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396" windowWidth="18120" windowHeight="9216" tabRatio="995" activeTab="16"/>
  </bookViews>
  <sheets>
    <sheet name="ЕДВ" sheetId="1" r:id="rId1"/>
    <sheet name="ЕДК-село" sheetId="2" r:id="rId2"/>
    <sheet name="ЕДК-многодет" sheetId="3" r:id="rId3"/>
    <sheet name="субсидии" sheetId="4" r:id="rId4"/>
    <sheet name="ДП" sheetId="5" r:id="rId5"/>
    <sheet name="ДопДП" sheetId="6" r:id="rId6"/>
    <sheet name="бер и корм" sheetId="7" r:id="rId7"/>
    <sheet name="ОблМСП" sheetId="8" r:id="rId8"/>
    <sheet name="ВОВ" sheetId="9" r:id="rId9"/>
    <sheet name="инвалиды" sheetId="10" r:id="rId10"/>
    <sheet name="475" sheetId="11" r:id="rId11"/>
    <sheet name="142" sheetId="12" r:id="rId12"/>
    <sheet name="актуальные" sheetId="13" r:id="rId13"/>
    <sheet name="Чис.многод.сем" sheetId="14" r:id="rId14"/>
    <sheet name="1,5" sheetId="15" r:id="rId15"/>
    <sheet name="РЕДК" sheetId="16" r:id="rId16"/>
    <sheet name="ФЕДК" sheetId="17" r:id="rId17"/>
    <sheet name="ЧАЭС" sheetId="18" r:id="rId18"/>
  </sheets>
  <definedNames>
    <definedName name="DATABASE" localSheetId="4">'ДП'!#REF!</definedName>
  </definedNames>
  <calcPr fullCalcOnLoad="1"/>
</workbook>
</file>

<file path=xl/sharedStrings.xml><?xml version="1.0" encoding="utf-8"?>
<sst xmlns="http://schemas.openxmlformats.org/spreadsheetml/2006/main" count="734" uniqueCount="258">
  <si>
    <t>ИТОГО</t>
  </si>
  <si>
    <t>№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</si>
  <si>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</si>
  <si>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</si>
  <si>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</si>
  <si>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</si>
  <si>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</si>
  <si>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</si>
  <si>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</si>
  <si>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</si>
  <si>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</si>
  <si>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</si>
  <si>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</si>
  <si>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</si>
  <si>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</si>
  <si>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</si>
  <si>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</si>
  <si>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</si>
  <si>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</si>
  <si>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</si>
  <si>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</si>
  <si>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 xml:space="preserve">Информация о получателях ежемесячной денежной компенсации многодетным семьям, проживающим в Ленинградской области </t>
  </si>
  <si>
    <t>3 детей</t>
  </si>
  <si>
    <t>4 детей</t>
  </si>
  <si>
    <t>5 детей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</si>
  <si>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</si>
  <si>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</si>
  <si>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</si>
  <si>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>Примечание:  Человек  учитывается один раз по более приоритетной категории.</t>
  </si>
  <si>
    <t>*-в данную численность также включены граждане у которых имеется задолженность по данному виду выплаты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</si>
  <si>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</si>
  <si>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 xml:space="preserve">Информация о получателях  ежемесячной денежной компенсации                                                                                                                                                          военнослужащим или гражданам, призванным на военные сборы,                                                                                                                                                                                  которым установлена инвалидность вследствии "военной  травмы",                                                                                                                                                                                  а также членам семей погибших (умерших) граждан,                                                                                                                                                                                                      вышеуказанных категорий, предусмотренной                                        постановлением Правительства РФ от 22.02.2012г. №142 </t>
  </si>
  <si>
    <t>ИНФОРМАЦИЯ</t>
  </si>
  <si>
    <t xml:space="preserve">о численности получателей ежемесячных денежных компенсаций в возмещение вреда здоровью граждан, </t>
  </si>
  <si>
    <t>подвергшихся воздействию радиации вследствие катастрофы на ЧАЭС и приравненных к ним граждан</t>
  </si>
  <si>
    <t xml:space="preserve">Информация о получателях федеральной ежемесячной денежной компенсации  за  расходы по коммунальным услугам  </t>
  </si>
  <si>
    <t>Всего</t>
  </si>
  <si>
    <t>Информация о количестве  ветеранов  Великой Отечественной войны 1941-1945 годов,  состоящих на учете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</si>
  <si>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</si>
  <si>
    <t>в том числе семей, имеющие ___ несовершеннолетних детей</t>
  </si>
  <si>
    <t>6 детей</t>
  </si>
  <si>
    <t>Муниципальные районы</t>
  </si>
  <si>
    <t xml:space="preserve">                                                                 и    детям в возрасте до 3-х лет             </t>
  </si>
  <si>
    <t xml:space="preserve">7 детей </t>
  </si>
  <si>
    <t xml:space="preserve">8 детей </t>
  </si>
  <si>
    <t>Информация о получателях  выплат , предусмотренных постановлением Правительства РФ от 02.08.2005г. №475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коммунальных и др. видов услуг"</t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</si>
  <si>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</t>
  </si>
  <si>
    <t xml:space="preserve">№ </t>
  </si>
  <si>
    <t>Наименование МО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</si>
  <si>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</si>
  <si>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</si>
  <si>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</si>
  <si>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</si>
  <si>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</si>
  <si>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</si>
  <si>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ВСЕГО</t>
  </si>
  <si>
    <t xml:space="preserve">Жертвы политических репрессий </t>
  </si>
  <si>
    <t xml:space="preserve">Ветераны труда </t>
  </si>
  <si>
    <t>получатели</t>
  </si>
  <si>
    <t xml:space="preserve">иждивенцы 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</si>
  <si>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</si>
  <si>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</si>
  <si>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</si>
  <si>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</si>
  <si>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</si>
  <si>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</si>
  <si>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</si>
  <si>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</si>
  <si>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</si>
  <si>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</si>
  <si>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</si>
  <si>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</si>
  <si>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</si>
  <si>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</si>
  <si>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</si>
  <si>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</si>
  <si>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</si>
  <si>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</si>
  <si>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Количество многодетных семей зарегистрированных в БД на текущий момент</t>
  </si>
  <si>
    <t xml:space="preserve">количество семей </t>
  </si>
  <si>
    <t>количество членов семьи (чел).</t>
  </si>
  <si>
    <t>Всего (чел).</t>
  </si>
  <si>
    <t>итого</t>
  </si>
  <si>
    <t>в т.ч. имеющие:</t>
  </si>
  <si>
    <t>количество получа-телей мно-годетная мать/отец (чел).</t>
  </si>
  <si>
    <t xml:space="preserve"> взрослый член семьи</t>
  </si>
  <si>
    <t xml:space="preserve"> детей  в семьях имеющие:</t>
  </si>
  <si>
    <t>6 детей и более</t>
  </si>
  <si>
    <t>ВСЕГО ДЕТЕЙ</t>
  </si>
  <si>
    <t>Наименование МO</t>
  </si>
  <si>
    <t>текущий месяц</t>
  </si>
  <si>
    <t>ВСЕГО (накопительно)</t>
  </si>
  <si>
    <t>семей</t>
  </si>
  <si>
    <t>граждан</t>
  </si>
  <si>
    <t>№
п/п</t>
  </si>
  <si>
    <t>Число получателей (чел.)</t>
  </si>
  <si>
    <t>Всего детей (чел.)</t>
  </si>
  <si>
    <t>ВСЕГО по ежемесячному детскому пособию</t>
  </si>
  <si>
    <t>в т.ч. детей впервые</t>
  </si>
  <si>
    <t>Ребенок-инвалид, один из родителей которого не работает по причине ухода за ребенком-инвалидом</t>
  </si>
  <si>
    <t>Ребенок-инвалид, единственный родитель которого не работает по причине ухода за ребенком-инвалидом</t>
  </si>
  <si>
    <t>Ребенок, оба родителя которого являются инвалидами I или II групп и не работают</t>
  </si>
  <si>
    <t>Ребенок, единственный родитель которого является инвалидом I или II группы и не работат</t>
  </si>
  <si>
    <t>Ребенок, один из родителей которого является инвалидом I или II группы, а второй не работает в связи с осуществлением ухода за ребенком до 3-х лет</t>
  </si>
  <si>
    <t>Всего детей, получающих пособие в виде доплаты до ПМ</t>
  </si>
  <si>
    <t>Получ.</t>
  </si>
  <si>
    <t>детей</t>
  </si>
  <si>
    <t>№ п/п</t>
  </si>
  <si>
    <t>Беременные женщины</t>
  </si>
  <si>
    <t>Кормящие матери</t>
  </si>
  <si>
    <t>Дети 1-го и 2-го года жизни</t>
  </si>
  <si>
    <t>Дети  3-го года жизни</t>
  </si>
  <si>
    <t>Всего  льготоносителей</t>
  </si>
  <si>
    <t>Всего получателей</t>
  </si>
  <si>
    <t>Льготоносителей (чел.)</t>
  </si>
  <si>
    <t>Получателей</t>
  </si>
  <si>
    <t>ВСЕГО:</t>
  </si>
  <si>
    <t>В т.ч. Детей</t>
  </si>
  <si>
    <t xml:space="preserve">В т.ч. женщин 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</si>
  <si>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</si>
  <si>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</si>
  <si>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</si>
  <si>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</si>
  <si>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</si>
  <si>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Компенсация на рождение ребенка ЛО чел.(детей)</t>
  </si>
  <si>
    <t>Государственная социальная помощь</t>
  </si>
  <si>
    <t>Единоврем. Выплата лицам, состоящим в браке 50, 60,70, 75 лет                                                                       (семейных пар)</t>
  </si>
  <si>
    <t>Социальное пособие на погребение (чел.)</t>
  </si>
  <si>
    <t>Ежегод. компенсация на приобрет. одежды и шк.-письм. принадлежностей многодетным         чел.(детей)</t>
  </si>
  <si>
    <t>единовременная выплата (органы соцзащиты) чел.</t>
  </si>
  <si>
    <t>в т.ч.        50 лет брака</t>
  </si>
  <si>
    <t>в т.ч.       70 лет брака</t>
  </si>
  <si>
    <t>в т.ч.      75 лет брака</t>
  </si>
  <si>
    <t>в т.ч. из малоимущих семей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</si>
  <si>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</si>
  <si>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</si>
  <si>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</si>
  <si>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</si>
  <si>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</si>
  <si>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</si>
  <si>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</si>
  <si>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</si>
  <si>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3(4+5+8+11+14+15)</t>
  </si>
  <si>
    <t>5 (6+7)</t>
  </si>
  <si>
    <t>8 (9+10)</t>
  </si>
  <si>
    <t>11(12+13)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</si>
  <si>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</si>
  <si>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</si>
  <si>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</si>
  <si>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</si>
  <si>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</si>
  <si>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</si>
  <si>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</si>
  <si>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</si>
  <si>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</si>
  <si>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</si>
  <si>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</si>
  <si>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</si>
  <si>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</si>
  <si>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</si>
  <si>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>ФЗ "О Ветеранах"</t>
  </si>
  <si>
    <t>в том числе</t>
  </si>
  <si>
    <t>ФЗ "О социальной защите инвалидов в РФ</t>
  </si>
  <si>
    <t>ФЗ "О гражданах, под.возд.радиации вслед.кат-фы на ЧАЭС", "Маяк" и др.</t>
  </si>
  <si>
    <t>инвалиды ВОВ и инвалиды боевых действий</t>
  </si>
  <si>
    <t xml:space="preserve">   участники ВОВ</t>
  </si>
  <si>
    <t xml:space="preserve">   ветераны боевых действий</t>
  </si>
  <si>
    <t xml:space="preserve">   лица, жители бло-кадного Лен-да, признанные инв-ми</t>
  </si>
  <si>
    <t>семьи погибших/умерших инвалидов войны, уч.ВОВ и ветераны боевых действий(ст.21), военослужашие</t>
  </si>
  <si>
    <t xml:space="preserve">   инвалиды</t>
  </si>
  <si>
    <t xml:space="preserve">   семьи, имеющие детей-инвалидов</t>
  </si>
  <si>
    <t>всего получат.</t>
  </si>
  <si>
    <t>носители льгот</t>
  </si>
  <si>
    <t>1(3+5+7+9+11)</t>
  </si>
  <si>
    <t>2(4+6+8+10+12)</t>
  </si>
  <si>
    <t>13 (15+17)</t>
  </si>
  <si>
    <t>14 (16+18)</t>
  </si>
  <si>
    <t>1+13+19</t>
  </si>
  <si>
    <t>2+14+20</t>
  </si>
  <si>
    <t>Подпорожский*</t>
  </si>
  <si>
    <t>Численность льготоносителей</t>
  </si>
  <si>
    <t>Численность получателей</t>
  </si>
  <si>
    <t>Численность льгото-носителей</t>
  </si>
  <si>
    <t xml:space="preserve">Количество граждан зарегистрированных в БД </t>
  </si>
  <si>
    <t>Количество граждан, получивших различные меры социальной поддержки в 2015 году (накопительно)</t>
  </si>
  <si>
    <t>Численность получателей всего</t>
  </si>
  <si>
    <t>ЧАЭС, в том числе:</t>
  </si>
  <si>
    <t>МАЯК, в том числе:</t>
  </si>
  <si>
    <t xml:space="preserve">ПОР       </t>
  </si>
  <si>
    <t>инвалиды, из них получают в соответствии с</t>
  </si>
  <si>
    <t>получатели в связи с потерей кормильца в соответствии с</t>
  </si>
  <si>
    <t>получатели в связи с потерей кормильца  по суд.реш.</t>
  </si>
  <si>
    <t>законода-тельством</t>
  </si>
  <si>
    <t>судебным решением</t>
  </si>
  <si>
    <t>Всего за 2016г. (накопительно)</t>
  </si>
  <si>
    <t>Всего  за  2016г. (накопительно)</t>
  </si>
  <si>
    <r>
      <t>Численность за 2016г. (</t>
    </r>
    <r>
      <rPr>
        <b/>
        <u val="single"/>
        <sz val="11"/>
        <rFont val="Arial Cyr"/>
        <family val="0"/>
      </rPr>
      <t>накопительно</t>
    </r>
    <r>
      <rPr>
        <b/>
        <sz val="11"/>
        <rFont val="Arial Cyr"/>
        <family val="0"/>
      </rPr>
      <t>)</t>
    </r>
  </si>
  <si>
    <t>ежемесячная доплата до ПМ (ОПФР)чел.</t>
  </si>
  <si>
    <t>Количество носителей льгот у которых были начисления (с учетом должников) в 2016 году (накопительно)</t>
  </si>
  <si>
    <t>Накопительно льготоносителей за 2016г.</t>
  </si>
  <si>
    <t xml:space="preserve">9 детей </t>
  </si>
  <si>
    <t xml:space="preserve">13 детей </t>
  </si>
  <si>
    <t>численность детей</t>
  </si>
  <si>
    <r>
      <t>ВСЕГО  граждан , которым назначена выплата  в 2016 году (</t>
    </r>
    <r>
      <rPr>
        <u val="single"/>
        <sz val="12"/>
        <rFont val="Arial Cyr"/>
        <family val="0"/>
      </rPr>
      <t>накопительно</t>
    </r>
    <r>
      <rPr>
        <sz val="12"/>
        <rFont val="Arial Cyr"/>
        <family val="0"/>
      </rPr>
      <t>)</t>
    </r>
  </si>
  <si>
    <t>Количество получателей у которых были начисления (с учетом должников без иждивенцев) накопительно * в 2016г.</t>
  </si>
  <si>
    <t>Количество получателей у которых были начисления (с учетом должников без иждивенцев) накопительно* в 2016 г.</t>
  </si>
  <si>
    <t>Количество получателей у которых были начисления (с учетом должников) накопительно в  2016 году</t>
  </si>
  <si>
    <t xml:space="preserve">Количество семей  (с учетом должников) в 2016г. (накопительно по начислению) </t>
  </si>
  <si>
    <t>за 2016 г</t>
  </si>
  <si>
    <t xml:space="preserve">Сведения о численности многодетных семей, проживающих на территории Ленинградской области и зарегистрированных в БД АИС «Соцзащита»  </t>
  </si>
  <si>
    <t>Всего семей</t>
  </si>
  <si>
    <t>Всего детей</t>
  </si>
  <si>
    <t xml:space="preserve">10 детей </t>
  </si>
  <si>
    <t xml:space="preserve">  Активных распоряжений на детей на отчётную дату.                        </t>
  </si>
  <si>
    <t xml:space="preserve">   Нарастающим итогом за 2016 год</t>
  </si>
  <si>
    <t>Дети</t>
  </si>
  <si>
    <t>Получатели</t>
  </si>
  <si>
    <t>нераб</t>
  </si>
  <si>
    <t>уволенным по ликвидации</t>
  </si>
  <si>
    <t>Всего на 1 реб</t>
  </si>
  <si>
    <t>неработ. на 1-го реб.</t>
  </si>
  <si>
    <t>уволенным по ликвидации на 1 реб.</t>
  </si>
  <si>
    <t>Всего на 2 реб. и пос.</t>
  </si>
  <si>
    <t>нераб. На 2-ого и посл.реб.</t>
  </si>
  <si>
    <t>уволенным по ликвидации на 2 и пос. реб.</t>
  </si>
  <si>
    <t>уволен. по ликвидации на 1 реб.</t>
  </si>
  <si>
    <t>Ежемесячное пособие по уходу за ребенком</t>
  </si>
  <si>
    <t>не подлежащим обязательному социальному страхованию</t>
  </si>
  <si>
    <t>Пособие на рожд.  по     ФЗ №81 
чел. (детей)</t>
  </si>
  <si>
    <t>в т.ч.         60 лет брака</t>
  </si>
  <si>
    <t xml:space="preserve">выплачено </t>
  </si>
  <si>
    <t>обращений</t>
  </si>
  <si>
    <t>нераб. на 1 реб.</t>
  </si>
  <si>
    <t>нераб. на 2 реб. и пос.</t>
  </si>
  <si>
    <t>Количество актуальных получателей в БД на октябрь 2016 года (с учетом должников)</t>
  </si>
  <si>
    <t>на декабрь  2016 года</t>
  </si>
  <si>
    <t>начислено к выплате за ноябрь 2016 года</t>
  </si>
  <si>
    <t>Количество актуальных получателей (с учетом должников без иждивенцев) по БД  на ноябрь 2016 г</t>
  </si>
  <si>
    <t>начислено к выплате на декабрь 2016 года</t>
  </si>
  <si>
    <t>Количество актуальных получателей (с учетом должников без иждивенцев) по БД  на  ноябрь 2016 г</t>
  </si>
  <si>
    <t>Количество актуальных (семей) /получателей на декабрь 2016г</t>
  </si>
  <si>
    <t>Информация о получателях субсидий на оплату жилого помещения и коммунальных услуг
 на 01 декабря 2016 г.</t>
  </si>
  <si>
    <t>ноябрь</t>
  </si>
  <si>
    <t>Информация о получателях ежемесячных пособий, гражданам имеющим детей  на  декабрь  2016 г.</t>
  </si>
  <si>
    <t>на 01.12.16</t>
  </si>
  <si>
    <t>Информация по ежемесячным пособиям на детей по  заявке на  декабрь  2016 г.</t>
  </si>
  <si>
    <t xml:space="preserve">                                на  декабрь   2016 г.</t>
  </si>
  <si>
    <r>
      <t>Информация об оказании некоторых мер социальной поддерждки из средств областного бюджета  </t>
    </r>
    <r>
      <rPr>
        <b/>
        <i/>
        <u val="single"/>
        <sz val="14"/>
        <rFont val="Arial"/>
        <family val="2"/>
      </rPr>
      <t> за  2016</t>
    </r>
    <r>
      <rPr>
        <b/>
        <i/>
        <sz val="14"/>
        <rFont val="Arial"/>
        <family val="2"/>
      </rPr>
      <t xml:space="preserve"> год (нарастающим итогом) по состоянию БД "Социальная защита" на 01.12.2016  г.   </t>
    </r>
  </si>
  <si>
    <t xml:space="preserve"> в БД АИС "Социальная защита" по состоянию  на 01 декабря  2016 года</t>
  </si>
  <si>
    <t>Сведения о количестве инвалидов по БД "Социальная защита" на 01.12.2016</t>
  </si>
  <si>
    <t>Количество актуальных получателей (с учетом должников) на ноябрь 2016г.</t>
  </si>
  <si>
    <t>на  декабрь 2016 г.</t>
  </si>
  <si>
    <t xml:space="preserve">                      на  декабрь  2016 г.</t>
  </si>
  <si>
    <t>Сведения о числености граждан зарегистрированных в БД АИС "Социальная защита" на 01.12.2016 г.</t>
  </si>
  <si>
    <t xml:space="preserve"> на 01.12.2016 г</t>
  </si>
  <si>
    <t xml:space="preserve">11 детей </t>
  </si>
  <si>
    <t>на 01 декабря  2016 года.</t>
  </si>
  <si>
    <t xml:space="preserve">        на декабрь месяц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</si>
</sst>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,##0.00&quot; &quot;[$руб.-419];[Red]&quot;-&quot;#,##0.00&quot; &quot;[$руб.-419]"/>
  </numFmts>
  <fonts count="119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i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2"/>
      <name val="Arial"/>
      <family val="2"/>
    </font>
    <font>
      <sz val="10"/>
      <name val="Arial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name val="Arial Unicode MS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sz val="10"/>
      <name val="Arial Cyr"/>
      <family val="0"/>
    </font>
    <font>
      <b/>
      <sz val="12"/>
      <color indexed="8"/>
      <name val="Arial"/>
      <family val="2"/>
    </font>
    <font>
      <b/>
      <i/>
      <sz val="16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2"/>
      <name val="Arial "/>
      <family val="0"/>
    </font>
    <font>
      <sz val="12"/>
      <name val="Arial "/>
      <family val="0"/>
    </font>
    <font>
      <sz val="14"/>
      <name val="Arial "/>
      <family val="0"/>
    </font>
    <font>
      <sz val="10"/>
      <name val="Arial "/>
      <family val="0"/>
    </font>
    <font>
      <b/>
      <sz val="14"/>
      <name val="Arial "/>
      <family val="0"/>
    </font>
    <font>
      <b/>
      <sz val="11"/>
      <name val="Arial "/>
      <family val="0"/>
    </font>
    <font>
      <b/>
      <i/>
      <u val="single"/>
      <sz val="14"/>
      <name val="Arial"/>
      <family val="2"/>
    </font>
    <font>
      <i/>
      <sz val="14"/>
      <name val="Arial Cyr"/>
      <family val="0"/>
    </font>
    <font>
      <sz val="14"/>
      <name val="Arial Unicode MS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name val="Arial Cyr"/>
      <family val="0"/>
    </font>
    <font>
      <sz val="6"/>
      <name val="Arial Cyr"/>
      <family val="0"/>
    </font>
    <font>
      <sz val="10"/>
      <color indexed="8"/>
      <name val="Arial Cyr"/>
      <family val="2"/>
    </font>
    <font>
      <u val="single"/>
      <sz val="12"/>
      <name val="Arial Cyr"/>
      <family val="0"/>
    </font>
    <font>
      <b/>
      <u val="single"/>
      <sz val="11"/>
      <name val="Arial Cyr"/>
      <family val="0"/>
    </font>
    <font>
      <b/>
      <sz val="9"/>
      <name val="Arial"/>
      <family val="2"/>
    </font>
    <font>
      <sz val="18"/>
      <name val="Arial Cyr"/>
      <family val="0"/>
    </font>
    <font>
      <i/>
      <sz val="16"/>
      <name val="Arial Cyr"/>
      <family val="0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8"/>
      <name val="Arial Cyr"/>
      <family val="0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i/>
      <sz val="16"/>
      <color theme="1"/>
      <name val="Arial Cyr"/>
      <family val="0"/>
    </font>
    <font>
      <b/>
      <i/>
      <u val="single"/>
      <sz val="11"/>
      <color theme="1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1"/>
      <color theme="1"/>
      <name val="Arial Cyr"/>
      <family val="0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4"/>
      <color theme="1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1" fillId="3" borderId="0" applyNumberFormat="0" applyBorder="0" applyAlignment="0" applyProtection="0"/>
    <xf numFmtId="0" fontId="83" fillId="4" borderId="0">
      <alignment/>
      <protection/>
    </xf>
    <xf numFmtId="0" fontId="82" fillId="5" borderId="0" applyNumberFormat="0" applyBorder="0" applyAlignment="0" applyProtection="0"/>
    <xf numFmtId="0" fontId="1" fillId="6" borderId="0" applyNumberFormat="0" applyBorder="0" applyAlignment="0" applyProtection="0"/>
    <xf numFmtId="0" fontId="83" fillId="7" borderId="0">
      <alignment/>
      <protection/>
    </xf>
    <xf numFmtId="0" fontId="82" fillId="8" borderId="0" applyNumberFormat="0" applyBorder="0" applyAlignment="0" applyProtection="0"/>
    <xf numFmtId="0" fontId="1" fillId="9" borderId="0" applyNumberFormat="0" applyBorder="0" applyAlignment="0" applyProtection="0"/>
    <xf numFmtId="0" fontId="83" fillId="10" borderId="0">
      <alignment/>
      <protection/>
    </xf>
    <xf numFmtId="0" fontId="82" fillId="11" borderId="0" applyNumberFormat="0" applyBorder="0" applyAlignment="0" applyProtection="0"/>
    <xf numFmtId="0" fontId="1" fillId="12" borderId="0" applyNumberFormat="0" applyBorder="0" applyAlignment="0" applyProtection="0"/>
    <xf numFmtId="0" fontId="83" fillId="13" borderId="0">
      <alignment/>
      <protection/>
    </xf>
    <xf numFmtId="0" fontId="82" fillId="14" borderId="0" applyNumberFormat="0" applyBorder="0" applyAlignment="0" applyProtection="0"/>
    <xf numFmtId="0" fontId="1" fillId="15" borderId="0" applyNumberFormat="0" applyBorder="0" applyAlignment="0" applyProtection="0"/>
    <xf numFmtId="0" fontId="83" fillId="16" borderId="0">
      <alignment/>
      <protection/>
    </xf>
    <xf numFmtId="0" fontId="82" fillId="17" borderId="0" applyNumberFormat="0" applyBorder="0" applyAlignment="0" applyProtection="0"/>
    <xf numFmtId="0" fontId="1" fillId="18" borderId="0" applyNumberFormat="0" applyBorder="0" applyAlignment="0" applyProtection="0"/>
    <xf numFmtId="0" fontId="83" fillId="19" borderId="0">
      <alignment/>
      <protection/>
    </xf>
    <xf numFmtId="0" fontId="82" fillId="20" borderId="0" applyNumberFormat="0" applyBorder="0" applyAlignment="0" applyProtection="0"/>
    <xf numFmtId="0" fontId="1" fillId="21" borderId="0" applyNumberFormat="0" applyBorder="0" applyAlignment="0" applyProtection="0"/>
    <xf numFmtId="0" fontId="83" fillId="22" borderId="0">
      <alignment/>
      <protection/>
    </xf>
    <xf numFmtId="0" fontId="82" fillId="23" borderId="0" applyNumberFormat="0" applyBorder="0" applyAlignment="0" applyProtection="0"/>
    <xf numFmtId="0" fontId="1" fillId="24" borderId="0" applyNumberFormat="0" applyBorder="0" applyAlignment="0" applyProtection="0"/>
    <xf numFmtId="0" fontId="83" fillId="25" borderId="0">
      <alignment/>
      <protection/>
    </xf>
    <xf numFmtId="0" fontId="82" fillId="26" borderId="0" applyNumberFormat="0" applyBorder="0" applyAlignment="0" applyProtection="0"/>
    <xf numFmtId="0" fontId="1" fillId="27" borderId="0" applyNumberFormat="0" applyBorder="0" applyAlignment="0" applyProtection="0"/>
    <xf numFmtId="0" fontId="83" fillId="28" borderId="0">
      <alignment/>
      <protection/>
    </xf>
    <xf numFmtId="0" fontId="82" fillId="29" borderId="0" applyNumberFormat="0" applyBorder="0" applyAlignment="0" applyProtection="0"/>
    <xf numFmtId="0" fontId="1" fillId="12" borderId="0" applyNumberFormat="0" applyBorder="0" applyAlignment="0" applyProtection="0"/>
    <xf numFmtId="0" fontId="83" fillId="13" borderId="0">
      <alignment/>
      <protection/>
    </xf>
    <xf numFmtId="0" fontId="82" fillId="30" borderId="0" applyNumberFormat="0" applyBorder="0" applyAlignment="0" applyProtection="0"/>
    <xf numFmtId="0" fontId="1" fillId="21" borderId="0" applyNumberFormat="0" applyBorder="0" applyAlignment="0" applyProtection="0"/>
    <xf numFmtId="0" fontId="83" fillId="22" borderId="0">
      <alignment/>
      <protection/>
    </xf>
    <xf numFmtId="0" fontId="82" fillId="31" borderId="0" applyNumberFormat="0" applyBorder="0" applyAlignment="0" applyProtection="0"/>
    <xf numFmtId="0" fontId="1" fillId="32" borderId="0" applyNumberFormat="0" applyBorder="0" applyAlignment="0" applyProtection="0"/>
    <xf numFmtId="0" fontId="83" fillId="33" borderId="0">
      <alignment/>
      <protection/>
    </xf>
    <xf numFmtId="0" fontId="84" fillId="34" borderId="0" applyNumberFormat="0" applyBorder="0" applyAlignment="0" applyProtection="0"/>
    <xf numFmtId="0" fontId="36" fillId="35" borderId="0" applyNumberFormat="0" applyBorder="0" applyAlignment="0" applyProtection="0"/>
    <xf numFmtId="0" fontId="85" fillId="36" borderId="0">
      <alignment/>
      <protection/>
    </xf>
    <xf numFmtId="0" fontId="84" fillId="37" borderId="0" applyNumberFormat="0" applyBorder="0" applyAlignment="0" applyProtection="0"/>
    <xf numFmtId="0" fontId="36" fillId="24" borderId="0" applyNumberFormat="0" applyBorder="0" applyAlignment="0" applyProtection="0"/>
    <xf numFmtId="0" fontId="85" fillId="25" borderId="0">
      <alignment/>
      <protection/>
    </xf>
    <xf numFmtId="0" fontId="84" fillId="38" borderId="0" applyNumberFormat="0" applyBorder="0" applyAlignment="0" applyProtection="0"/>
    <xf numFmtId="0" fontId="36" fillId="27" borderId="0" applyNumberFormat="0" applyBorder="0" applyAlignment="0" applyProtection="0"/>
    <xf numFmtId="0" fontId="85" fillId="28" borderId="0">
      <alignment/>
      <protection/>
    </xf>
    <xf numFmtId="0" fontId="84" fillId="39" borderId="0" applyNumberFormat="0" applyBorder="0" applyAlignment="0" applyProtection="0"/>
    <xf numFmtId="0" fontId="36" fillId="40" borderId="0" applyNumberFormat="0" applyBorder="0" applyAlignment="0" applyProtection="0"/>
    <xf numFmtId="0" fontId="85" fillId="41" borderId="0">
      <alignment/>
      <protection/>
    </xf>
    <xf numFmtId="0" fontId="84" fillId="42" borderId="0" applyNumberFormat="0" applyBorder="0" applyAlignment="0" applyProtection="0"/>
    <xf numFmtId="0" fontId="36" fillId="43" borderId="0" applyNumberFormat="0" applyBorder="0" applyAlignment="0" applyProtection="0"/>
    <xf numFmtId="0" fontId="85" fillId="44" borderId="0">
      <alignment/>
      <protection/>
    </xf>
    <xf numFmtId="0" fontId="84" fillId="45" borderId="0" applyNumberFormat="0" applyBorder="0" applyAlignment="0" applyProtection="0"/>
    <xf numFmtId="0" fontId="36" fillId="46" borderId="0" applyNumberFormat="0" applyBorder="0" applyAlignment="0" applyProtection="0"/>
    <xf numFmtId="0" fontId="85" fillId="47" borderId="0">
      <alignment/>
      <protection/>
    </xf>
    <xf numFmtId="0" fontId="86" fillId="0" borderId="0">
      <alignment horizontal="center"/>
      <protection/>
    </xf>
    <xf numFmtId="0" fontId="86" fillId="0" borderId="0">
      <alignment horizontal="center" textRotation="90"/>
      <protection/>
    </xf>
    <xf numFmtId="0" fontId="87" fillId="0" borderId="0">
      <alignment/>
      <protection/>
    </xf>
    <xf numFmtId="165" fontId="87" fillId="0" borderId="0">
      <alignment/>
      <protection/>
    </xf>
    <xf numFmtId="0" fontId="84" fillId="48" borderId="0" applyNumberFormat="0" applyBorder="0" applyAlignment="0" applyProtection="0"/>
    <xf numFmtId="0" fontId="36" fillId="49" borderId="0" applyNumberFormat="0" applyBorder="0" applyAlignment="0" applyProtection="0"/>
    <xf numFmtId="0" fontId="85" fillId="50" borderId="0">
      <alignment/>
      <protection/>
    </xf>
    <xf numFmtId="0" fontId="84" fillId="51" borderId="0" applyNumberFormat="0" applyBorder="0" applyAlignment="0" applyProtection="0"/>
    <xf numFmtId="0" fontId="36" fillId="52" borderId="0" applyNumberFormat="0" applyBorder="0" applyAlignment="0" applyProtection="0"/>
    <xf numFmtId="0" fontId="85" fillId="53" borderId="0">
      <alignment/>
      <protection/>
    </xf>
    <xf numFmtId="0" fontId="84" fillId="54" borderId="0" applyNumberFormat="0" applyBorder="0" applyAlignment="0" applyProtection="0"/>
    <xf numFmtId="0" fontId="36" fillId="55" borderId="0" applyNumberFormat="0" applyBorder="0" applyAlignment="0" applyProtection="0"/>
    <xf numFmtId="0" fontId="85" fillId="56" borderId="0">
      <alignment/>
      <protection/>
    </xf>
    <xf numFmtId="0" fontId="84" fillId="57" borderId="0" applyNumberFormat="0" applyBorder="0" applyAlignment="0" applyProtection="0"/>
    <xf numFmtId="0" fontId="36" fillId="40" borderId="0" applyNumberFormat="0" applyBorder="0" applyAlignment="0" applyProtection="0"/>
    <xf numFmtId="0" fontId="85" fillId="41" borderId="0">
      <alignment/>
      <protection/>
    </xf>
    <xf numFmtId="0" fontId="84" fillId="58" borderId="0" applyNumberFormat="0" applyBorder="0" applyAlignment="0" applyProtection="0"/>
    <xf numFmtId="0" fontId="36" fillId="43" borderId="0" applyNumberFormat="0" applyBorder="0" applyAlignment="0" applyProtection="0"/>
    <xf numFmtId="0" fontId="85" fillId="44" borderId="0">
      <alignment/>
      <protection/>
    </xf>
    <xf numFmtId="0" fontId="84" fillId="59" borderId="0" applyNumberFormat="0" applyBorder="0" applyAlignment="0" applyProtection="0"/>
    <xf numFmtId="0" fontId="36" fillId="60" borderId="0" applyNumberFormat="0" applyBorder="0" applyAlignment="0" applyProtection="0"/>
    <xf numFmtId="0" fontId="85" fillId="61" borderId="0">
      <alignment/>
      <protection/>
    </xf>
    <xf numFmtId="0" fontId="88" fillId="62" borderId="1" applyNumberFormat="0" applyAlignment="0" applyProtection="0"/>
    <xf numFmtId="0" fontId="37" fillId="18" borderId="2" applyNumberFormat="0" applyAlignment="0" applyProtection="0"/>
    <xf numFmtId="0" fontId="89" fillId="19" borderId="3">
      <alignment/>
      <protection/>
    </xf>
    <xf numFmtId="0" fontId="90" fillId="63" borderId="4" applyNumberFormat="0" applyAlignment="0" applyProtection="0"/>
    <xf numFmtId="0" fontId="38" fillId="64" borderId="5" applyNumberFormat="0" applyAlignment="0" applyProtection="0"/>
    <xf numFmtId="0" fontId="91" fillId="65" borderId="6">
      <alignment/>
      <protection/>
    </xf>
    <xf numFmtId="0" fontId="92" fillId="63" borderId="1" applyNumberFormat="0" applyAlignment="0" applyProtection="0"/>
    <xf numFmtId="0" fontId="39" fillId="64" borderId="2" applyNumberFormat="0" applyAlignment="0" applyProtection="0"/>
    <xf numFmtId="0" fontId="93" fillId="65" borderId="3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4" fillId="0" borderId="7" applyNumberFormat="0" applyFill="0" applyAlignment="0" applyProtection="0"/>
    <xf numFmtId="0" fontId="40" fillId="0" borderId="8" applyNumberFormat="0" applyFill="0" applyAlignment="0" applyProtection="0"/>
    <xf numFmtId="0" fontId="95" fillId="0" borderId="9">
      <alignment/>
      <protection/>
    </xf>
    <xf numFmtId="0" fontId="96" fillId="0" borderId="10" applyNumberFormat="0" applyFill="0" applyAlignment="0" applyProtection="0"/>
    <xf numFmtId="0" fontId="41" fillId="0" borderId="11" applyNumberFormat="0" applyFill="0" applyAlignment="0" applyProtection="0"/>
    <xf numFmtId="0" fontId="97" fillId="0" borderId="12">
      <alignment/>
      <protection/>
    </xf>
    <xf numFmtId="0" fontId="98" fillId="0" borderId="13" applyNumberFormat="0" applyFill="0" applyAlignment="0" applyProtection="0"/>
    <xf numFmtId="0" fontId="42" fillId="0" borderId="14" applyNumberFormat="0" applyFill="0" applyAlignment="0" applyProtection="0"/>
    <xf numFmtId="0" fontId="99" fillId="0" borderId="15">
      <alignment/>
      <protection/>
    </xf>
    <xf numFmtId="0" fontId="9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>
      <alignment/>
      <protection/>
    </xf>
    <xf numFmtId="0" fontId="100" fillId="0" borderId="16" applyNumberFormat="0" applyFill="0" applyAlignment="0" applyProtection="0"/>
    <xf numFmtId="0" fontId="33" fillId="0" borderId="17" applyNumberFormat="0" applyFill="0" applyAlignment="0" applyProtection="0"/>
    <xf numFmtId="0" fontId="101" fillId="0" borderId="18">
      <alignment/>
      <protection/>
    </xf>
    <xf numFmtId="0" fontId="102" fillId="66" borderId="19" applyNumberFormat="0" applyAlignment="0" applyProtection="0"/>
    <xf numFmtId="0" fontId="43" fillId="67" borderId="20" applyNumberFormat="0" applyAlignment="0" applyProtection="0"/>
    <xf numFmtId="0" fontId="103" fillId="68" borderId="21">
      <alignment/>
      <protection/>
    </xf>
    <xf numFmtId="0" fontId="10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5" fillId="0" borderId="0">
      <alignment/>
      <protection/>
    </xf>
    <xf numFmtId="0" fontId="106" fillId="69" borderId="0" applyNumberFormat="0" applyBorder="0" applyAlignment="0" applyProtection="0"/>
    <xf numFmtId="0" fontId="45" fillId="70" borderId="0" applyNumberFormat="0" applyBorder="0" applyAlignment="0" applyProtection="0"/>
    <xf numFmtId="0" fontId="107" fillId="71" borderId="0">
      <alignment/>
      <protection/>
    </xf>
    <xf numFmtId="0" fontId="22" fillId="0" borderId="0">
      <alignment/>
      <protection/>
    </xf>
    <xf numFmtId="0" fontId="82" fillId="0" borderId="0">
      <alignment/>
      <protection/>
    </xf>
    <xf numFmtId="0" fontId="108" fillId="0" borderId="0">
      <alignment/>
      <protection/>
    </xf>
    <xf numFmtId="0" fontId="72" fillId="0" borderId="0">
      <alignment/>
      <protection/>
    </xf>
    <xf numFmtId="0" fontId="109" fillId="72" borderId="0" applyNumberFormat="0" applyBorder="0" applyAlignment="0" applyProtection="0"/>
    <xf numFmtId="0" fontId="46" fillId="6" borderId="0" applyNumberFormat="0" applyBorder="0" applyAlignment="0" applyProtection="0"/>
    <xf numFmtId="0" fontId="110" fillId="7" borderId="0">
      <alignment/>
      <protection/>
    </xf>
    <xf numFmtId="0" fontId="1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2" fillId="0" borderId="0">
      <alignment/>
      <protection/>
    </xf>
    <xf numFmtId="0" fontId="1" fillId="73" borderId="22" applyNumberFormat="0" applyFont="0" applyAlignment="0" applyProtection="0"/>
    <xf numFmtId="0" fontId="0" fillId="74" borderId="23" applyNumberFormat="0" applyFont="0" applyAlignment="0" applyProtection="0"/>
    <xf numFmtId="0" fontId="108" fillId="75" borderId="24">
      <alignment/>
      <protection/>
    </xf>
    <xf numFmtId="0" fontId="1" fillId="73" borderId="22" applyNumberFormat="0" applyFont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3" fillId="0" borderId="25" applyNumberFormat="0" applyFill="0" applyAlignment="0" applyProtection="0"/>
    <xf numFmtId="0" fontId="48" fillId="0" borderId="26" applyNumberFormat="0" applyFill="0" applyAlignment="0" applyProtection="0"/>
    <xf numFmtId="0" fontId="114" fillId="0" borderId="27">
      <alignment/>
      <protection/>
    </xf>
    <xf numFmtId="0" fontId="1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5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6" fillId="76" borderId="0" applyNumberFormat="0" applyBorder="0" applyAlignment="0" applyProtection="0"/>
    <xf numFmtId="0" fontId="50" fillId="9" borderId="0" applyNumberFormat="0" applyBorder="0" applyAlignment="0" applyProtection="0"/>
    <xf numFmtId="0" fontId="117" fillId="10" borderId="0">
      <alignment/>
      <protection/>
    </xf>
  </cellStyleXfs>
  <cellXfs count="5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0" fillId="0" borderId="28" xfId="0" applyBorder="1" applyAlignment="1">
      <alignment/>
    </xf>
    <xf numFmtId="0" fontId="9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25" fillId="0" borderId="0" xfId="126" applyFont="1" applyAlignment="1">
      <alignment horizontal="center"/>
      <protection/>
    </xf>
    <xf numFmtId="0" fontId="25" fillId="0" borderId="0" xfId="126" applyFont="1">
      <alignment/>
      <protection/>
    </xf>
    <xf numFmtId="0" fontId="26" fillId="0" borderId="0" xfId="126" applyFont="1">
      <alignment/>
      <protection/>
    </xf>
    <xf numFmtId="0" fontId="27" fillId="0" borderId="0" xfId="126" applyFont="1">
      <alignment/>
      <protection/>
    </xf>
    <xf numFmtId="3" fontId="28" fillId="0" borderId="0" xfId="126" applyNumberFormat="1" applyFont="1" applyAlignment="1">
      <alignment horizontal="center"/>
      <protection/>
    </xf>
    <xf numFmtId="3" fontId="25" fillId="0" borderId="0" xfId="126" applyNumberFormat="1" applyFont="1" applyAlignment="1">
      <alignment horizontal="center"/>
      <protection/>
    </xf>
    <xf numFmtId="9" fontId="28" fillId="0" borderId="0" xfId="141" applyFont="1" applyAlignment="1">
      <alignment horizontal="center"/>
    </xf>
    <xf numFmtId="0" fontId="29" fillId="0" borderId="0" xfId="126" applyFont="1" applyAlignment="1">
      <alignment horizontal="left"/>
      <protection/>
    </xf>
    <xf numFmtId="0" fontId="28" fillId="0" borderId="0" xfId="126" applyFont="1">
      <alignment/>
      <protection/>
    </xf>
    <xf numFmtId="0" fontId="30" fillId="0" borderId="0" xfId="126" applyFont="1" applyAlignment="1">
      <alignment horizontal="right" vertical="top" wrapText="1"/>
      <protection/>
    </xf>
    <xf numFmtId="0" fontId="27" fillId="0" borderId="0" xfId="126" applyFont="1" applyAlignment="1">
      <alignment horizontal="left"/>
      <protection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28" xfId="0" applyFont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/>
    </xf>
    <xf numFmtId="3" fontId="14" fillId="0" borderId="28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2" fillId="0" borderId="28" xfId="0" applyNumberFormat="1" applyFont="1" applyBorder="1" applyAlignment="1">
      <alignment horizontal="center" wrapText="1"/>
    </xf>
    <xf numFmtId="0" fontId="12" fillId="0" borderId="28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5" fillId="0" borderId="30" xfId="0" applyFont="1" applyFill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2" fillId="0" borderId="32" xfId="0" applyNumberFormat="1" applyFont="1" applyBorder="1" applyAlignment="1">
      <alignment horizontal="center" wrapText="1"/>
    </xf>
    <xf numFmtId="3" fontId="54" fillId="77" borderId="28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77" borderId="33" xfId="0" applyFont="1" applyFill="1" applyBorder="1" applyAlignment="1">
      <alignment horizontal="center" vertical="center" wrapText="1"/>
    </xf>
    <xf numFmtId="0" fontId="16" fillId="64" borderId="33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3" fontId="7" fillId="0" borderId="32" xfId="0" applyNumberFormat="1" applyFont="1" applyBorder="1" applyAlignment="1">
      <alignment horizontal="center" vertical="center"/>
    </xf>
    <xf numFmtId="3" fontId="8" fillId="77" borderId="32" xfId="0" applyNumberFormat="1" applyFont="1" applyFill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0" fontId="7" fillId="64" borderId="32" xfId="0" applyNumberFormat="1" applyFont="1" applyFill="1" applyBorder="1" applyAlignment="1">
      <alignment horizontal="center" vertical="center"/>
    </xf>
    <xf numFmtId="3" fontId="8" fillId="64" borderId="32" xfId="0" applyNumberFormat="1" applyFont="1" applyFill="1" applyBorder="1" applyAlignment="1">
      <alignment horizontal="center" vertical="center"/>
    </xf>
    <xf numFmtId="0" fontId="8" fillId="64" borderId="32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3" fontId="7" fillId="0" borderId="28" xfId="0" applyNumberFormat="1" applyFont="1" applyBorder="1" applyAlignment="1">
      <alignment horizontal="center" vertical="center"/>
    </xf>
    <xf numFmtId="3" fontId="8" fillId="77" borderId="28" xfId="0" applyNumberFormat="1" applyFont="1" applyFill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7" fillId="64" borderId="28" xfId="0" applyNumberFormat="1" applyFont="1" applyFill="1" applyBorder="1" applyAlignment="1">
      <alignment horizontal="center" vertical="center"/>
    </xf>
    <xf numFmtId="3" fontId="8" fillId="64" borderId="28" xfId="0" applyNumberFormat="1" applyFont="1" applyFill="1" applyBorder="1" applyAlignment="1">
      <alignment horizontal="center" vertical="center"/>
    </xf>
    <xf numFmtId="0" fontId="8" fillId="64" borderId="28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52" fillId="0" borderId="32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52" fillId="0" borderId="28" xfId="0" applyNumberFormat="1" applyFont="1" applyBorder="1" applyAlignment="1">
      <alignment horizontal="center" vertical="center"/>
    </xf>
    <xf numFmtId="0" fontId="57" fillId="0" borderId="36" xfId="0" applyFont="1" applyBorder="1" applyAlignment="1">
      <alignment wrapText="1"/>
    </xf>
    <xf numFmtId="0" fontId="57" fillId="0" borderId="29" xfId="0" applyFont="1" applyBorder="1" applyAlignment="1">
      <alignment wrapText="1"/>
    </xf>
    <xf numFmtId="3" fontId="57" fillId="0" borderId="37" xfId="0" applyNumberFormat="1" applyFont="1" applyBorder="1" applyAlignment="1">
      <alignment horizontal="center" vertical="center" wrapText="1"/>
    </xf>
    <xf numFmtId="0" fontId="58" fillId="0" borderId="38" xfId="0" applyNumberFormat="1" applyFont="1" applyBorder="1" applyAlignment="1">
      <alignment horizontal="center" vertical="center" wrapText="1"/>
    </xf>
    <xf numFmtId="0" fontId="58" fillId="0" borderId="39" xfId="0" applyNumberFormat="1" applyFont="1" applyBorder="1" applyAlignment="1">
      <alignment horizontal="center" vertical="center" wrapText="1"/>
    </xf>
    <xf numFmtId="3" fontId="12" fillId="0" borderId="40" xfId="0" applyNumberFormat="1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/>
    </xf>
    <xf numFmtId="0" fontId="52" fillId="0" borderId="41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  <xf numFmtId="0" fontId="52" fillId="0" borderId="42" xfId="0" applyNumberFormat="1" applyFont="1" applyBorder="1" applyAlignment="1">
      <alignment horizontal="center" vertical="center"/>
    </xf>
    <xf numFmtId="0" fontId="52" fillId="0" borderId="43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0" fontId="62" fillId="0" borderId="33" xfId="0" applyFont="1" applyBorder="1" applyAlignment="1">
      <alignment horizontal="center" vertical="center" textRotation="90" wrapText="1"/>
    </xf>
    <xf numFmtId="0" fontId="62" fillId="0" borderId="33" xfId="0" applyFont="1" applyBorder="1" applyAlignment="1">
      <alignment horizontal="center" vertical="center" textRotation="90"/>
    </xf>
    <xf numFmtId="0" fontId="63" fillId="0" borderId="32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1" fontId="61" fillId="0" borderId="32" xfId="0" applyNumberFormat="1" applyFont="1" applyBorder="1" applyAlignment="1">
      <alignment horizontal="center" vertical="center"/>
    </xf>
    <xf numFmtId="1" fontId="61" fillId="0" borderId="32" xfId="0" applyNumberFormat="1" applyFont="1" applyFill="1" applyBorder="1" applyAlignment="1">
      <alignment horizontal="center" vertical="center"/>
    </xf>
    <xf numFmtId="1" fontId="63" fillId="0" borderId="32" xfId="0" applyNumberFormat="1" applyFont="1" applyFill="1" applyBorder="1" applyAlignment="1">
      <alignment horizontal="center" vertical="center"/>
    </xf>
    <xf numFmtId="0" fontId="61" fillId="0" borderId="32" xfId="0" applyNumberFormat="1" applyFont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1" fontId="61" fillId="0" borderId="28" xfId="0" applyNumberFormat="1" applyFont="1" applyFill="1" applyBorder="1" applyAlignment="1">
      <alignment horizontal="center" vertical="center"/>
    </xf>
    <xf numFmtId="1" fontId="63" fillId="0" borderId="28" xfId="0" applyNumberFormat="1" applyFont="1" applyFill="1" applyBorder="1" applyAlignment="1">
      <alignment horizontal="center" vertical="center"/>
    </xf>
    <xf numFmtId="0" fontId="61" fillId="0" borderId="28" xfId="0" applyNumberFormat="1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top" wrapText="1"/>
    </xf>
    <xf numFmtId="0" fontId="11" fillId="0" borderId="44" xfId="0" applyFont="1" applyBorder="1" applyAlignment="1">
      <alignment vertical="center"/>
    </xf>
    <xf numFmtId="0" fontId="51" fillId="0" borderId="44" xfId="0" applyFont="1" applyBorder="1" applyAlignment="1">
      <alignment horizontal="center" vertical="center" wrapText="1"/>
    </xf>
    <xf numFmtId="0" fontId="22" fillId="0" borderId="44" xfId="0" applyFont="1" applyFill="1" applyBorder="1" applyAlignment="1">
      <alignment vertical="center" wrapText="1"/>
    </xf>
    <xf numFmtId="0" fontId="11" fillId="0" borderId="32" xfId="0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/>
    </xf>
    <xf numFmtId="3" fontId="14" fillId="0" borderId="43" xfId="0" applyNumberFormat="1" applyFont="1" applyBorder="1" applyAlignment="1">
      <alignment horizontal="center" vertical="center"/>
    </xf>
    <xf numFmtId="3" fontId="14" fillId="0" borderId="32" xfId="0" applyNumberFormat="1" applyFont="1" applyBorder="1" applyAlignment="1">
      <alignment horizontal="center" vertical="center"/>
    </xf>
    <xf numFmtId="0" fontId="11" fillId="0" borderId="32" xfId="0" applyNumberFormat="1" applyFont="1" applyFill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0" fontId="22" fillId="0" borderId="33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horizontal="center"/>
    </xf>
    <xf numFmtId="3" fontId="56" fillId="0" borderId="0" xfId="0" applyNumberFormat="1" applyFont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/>
    </xf>
    <xf numFmtId="49" fontId="31" fillId="0" borderId="33" xfId="0" applyNumberFormat="1" applyFont="1" applyFill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center" vertical="center"/>
    </xf>
    <xf numFmtId="3" fontId="32" fillId="0" borderId="32" xfId="0" applyNumberFormat="1" applyFont="1" applyBorder="1" applyAlignment="1">
      <alignment horizontal="center" vertical="center" wrapText="1"/>
    </xf>
    <xf numFmtId="3" fontId="12" fillId="0" borderId="28" xfId="0" applyNumberFormat="1" applyFont="1" applyBorder="1" applyAlignment="1">
      <alignment horizontal="center" vertical="center"/>
    </xf>
    <xf numFmtId="3" fontId="32" fillId="0" borderId="28" xfId="0" applyNumberFormat="1" applyFont="1" applyBorder="1" applyAlignment="1">
      <alignment horizontal="center" vertical="center" wrapText="1"/>
    </xf>
    <xf numFmtId="3" fontId="16" fillId="0" borderId="32" xfId="0" applyNumberFormat="1" applyFont="1" applyBorder="1" applyAlignment="1">
      <alignment horizontal="center"/>
    </xf>
    <xf numFmtId="3" fontId="16" fillId="0" borderId="28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0" fontId="22" fillId="0" borderId="33" xfId="0" applyNumberFormat="1" applyFont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vertical="center" wrapText="1"/>
    </xf>
    <xf numFmtId="3" fontId="52" fillId="0" borderId="28" xfId="0" applyNumberFormat="1" applyFont="1" applyBorder="1" applyAlignment="1">
      <alignment horizontal="center" vertical="center"/>
    </xf>
    <xf numFmtId="49" fontId="67" fillId="0" borderId="33" xfId="0" applyNumberFormat="1" applyFont="1" applyBorder="1" applyAlignment="1">
      <alignment horizontal="center" vertical="center" wrapText="1"/>
    </xf>
    <xf numFmtId="49" fontId="30" fillId="0" borderId="3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3" fontId="68" fillId="77" borderId="28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18" fillId="0" borderId="33" xfId="127" applyFont="1" applyBorder="1" applyAlignment="1">
      <alignment horizontal="center" vertical="center" wrapText="1"/>
      <protection/>
    </xf>
    <xf numFmtId="1" fontId="8" fillId="0" borderId="32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68" fillId="0" borderId="28" xfId="127" applyNumberFormat="1" applyFont="1" applyBorder="1" applyAlignment="1">
      <alignment horizontal="center" vertical="center"/>
      <protection/>
    </xf>
    <xf numFmtId="0" fontId="11" fillId="0" borderId="33" xfId="0" applyFont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6" fillId="0" borderId="32" xfId="0" applyFont="1" applyBorder="1" applyAlignment="1">
      <alignment horizontal="center"/>
    </xf>
    <xf numFmtId="0" fontId="11" fillId="0" borderId="32" xfId="0" applyFont="1" applyBorder="1" applyAlignment="1">
      <alignment horizontal="left"/>
    </xf>
    <xf numFmtId="0" fontId="16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69" fillId="77" borderId="32" xfId="0" applyNumberFormat="1" applyFont="1" applyFill="1" applyBorder="1" applyAlignment="1">
      <alignment horizontal="center" vertical="center" wrapText="1"/>
    </xf>
    <xf numFmtId="0" fontId="69" fillId="77" borderId="28" xfId="0" applyNumberFormat="1" applyFont="1" applyFill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3" fontId="70" fillId="64" borderId="28" xfId="0" applyNumberFormat="1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vertical="center"/>
    </xf>
    <xf numFmtId="3" fontId="12" fillId="0" borderId="45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 wrapText="1"/>
    </xf>
    <xf numFmtId="3" fontId="12" fillId="0" borderId="49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vertical="center"/>
    </xf>
    <xf numFmtId="0" fontId="12" fillId="0" borderId="50" xfId="0" applyNumberFormat="1" applyFont="1" applyFill="1" applyBorder="1" applyAlignment="1">
      <alignment horizontal="center" vertical="center" wrapText="1"/>
    </xf>
    <xf numFmtId="3" fontId="12" fillId="0" borderId="51" xfId="0" applyNumberFormat="1" applyFont="1" applyBorder="1" applyAlignment="1">
      <alignment horizontal="center" vertical="center"/>
    </xf>
    <xf numFmtId="3" fontId="12" fillId="0" borderId="52" xfId="0" applyNumberFormat="1" applyFont="1" applyBorder="1" applyAlignment="1">
      <alignment horizontal="center" vertical="center"/>
    </xf>
    <xf numFmtId="3" fontId="12" fillId="0" borderId="51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1" fillId="0" borderId="32" xfId="0" applyFont="1" applyBorder="1" applyAlignment="1">
      <alignment/>
    </xf>
    <xf numFmtId="3" fontId="51" fillId="0" borderId="32" xfId="0" applyNumberFormat="1" applyFont="1" applyBorder="1" applyAlignment="1">
      <alignment horizontal="center"/>
    </xf>
    <xf numFmtId="3" fontId="52" fillId="0" borderId="32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3" fontId="51" fillId="0" borderId="28" xfId="0" applyNumberFormat="1" applyFont="1" applyBorder="1" applyAlignment="1">
      <alignment horizontal="center"/>
    </xf>
    <xf numFmtId="3" fontId="13" fillId="0" borderId="32" xfId="0" applyNumberFormat="1" applyFont="1" applyBorder="1" applyAlignment="1">
      <alignment horizontal="center" wrapText="1"/>
    </xf>
    <xf numFmtId="3" fontId="13" fillId="0" borderId="28" xfId="0" applyNumberFormat="1" applyFont="1" applyBorder="1" applyAlignment="1">
      <alignment horizontal="center" wrapText="1"/>
    </xf>
    <xf numFmtId="3" fontId="13" fillId="0" borderId="28" xfId="0" applyNumberFormat="1" applyFont="1" applyFill="1" applyBorder="1" applyAlignment="1">
      <alignment horizontal="center" wrapText="1"/>
    </xf>
    <xf numFmtId="0" fontId="12" fillId="0" borderId="45" xfId="0" applyNumberFormat="1" applyFont="1" applyBorder="1" applyAlignment="1">
      <alignment horizontal="center" vertical="center" wrapText="1"/>
    </xf>
    <xf numFmtId="0" fontId="32" fillId="0" borderId="32" xfId="140" applyNumberFormat="1" applyFont="1" applyFill="1" applyBorder="1" applyAlignment="1">
      <alignment horizontal="center" vertical="center"/>
    </xf>
    <xf numFmtId="0" fontId="32" fillId="0" borderId="32" xfId="140" applyNumberFormat="1" applyFont="1" applyFill="1" applyBorder="1" applyAlignment="1">
      <alignment horizontal="center" vertical="center" wrapText="1"/>
    </xf>
    <xf numFmtId="0" fontId="12" fillId="0" borderId="46" xfId="0" applyNumberFormat="1" applyFont="1" applyBorder="1" applyAlignment="1">
      <alignment horizontal="center" vertical="center" wrapText="1"/>
    </xf>
    <xf numFmtId="0" fontId="32" fillId="0" borderId="28" xfId="140" applyNumberFormat="1" applyFont="1" applyFill="1" applyBorder="1" applyAlignment="1">
      <alignment horizontal="center" vertical="center"/>
    </xf>
    <xf numFmtId="0" fontId="32" fillId="0" borderId="28" xfId="140" applyNumberFormat="1" applyFont="1" applyFill="1" applyBorder="1" applyAlignment="1">
      <alignment horizontal="center" vertical="center" wrapText="1"/>
    </xf>
    <xf numFmtId="0" fontId="12" fillId="0" borderId="53" xfId="0" applyNumberFormat="1" applyFont="1" applyBorder="1" applyAlignment="1">
      <alignment horizontal="center" vertical="center" wrapText="1"/>
    </xf>
    <xf numFmtId="0" fontId="12" fillId="0" borderId="51" xfId="14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3" fontId="52" fillId="0" borderId="28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/>
    </xf>
    <xf numFmtId="0" fontId="16" fillId="0" borderId="45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5" xfId="0" applyNumberFormat="1" applyFont="1" applyBorder="1" applyAlignment="1">
      <alignment horizontal="center" wrapText="1"/>
    </xf>
    <xf numFmtId="0" fontId="16" fillId="0" borderId="32" xfId="0" applyNumberFormat="1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0" fillId="0" borderId="55" xfId="0" applyFont="1" applyBorder="1" applyAlignment="1">
      <alignment horizontal="center"/>
    </xf>
    <xf numFmtId="0" fontId="16" fillId="0" borderId="46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6" xfId="0" applyNumberFormat="1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8" fillId="0" borderId="56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51" xfId="0" applyFont="1" applyBorder="1" applyAlignment="1">
      <alignment horizontal="center"/>
    </xf>
    <xf numFmtId="0" fontId="8" fillId="0" borderId="53" xfId="0" applyFont="1" applyBorder="1" applyAlignment="1">
      <alignment horizontal="center" wrapText="1"/>
    </xf>
    <xf numFmtId="0" fontId="8" fillId="0" borderId="57" xfId="0" applyFont="1" applyBorder="1" applyAlignment="1">
      <alignment horizontal="center" wrapText="1"/>
    </xf>
    <xf numFmtId="0" fontId="8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16" fillId="78" borderId="28" xfId="0" applyFont="1" applyFill="1" applyBorder="1" applyAlignment="1">
      <alignment horizontal="center" vertical="center"/>
    </xf>
    <xf numFmtId="0" fontId="11" fillId="78" borderId="28" xfId="0" applyFont="1" applyFill="1" applyBorder="1" applyAlignment="1">
      <alignment vertical="center"/>
    </xf>
    <xf numFmtId="0" fontId="7" fillId="78" borderId="28" xfId="0" applyFont="1" applyFill="1" applyBorder="1" applyAlignment="1">
      <alignment horizontal="center" vertical="center"/>
    </xf>
    <xf numFmtId="3" fontId="7" fillId="78" borderId="28" xfId="0" applyNumberFormat="1" applyFont="1" applyFill="1" applyBorder="1" applyAlignment="1">
      <alignment horizontal="center" vertical="center"/>
    </xf>
    <xf numFmtId="3" fontId="8" fillId="78" borderId="28" xfId="0" applyNumberFormat="1" applyFont="1" applyFill="1" applyBorder="1" applyAlignment="1">
      <alignment horizontal="center" vertical="center"/>
    </xf>
    <xf numFmtId="0" fontId="7" fillId="78" borderId="28" xfId="0" applyNumberFormat="1" applyFont="1" applyFill="1" applyBorder="1" applyAlignment="1">
      <alignment horizontal="center" vertical="center"/>
    </xf>
    <xf numFmtId="0" fontId="8" fillId="78" borderId="28" xfId="0" applyNumberFormat="1" applyFont="1" applyFill="1" applyBorder="1" applyAlignment="1">
      <alignment horizontal="center" vertical="center"/>
    </xf>
    <xf numFmtId="3" fontId="11" fillId="78" borderId="28" xfId="0" applyNumberFormat="1" applyFont="1" applyFill="1" applyBorder="1" applyAlignment="1">
      <alignment horizontal="center" vertical="center"/>
    </xf>
    <xf numFmtId="0" fontId="11" fillId="78" borderId="28" xfId="0" applyNumberFormat="1" applyFont="1" applyFill="1" applyBorder="1" applyAlignment="1">
      <alignment horizontal="center" vertical="center"/>
    </xf>
    <xf numFmtId="0" fontId="13" fillId="78" borderId="35" xfId="0" applyFont="1" applyFill="1" applyBorder="1" applyAlignment="1">
      <alignment horizontal="center" vertical="center" wrapText="1"/>
    </xf>
    <xf numFmtId="0" fontId="13" fillId="78" borderId="34" xfId="0" applyFont="1" applyFill="1" applyBorder="1" applyAlignment="1">
      <alignment horizontal="center" vertical="center" wrapText="1"/>
    </xf>
    <xf numFmtId="3" fontId="14" fillId="78" borderId="43" xfId="0" applyNumberFormat="1" applyFont="1" applyFill="1" applyBorder="1" applyAlignment="1">
      <alignment horizontal="center" vertical="center"/>
    </xf>
    <xf numFmtId="0" fontId="52" fillId="78" borderId="28" xfId="0" applyNumberFormat="1" applyFont="1" applyFill="1" applyBorder="1" applyAlignment="1">
      <alignment horizontal="center" vertical="center"/>
    </xf>
    <xf numFmtId="0" fontId="14" fillId="78" borderId="35" xfId="0" applyFont="1" applyFill="1" applyBorder="1" applyAlignment="1">
      <alignment horizontal="center" vertical="center" wrapText="1"/>
    </xf>
    <xf numFmtId="0" fontId="63" fillId="78" borderId="28" xfId="0" applyFont="1" applyFill="1" applyBorder="1" applyAlignment="1">
      <alignment horizontal="center" vertical="center"/>
    </xf>
    <xf numFmtId="0" fontId="61" fillId="78" borderId="28" xfId="0" applyFont="1" applyFill="1" applyBorder="1" applyAlignment="1">
      <alignment horizontal="center" vertical="center"/>
    </xf>
    <xf numFmtId="1" fontId="61" fillId="78" borderId="28" xfId="0" applyNumberFormat="1" applyFont="1" applyFill="1" applyBorder="1" applyAlignment="1">
      <alignment horizontal="center" vertical="center"/>
    </xf>
    <xf numFmtId="1" fontId="63" fillId="78" borderId="28" xfId="0" applyNumberFormat="1" applyFont="1" applyFill="1" applyBorder="1" applyAlignment="1">
      <alignment horizontal="center" vertical="center"/>
    </xf>
    <xf numFmtId="0" fontId="61" fillId="78" borderId="28" xfId="0" applyNumberFormat="1" applyFont="1" applyFill="1" applyBorder="1" applyAlignment="1">
      <alignment horizontal="center" vertical="center"/>
    </xf>
    <xf numFmtId="3" fontId="11" fillId="79" borderId="32" xfId="0" applyNumberFormat="1" applyFont="1" applyFill="1" applyBorder="1" applyAlignment="1">
      <alignment horizontal="center" vertical="center" wrapText="1"/>
    </xf>
    <xf numFmtId="3" fontId="11" fillId="78" borderId="28" xfId="0" applyNumberFormat="1" applyFont="1" applyFill="1" applyBorder="1" applyAlignment="1">
      <alignment horizontal="center" vertical="center" wrapText="1"/>
    </xf>
    <xf numFmtId="3" fontId="11" fillId="79" borderId="28" xfId="0" applyNumberFormat="1" applyFont="1" applyFill="1" applyBorder="1" applyAlignment="1">
      <alignment horizontal="center" vertical="center" wrapText="1"/>
    </xf>
    <xf numFmtId="0" fontId="11" fillId="79" borderId="28" xfId="0" applyFont="1" applyFill="1" applyBorder="1" applyAlignment="1">
      <alignment horizontal="center" vertical="center"/>
    </xf>
    <xf numFmtId="0" fontId="11" fillId="78" borderId="0" xfId="0" applyFont="1" applyFill="1" applyAlignment="1">
      <alignment horizontal="center" vertical="center"/>
    </xf>
    <xf numFmtId="0" fontId="16" fillId="78" borderId="28" xfId="0" applyFont="1" applyFill="1" applyBorder="1" applyAlignment="1">
      <alignment horizontal="center"/>
    </xf>
    <xf numFmtId="0" fontId="11" fillId="78" borderId="28" xfId="0" applyFont="1" applyFill="1" applyBorder="1" applyAlignment="1">
      <alignment horizontal="left"/>
    </xf>
    <xf numFmtId="3" fontId="16" fillId="78" borderId="28" xfId="0" applyNumberFormat="1" applyFont="1" applyFill="1" applyBorder="1" applyAlignment="1">
      <alignment horizontal="center"/>
    </xf>
    <xf numFmtId="0" fontId="12" fillId="78" borderId="28" xfId="0" applyNumberFormat="1" applyFont="1" applyFill="1" applyBorder="1" applyAlignment="1">
      <alignment horizontal="center" wrapText="1"/>
    </xf>
    <xf numFmtId="3" fontId="13" fillId="78" borderId="28" xfId="0" applyNumberFormat="1" applyFont="1" applyFill="1" applyBorder="1" applyAlignment="1">
      <alignment horizontal="center" wrapText="1"/>
    </xf>
    <xf numFmtId="0" fontId="13" fillId="78" borderId="28" xfId="0" applyNumberFormat="1" applyFont="1" applyFill="1" applyBorder="1" applyAlignment="1">
      <alignment horizontal="center" wrapText="1"/>
    </xf>
    <xf numFmtId="0" fontId="11" fillId="78" borderId="28" xfId="0" applyFont="1" applyFill="1" applyBorder="1" applyAlignment="1">
      <alignment/>
    </xf>
    <xf numFmtId="3" fontId="51" fillId="78" borderId="28" xfId="0" applyNumberFormat="1" applyFont="1" applyFill="1" applyBorder="1" applyAlignment="1">
      <alignment horizontal="center"/>
    </xf>
    <xf numFmtId="3" fontId="52" fillId="78" borderId="28" xfId="0" applyNumberFormat="1" applyFont="1" applyFill="1" applyBorder="1" applyAlignment="1">
      <alignment horizontal="center"/>
    </xf>
    <xf numFmtId="0" fontId="13" fillId="78" borderId="28" xfId="0" applyFont="1" applyFill="1" applyBorder="1" applyAlignment="1">
      <alignment horizontal="center" vertical="center"/>
    </xf>
    <xf numFmtId="0" fontId="11" fillId="78" borderId="28" xfId="0" applyFont="1" applyFill="1" applyBorder="1" applyAlignment="1">
      <alignment horizontal="center" vertical="center"/>
    </xf>
    <xf numFmtId="0" fontId="11" fillId="78" borderId="28" xfId="0" applyFont="1" applyFill="1" applyBorder="1" applyAlignment="1">
      <alignment horizontal="center" vertical="center" wrapText="1"/>
    </xf>
    <xf numFmtId="0" fontId="16" fillId="78" borderId="46" xfId="0" applyFont="1" applyFill="1" applyBorder="1" applyAlignment="1">
      <alignment horizontal="center" vertical="center"/>
    </xf>
    <xf numFmtId="0" fontId="69" fillId="78" borderId="28" xfId="0" applyNumberFormat="1" applyFont="1" applyFill="1" applyBorder="1" applyAlignment="1">
      <alignment horizontal="center" vertical="center" wrapText="1"/>
    </xf>
    <xf numFmtId="0" fontId="11" fillId="78" borderId="36" xfId="0" applyFont="1" applyFill="1" applyBorder="1" applyAlignment="1">
      <alignment vertical="center"/>
    </xf>
    <xf numFmtId="3" fontId="12" fillId="78" borderId="45" xfId="0" applyNumberFormat="1" applyFont="1" applyFill="1" applyBorder="1" applyAlignment="1">
      <alignment horizontal="center" vertical="center"/>
    </xf>
    <xf numFmtId="3" fontId="12" fillId="78" borderId="28" xfId="0" applyNumberFormat="1" applyFont="1" applyFill="1" applyBorder="1" applyAlignment="1">
      <alignment horizontal="center" vertical="center"/>
    </xf>
    <xf numFmtId="3" fontId="12" fillId="78" borderId="32" xfId="0" applyNumberFormat="1" applyFont="1" applyFill="1" applyBorder="1" applyAlignment="1">
      <alignment horizontal="center" vertical="center"/>
    </xf>
    <xf numFmtId="0" fontId="12" fillId="78" borderId="50" xfId="0" applyNumberFormat="1" applyFont="1" applyFill="1" applyBorder="1" applyAlignment="1">
      <alignment horizontal="center" vertical="center" wrapText="1"/>
    </xf>
    <xf numFmtId="0" fontId="12" fillId="78" borderId="46" xfId="0" applyNumberFormat="1" applyFont="1" applyFill="1" applyBorder="1" applyAlignment="1">
      <alignment horizontal="center" vertical="center" wrapText="1"/>
    </xf>
    <xf numFmtId="3" fontId="13" fillId="78" borderId="28" xfId="0" applyNumberFormat="1" applyFont="1" applyFill="1" applyBorder="1" applyAlignment="1">
      <alignment horizontal="center" vertical="center" wrapText="1"/>
    </xf>
    <xf numFmtId="0" fontId="32" fillId="78" borderId="28" xfId="140" applyNumberFormat="1" applyFont="1" applyFill="1" applyBorder="1" applyAlignment="1">
      <alignment horizontal="center" vertical="center"/>
    </xf>
    <xf numFmtId="0" fontId="32" fillId="78" borderId="28" xfId="140" applyNumberFormat="1" applyFont="1" applyFill="1" applyBorder="1" applyAlignment="1">
      <alignment horizontal="center" vertical="center" wrapText="1"/>
    </xf>
    <xf numFmtId="3" fontId="12" fillId="78" borderId="49" xfId="0" applyNumberFormat="1" applyFont="1" applyFill="1" applyBorder="1" applyAlignment="1">
      <alignment horizontal="center" vertical="center" wrapText="1"/>
    </xf>
    <xf numFmtId="3" fontId="11" fillId="78" borderId="28" xfId="0" applyNumberFormat="1" applyFont="1" applyFill="1" applyBorder="1" applyAlignment="1">
      <alignment horizontal="center"/>
    </xf>
    <xf numFmtId="3" fontId="14" fillId="78" borderId="29" xfId="0" applyNumberFormat="1" applyFont="1" applyFill="1" applyBorder="1" applyAlignment="1">
      <alignment horizontal="center" vertical="center"/>
    </xf>
    <xf numFmtId="3" fontId="14" fillId="78" borderId="28" xfId="0" applyNumberFormat="1" applyFont="1" applyFill="1" applyBorder="1" applyAlignment="1">
      <alignment horizontal="center" vertical="center"/>
    </xf>
    <xf numFmtId="0" fontId="11" fillId="78" borderId="28" xfId="0" applyNumberFormat="1" applyFont="1" applyFill="1" applyBorder="1" applyAlignment="1">
      <alignment horizontal="center"/>
    </xf>
    <xf numFmtId="0" fontId="8" fillId="78" borderId="29" xfId="0" applyFont="1" applyFill="1" applyBorder="1" applyAlignment="1">
      <alignment horizontal="center" vertical="center"/>
    </xf>
    <xf numFmtId="0" fontId="16" fillId="78" borderId="58" xfId="0" applyFont="1" applyFill="1" applyBorder="1" applyAlignment="1">
      <alignment horizontal="center" vertical="center"/>
    </xf>
    <xf numFmtId="0" fontId="11" fillId="78" borderId="47" xfId="0" applyFont="1" applyFill="1" applyBorder="1" applyAlignment="1">
      <alignment vertical="center"/>
    </xf>
    <xf numFmtId="0" fontId="118" fillId="0" borderId="0" xfId="0" applyFont="1" applyAlignment="1">
      <alignment/>
    </xf>
    <xf numFmtId="49" fontId="118" fillId="0" borderId="0" xfId="0" applyNumberFormat="1" applyFont="1" applyAlignment="1">
      <alignment vertical="top" wrapText="1"/>
    </xf>
    <xf numFmtId="0" fontId="118" fillId="0" borderId="0" xfId="0" applyFont="1" applyAlignment="1">
      <alignment horizontal="center" vertical="center"/>
    </xf>
    <xf numFmtId="49" fontId="118" fillId="0" borderId="0" xfId="0" applyNumberFormat="1" applyFont="1" applyAlignment="1">
      <alignment horizontal="center" vertical="center" wrapText="1"/>
    </xf>
    <xf numFmtId="1" fontId="8" fillId="78" borderId="28" xfId="0" applyNumberFormat="1" applyFont="1" applyFill="1" applyBorder="1" applyAlignment="1">
      <alignment horizontal="center" vertical="center"/>
    </xf>
    <xf numFmtId="1" fontId="7" fillId="78" borderId="28" xfId="0" applyNumberFormat="1" applyFont="1" applyFill="1" applyBorder="1" applyAlignment="1">
      <alignment horizontal="center" vertical="center"/>
    </xf>
    <xf numFmtId="49" fontId="30" fillId="0" borderId="28" xfId="0" applyNumberFormat="1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/>
    </xf>
    <xf numFmtId="1" fontId="14" fillId="78" borderId="28" xfId="0" applyNumberFormat="1" applyFont="1" applyFill="1" applyBorder="1" applyAlignment="1">
      <alignment horizontal="center" vertical="center"/>
    </xf>
    <xf numFmtId="0" fontId="14" fillId="78" borderId="28" xfId="0" applyNumberFormat="1" applyFont="1" applyFill="1" applyBorder="1" applyAlignment="1">
      <alignment horizontal="center" vertical="center"/>
    </xf>
    <xf numFmtId="0" fontId="14" fillId="78" borderId="28" xfId="0" applyFont="1" applyFill="1" applyBorder="1" applyAlignment="1">
      <alignment horizontal="center" vertical="center" wrapText="1"/>
    </xf>
    <xf numFmtId="0" fontId="11" fillId="78" borderId="28" xfId="0" applyNumberFormat="1" applyFont="1" applyFill="1" applyBorder="1" applyAlignment="1">
      <alignment horizontal="center" vertical="center" wrapText="1"/>
    </xf>
    <xf numFmtId="3" fontId="12" fillId="0" borderId="53" xfId="0" applyNumberFormat="1" applyFont="1" applyBorder="1" applyAlignment="1">
      <alignment horizontal="center" vertical="center"/>
    </xf>
    <xf numFmtId="0" fontId="7" fillId="78" borderId="32" xfId="0" applyNumberFormat="1" applyFont="1" applyFill="1" applyBorder="1" applyAlignment="1">
      <alignment horizontal="center" vertical="center"/>
    </xf>
    <xf numFmtId="0" fontId="0" fillId="80" borderId="55" xfId="0" applyFont="1" applyFill="1" applyBorder="1" applyAlignment="1">
      <alignment horizontal="center"/>
    </xf>
    <xf numFmtId="0" fontId="16" fillId="80" borderId="46" xfId="0" applyFont="1" applyFill="1" applyBorder="1" applyAlignment="1">
      <alignment/>
    </xf>
    <xf numFmtId="0" fontId="16" fillId="80" borderId="28" xfId="0" applyFont="1" applyFill="1" applyBorder="1" applyAlignment="1">
      <alignment horizontal="center"/>
    </xf>
    <xf numFmtId="0" fontId="16" fillId="80" borderId="32" xfId="0" applyFont="1" applyFill="1" applyBorder="1" applyAlignment="1">
      <alignment horizontal="center"/>
    </xf>
    <xf numFmtId="0" fontId="4" fillId="80" borderId="28" xfId="0" applyFont="1" applyFill="1" applyBorder="1" applyAlignment="1">
      <alignment horizontal="center"/>
    </xf>
    <xf numFmtId="0" fontId="4" fillId="80" borderId="36" xfId="0" applyFont="1" applyFill="1" applyBorder="1" applyAlignment="1">
      <alignment horizontal="center"/>
    </xf>
    <xf numFmtId="0" fontId="4" fillId="80" borderId="46" xfId="0" applyNumberFormat="1" applyFont="1" applyFill="1" applyBorder="1" applyAlignment="1">
      <alignment horizontal="center" wrapText="1"/>
    </xf>
    <xf numFmtId="0" fontId="16" fillId="80" borderId="32" xfId="0" applyNumberFormat="1" applyFont="1" applyFill="1" applyBorder="1" applyAlignment="1">
      <alignment horizontal="center" wrapText="1"/>
    </xf>
    <xf numFmtId="0" fontId="4" fillId="80" borderId="50" xfId="0" applyFont="1" applyFill="1" applyBorder="1" applyAlignment="1">
      <alignment horizontal="center" wrapText="1"/>
    </xf>
    <xf numFmtId="0" fontId="8" fillId="0" borderId="51" xfId="0" applyNumberFormat="1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32" fillId="0" borderId="32" xfId="0" applyNumberFormat="1" applyFont="1" applyBorder="1" applyAlignment="1">
      <alignment horizontal="center" vertical="center"/>
    </xf>
    <xf numFmtId="0" fontId="32" fillId="78" borderId="28" xfId="0" applyNumberFormat="1" applyFont="1" applyFill="1" applyBorder="1" applyAlignment="1">
      <alignment horizontal="center" vertical="center"/>
    </xf>
    <xf numFmtId="0" fontId="32" fillId="0" borderId="28" xfId="0" applyNumberFormat="1" applyFont="1" applyBorder="1" applyAlignment="1">
      <alignment horizontal="center" vertical="center"/>
    </xf>
    <xf numFmtId="0" fontId="12" fillId="0" borderId="51" xfId="0" applyNumberFormat="1" applyFont="1" applyBorder="1" applyAlignment="1">
      <alignment horizontal="center" vertical="center" wrapText="1"/>
    </xf>
    <xf numFmtId="3" fontId="12" fillId="0" borderId="59" xfId="0" applyNumberFormat="1" applyFont="1" applyFill="1" applyBorder="1" applyAlignment="1">
      <alignment horizontal="center" vertical="center" wrapText="1"/>
    </xf>
    <xf numFmtId="0" fontId="8" fillId="0" borderId="42" xfId="127" applyFont="1" applyBorder="1" applyAlignment="1">
      <alignment wrapText="1"/>
      <protection/>
    </xf>
    <xf numFmtId="0" fontId="56" fillId="79" borderId="60" xfId="0" applyNumberFormat="1" applyFont="1" applyFill="1" applyBorder="1" applyAlignment="1">
      <alignment horizontal="center" vertical="center" wrapText="1"/>
    </xf>
    <xf numFmtId="0" fontId="75" fillId="79" borderId="33" xfId="0" applyNumberFormat="1" applyFont="1" applyFill="1" applyBorder="1" applyAlignment="1">
      <alignment horizontal="center" vertical="center" wrapText="1"/>
    </xf>
    <xf numFmtId="0" fontId="56" fillId="79" borderId="33" xfId="0" applyNumberFormat="1" applyFont="1" applyFill="1" applyBorder="1" applyAlignment="1">
      <alignment horizontal="center" vertical="center" wrapText="1"/>
    </xf>
    <xf numFmtId="0" fontId="75" fillId="79" borderId="48" xfId="0" applyNumberFormat="1" applyFont="1" applyFill="1" applyBorder="1" applyAlignment="1">
      <alignment horizontal="center" vertical="center" wrapText="1"/>
    </xf>
    <xf numFmtId="0" fontId="75" fillId="79" borderId="60" xfId="0" applyNumberFormat="1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vertical="center"/>
    </xf>
    <xf numFmtId="0" fontId="14" fillId="0" borderId="45" xfId="0" applyNumberFormat="1" applyFont="1" applyFill="1" applyBorder="1" applyAlignment="1">
      <alignment horizontal="center" vertical="center"/>
    </xf>
    <xf numFmtId="0" fontId="11" fillId="0" borderId="32" xfId="0" applyNumberFormat="1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49" xfId="0" applyNumberFormat="1" applyFont="1" applyFill="1" applyBorder="1" applyAlignment="1">
      <alignment horizontal="center" vertical="center"/>
    </xf>
    <xf numFmtId="0" fontId="16" fillId="80" borderId="46" xfId="0" applyFont="1" applyFill="1" applyBorder="1" applyAlignment="1">
      <alignment horizontal="center" vertical="center"/>
    </xf>
    <xf numFmtId="0" fontId="11" fillId="80" borderId="50" xfId="0" applyFont="1" applyFill="1" applyBorder="1" applyAlignment="1">
      <alignment vertical="center"/>
    </xf>
    <xf numFmtId="0" fontId="14" fillId="80" borderId="45" xfId="0" applyNumberFormat="1" applyFont="1" applyFill="1" applyBorder="1" applyAlignment="1">
      <alignment horizontal="center" vertical="center"/>
    </xf>
    <xf numFmtId="0" fontId="11" fillId="80" borderId="32" xfId="0" applyNumberFormat="1" applyFont="1" applyFill="1" applyBorder="1" applyAlignment="1">
      <alignment horizontal="center" vertical="center"/>
    </xf>
    <xf numFmtId="0" fontId="14" fillId="80" borderId="32" xfId="0" applyNumberFormat="1" applyFont="1" applyFill="1" applyBorder="1" applyAlignment="1">
      <alignment horizontal="center" vertical="center"/>
    </xf>
    <xf numFmtId="0" fontId="11" fillId="80" borderId="32" xfId="0" applyFont="1" applyFill="1" applyBorder="1" applyAlignment="1">
      <alignment horizontal="center" vertical="center"/>
    </xf>
    <xf numFmtId="0" fontId="11" fillId="80" borderId="49" xfId="0" applyFont="1" applyFill="1" applyBorder="1" applyAlignment="1">
      <alignment horizontal="center" vertical="center"/>
    </xf>
    <xf numFmtId="0" fontId="11" fillId="80" borderId="49" xfId="0" applyNumberFormat="1" applyFont="1" applyFill="1" applyBorder="1" applyAlignment="1">
      <alignment horizontal="center" vertical="center"/>
    </xf>
    <xf numFmtId="0" fontId="11" fillId="0" borderId="50" xfId="0" applyFont="1" applyBorder="1" applyAlignment="1">
      <alignment vertical="center"/>
    </xf>
    <xf numFmtId="0" fontId="76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0" fillId="0" borderId="0" xfId="0" applyNumberFormat="1" applyFont="1" applyBorder="1" applyAlignment="1">
      <alignment horizontal="right" vertical="top" wrapText="1"/>
    </xf>
    <xf numFmtId="0" fontId="14" fillId="0" borderId="43" xfId="0" applyNumberFormat="1" applyFont="1" applyFill="1" applyBorder="1" applyAlignment="1">
      <alignment horizontal="center" vertical="center"/>
    </xf>
    <xf numFmtId="0" fontId="14" fillId="80" borderId="43" xfId="0" applyNumberFormat="1" applyFont="1" applyFill="1" applyBorder="1" applyAlignment="1">
      <alignment horizontal="center" vertical="center"/>
    </xf>
    <xf numFmtId="0" fontId="75" fillId="79" borderId="61" xfId="0" applyNumberFormat="1" applyFont="1" applyFill="1" applyBorder="1" applyAlignment="1">
      <alignment horizontal="center" vertical="center" wrapText="1"/>
    </xf>
    <xf numFmtId="0" fontId="75" fillId="79" borderId="62" xfId="0" applyNumberFormat="1" applyFont="1" applyFill="1" applyBorder="1" applyAlignment="1">
      <alignment horizontal="center" vertical="center" wrapText="1"/>
    </xf>
    <xf numFmtId="0" fontId="56" fillId="79" borderId="63" xfId="0" applyNumberFormat="1" applyFont="1" applyFill="1" applyBorder="1" applyAlignment="1">
      <alignment horizontal="center" vertical="center" wrapText="1"/>
    </xf>
    <xf numFmtId="0" fontId="75" fillId="79" borderId="63" xfId="0" applyNumberFormat="1" applyFont="1" applyFill="1" applyBorder="1" applyAlignment="1">
      <alignment horizontal="center" vertical="center" wrapText="1"/>
    </xf>
    <xf numFmtId="0" fontId="75" fillId="79" borderId="64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/>
    </xf>
    <xf numFmtId="0" fontId="11" fillId="0" borderId="45" xfId="0" applyNumberFormat="1" applyFont="1" applyFill="1" applyBorder="1" applyAlignment="1">
      <alignment horizontal="center" vertical="center"/>
    </xf>
    <xf numFmtId="0" fontId="11" fillId="80" borderId="30" xfId="0" applyNumberFormat="1" applyFont="1" applyFill="1" applyBorder="1" applyAlignment="1">
      <alignment horizontal="center" vertical="center"/>
    </xf>
    <xf numFmtId="0" fontId="11" fillId="80" borderId="45" xfId="0" applyNumberFormat="1" applyFont="1" applyFill="1" applyBorder="1" applyAlignment="1">
      <alignment horizontal="center" vertical="center"/>
    </xf>
    <xf numFmtId="0" fontId="14" fillId="80" borderId="65" xfId="0" applyNumberFormat="1" applyFont="1" applyFill="1" applyBorder="1" applyAlignment="1">
      <alignment horizontal="center" vertical="center"/>
    </xf>
    <xf numFmtId="0" fontId="14" fillId="0" borderId="66" xfId="0" applyNumberFormat="1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>
      <alignment horizontal="center" vertical="center"/>
    </xf>
    <xf numFmtId="0" fontId="16" fillId="80" borderId="58" xfId="0" applyFont="1" applyFill="1" applyBorder="1" applyAlignment="1">
      <alignment horizontal="center" vertical="center"/>
    </xf>
    <xf numFmtId="0" fontId="11" fillId="80" borderId="67" xfId="0" applyFont="1" applyFill="1" applyBorder="1" applyAlignment="1">
      <alignment vertical="center"/>
    </xf>
    <xf numFmtId="0" fontId="14" fillId="80" borderId="68" xfId="0" applyNumberFormat="1" applyFont="1" applyFill="1" applyBorder="1" applyAlignment="1">
      <alignment horizontal="center" vertical="center"/>
    </xf>
    <xf numFmtId="0" fontId="11" fillId="80" borderId="65" xfId="0" applyNumberFormat="1" applyFont="1" applyFill="1" applyBorder="1" applyAlignment="1">
      <alignment horizontal="center" vertical="center"/>
    </xf>
    <xf numFmtId="0" fontId="11" fillId="80" borderId="65" xfId="0" applyFont="1" applyFill="1" applyBorder="1" applyAlignment="1">
      <alignment horizontal="center" vertical="center"/>
    </xf>
    <xf numFmtId="0" fontId="11" fillId="80" borderId="69" xfId="0" applyFont="1" applyFill="1" applyBorder="1" applyAlignment="1">
      <alignment horizontal="center" vertical="center"/>
    </xf>
    <xf numFmtId="0" fontId="14" fillId="80" borderId="41" xfId="0" applyNumberFormat="1" applyFont="1" applyFill="1" applyBorder="1" applyAlignment="1">
      <alignment horizontal="center" vertical="center"/>
    </xf>
    <xf numFmtId="0" fontId="11" fillId="80" borderId="40" xfId="0" applyNumberFormat="1" applyFont="1" applyFill="1" applyBorder="1" applyAlignment="1">
      <alignment horizontal="center" vertical="center"/>
    </xf>
    <xf numFmtId="0" fontId="11" fillId="80" borderId="68" xfId="0" applyNumberFormat="1" applyFont="1" applyFill="1" applyBorder="1" applyAlignment="1">
      <alignment horizontal="center" vertical="center"/>
    </xf>
    <xf numFmtId="0" fontId="11" fillId="80" borderId="69" xfId="0" applyNumberFormat="1" applyFont="1" applyFill="1" applyBorder="1" applyAlignment="1">
      <alignment horizontal="center" vertical="center"/>
    </xf>
    <xf numFmtId="0" fontId="14" fillId="0" borderId="70" xfId="0" applyNumberFormat="1" applyFont="1" applyFill="1" applyBorder="1" applyAlignment="1">
      <alignment horizontal="center" vertical="center"/>
    </xf>
    <xf numFmtId="0" fontId="14" fillId="0" borderId="71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64" borderId="28" xfId="0" applyFont="1" applyFill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 wrapText="1"/>
    </xf>
    <xf numFmtId="3" fontId="15" fillId="0" borderId="36" xfId="0" applyNumberFormat="1" applyFont="1" applyBorder="1" applyAlignment="1">
      <alignment horizontal="center" vertical="center"/>
    </xf>
    <xf numFmtId="3" fontId="15" fillId="0" borderId="72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14" fillId="0" borderId="3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4" fillId="78" borderId="28" xfId="0" applyFont="1" applyFill="1" applyBorder="1" applyAlignment="1">
      <alignment horizontal="center"/>
    </xf>
    <xf numFmtId="0" fontId="56" fillId="0" borderId="28" xfId="0" applyFont="1" applyBorder="1" applyAlignment="1">
      <alignment horizontal="center" vertical="center" textRotation="90" wrapText="1"/>
    </xf>
    <xf numFmtId="0" fontId="56" fillId="0" borderId="33" xfId="0" applyFont="1" applyBorder="1" applyAlignment="1">
      <alignment horizontal="center" vertical="center" textRotation="90" wrapText="1"/>
    </xf>
    <xf numFmtId="0" fontId="60" fillId="0" borderId="28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 wrapText="1"/>
    </xf>
    <xf numFmtId="0" fontId="60" fillId="0" borderId="28" xfId="0" applyFont="1" applyBorder="1" applyAlignment="1">
      <alignment vertical="center" wrapText="1"/>
    </xf>
    <xf numFmtId="0" fontId="60" fillId="0" borderId="33" xfId="0" applyFont="1" applyBorder="1" applyAlignment="1">
      <alignment vertical="center" wrapText="1"/>
    </xf>
    <xf numFmtId="0" fontId="61" fillId="0" borderId="28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0" fillId="78" borderId="28" xfId="0" applyFont="1" applyFill="1" applyBorder="1" applyAlignment="1">
      <alignment horizont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/>
    </xf>
    <xf numFmtId="0" fontId="62" fillId="0" borderId="28" xfId="0" applyFont="1" applyBorder="1" applyAlignment="1">
      <alignment/>
    </xf>
    <xf numFmtId="0" fontId="62" fillId="0" borderId="28" xfId="0" applyFont="1" applyBorder="1" applyAlignment="1">
      <alignment horizontal="center" vertical="center" textRotation="90" wrapText="1"/>
    </xf>
    <xf numFmtId="0" fontId="62" fillId="0" borderId="33" xfId="0" applyFont="1" applyBorder="1" applyAlignment="1">
      <alignment horizontal="center" vertical="center" textRotation="90" wrapText="1"/>
    </xf>
    <xf numFmtId="0" fontId="52" fillId="0" borderId="42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1" fillId="78" borderId="28" xfId="0" applyFont="1" applyFill="1" applyBorder="1" applyAlignment="1">
      <alignment horizontal="center"/>
    </xf>
    <xf numFmtId="0" fontId="11" fillId="64" borderId="28" xfId="0" applyFont="1" applyFill="1" applyBorder="1" applyAlignment="1">
      <alignment horizontal="center"/>
    </xf>
    <xf numFmtId="0" fontId="4" fillId="0" borderId="36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wrapText="1"/>
    </xf>
    <xf numFmtId="0" fontId="55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3" fontId="56" fillId="0" borderId="38" xfId="0" applyNumberFormat="1" applyFont="1" applyBorder="1" applyAlignment="1">
      <alignment horizontal="left" wrapText="1"/>
    </xf>
    <xf numFmtId="0" fontId="11" fillId="0" borderId="2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49" fontId="57" fillId="0" borderId="82" xfId="0" applyNumberFormat="1" applyFont="1" applyBorder="1" applyAlignment="1">
      <alignment horizontal="center" vertical="center" wrapText="1"/>
    </xf>
    <xf numFmtId="0" fontId="57" fillId="0" borderId="83" xfId="0" applyFont="1" applyBorder="1" applyAlignment="1">
      <alignment horizontal="center" vertical="center" wrapText="1"/>
    </xf>
    <xf numFmtId="0" fontId="57" fillId="0" borderId="8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9" fontId="22" fillId="0" borderId="46" xfId="0" applyNumberFormat="1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49" fontId="31" fillId="0" borderId="28" xfId="0" applyNumberFormat="1" applyFont="1" applyBorder="1" applyAlignment="1">
      <alignment horizontal="center" vertical="center" wrapText="1"/>
    </xf>
    <xf numFmtId="49" fontId="31" fillId="0" borderId="3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4" fillId="0" borderId="72" xfId="0" applyNumberFormat="1" applyFont="1" applyFill="1" applyBorder="1" applyAlignment="1">
      <alignment horizontal="center" vertical="center"/>
    </xf>
    <xf numFmtId="49" fontId="31" fillId="78" borderId="28" xfId="0" applyNumberFormat="1" applyFont="1" applyFill="1" applyBorder="1" applyAlignment="1">
      <alignment horizontal="center" vertical="center" wrapText="1"/>
    </xf>
    <xf numFmtId="0" fontId="31" fillId="78" borderId="28" xfId="0" applyFont="1" applyFill="1" applyBorder="1" applyAlignment="1">
      <alignment horizontal="center" vertical="center" wrapText="1"/>
    </xf>
    <xf numFmtId="0" fontId="31" fillId="78" borderId="50" xfId="0" applyFont="1" applyFill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49" fontId="20" fillId="0" borderId="85" xfId="0" applyNumberFormat="1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0" fillId="0" borderId="67" xfId="0" applyNumberFormat="1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61" fillId="0" borderId="28" xfId="127" applyFont="1" applyBorder="1" applyAlignment="1">
      <alignment horizontal="center" vertical="center" wrapText="1"/>
      <protection/>
    </xf>
    <xf numFmtId="0" fontId="8" fillId="0" borderId="0" xfId="127" applyFont="1" applyAlignment="1">
      <alignment horizontal="center" wrapText="1"/>
      <protection/>
    </xf>
    <xf numFmtId="0" fontId="8" fillId="0" borderId="42" xfId="127" applyFont="1" applyBorder="1" applyAlignment="1">
      <alignment horizontal="center" wrapText="1"/>
      <protection/>
    </xf>
    <xf numFmtId="49" fontId="30" fillId="0" borderId="36" xfId="0" applyNumberFormat="1" applyFont="1" applyBorder="1" applyAlignment="1">
      <alignment horizontal="center" vertical="center" wrapText="1"/>
    </xf>
    <xf numFmtId="49" fontId="30" fillId="0" borderId="72" xfId="0" applyNumberFormat="1" applyFont="1" applyBorder="1" applyAlignment="1">
      <alignment horizontal="center" vertical="center" wrapText="1"/>
    </xf>
    <xf numFmtId="49" fontId="30" fillId="0" borderId="29" xfId="0" applyNumberFormat="1" applyFont="1" applyBorder="1" applyAlignment="1">
      <alignment horizontal="center" vertical="center" wrapText="1"/>
    </xf>
    <xf numFmtId="0" fontId="4" fillId="0" borderId="89" xfId="0" applyNumberFormat="1" applyFont="1" applyFill="1" applyBorder="1" applyAlignment="1">
      <alignment horizontal="center" vertical="center"/>
    </xf>
    <xf numFmtId="0" fontId="4" fillId="0" borderId="70" xfId="0" applyNumberFormat="1" applyFont="1" applyFill="1" applyBorder="1" applyAlignment="1">
      <alignment horizontal="center" vertical="center"/>
    </xf>
    <xf numFmtId="49" fontId="11" fillId="0" borderId="82" xfId="0" applyNumberFormat="1" applyFont="1" applyFill="1" applyBorder="1" applyAlignment="1">
      <alignment vertical="center" wrapText="1"/>
    </xf>
    <xf numFmtId="49" fontId="11" fillId="0" borderId="46" xfId="0" applyNumberFormat="1" applyFont="1" applyFill="1" applyBorder="1" applyAlignment="1">
      <alignment vertical="center" wrapText="1"/>
    </xf>
    <xf numFmtId="49" fontId="11" fillId="0" borderId="60" xfId="0" applyNumberFormat="1" applyFont="1" applyFill="1" applyBorder="1" applyAlignment="1">
      <alignment vertical="center" wrapText="1"/>
    </xf>
    <xf numFmtId="49" fontId="67" fillId="0" borderId="90" xfId="0" applyNumberFormat="1" applyFont="1" applyFill="1" applyBorder="1" applyAlignment="1">
      <alignment horizontal="center" vertical="center" wrapText="1"/>
    </xf>
    <xf numFmtId="49" fontId="67" fillId="0" borderId="69" xfId="0" applyNumberFormat="1" applyFont="1" applyFill="1" applyBorder="1" applyAlignment="1">
      <alignment horizontal="center" vertical="center" wrapText="1"/>
    </xf>
    <xf numFmtId="49" fontId="67" fillId="0" borderId="88" xfId="0" applyNumberFormat="1" applyFont="1" applyFill="1" applyBorder="1" applyAlignment="1">
      <alignment horizontal="center" vertical="center" wrapText="1"/>
    </xf>
    <xf numFmtId="49" fontId="13" fillId="0" borderId="82" xfId="0" applyNumberFormat="1" applyFont="1" applyFill="1" applyBorder="1" applyAlignment="1">
      <alignment horizontal="center" vertical="center" wrapText="1"/>
    </xf>
    <xf numFmtId="49" fontId="13" fillId="0" borderId="83" xfId="0" applyNumberFormat="1" applyFont="1" applyFill="1" applyBorder="1" applyAlignment="1">
      <alignment horizontal="center" vertical="center" wrapText="1"/>
    </xf>
    <xf numFmtId="49" fontId="13" fillId="0" borderId="84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49" fontId="13" fillId="0" borderId="5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49" fontId="13" fillId="0" borderId="92" xfId="0" applyNumberFormat="1" applyFont="1" applyFill="1" applyBorder="1" applyAlignment="1">
      <alignment horizontal="center" vertical="center" wrapText="1"/>
    </xf>
    <xf numFmtId="49" fontId="13" fillId="0" borderId="80" xfId="0" applyNumberFormat="1" applyFont="1" applyFill="1" applyBorder="1" applyAlignment="1">
      <alignment horizontal="center" vertical="center" wrapText="1"/>
    </xf>
    <xf numFmtId="49" fontId="13" fillId="0" borderId="90" xfId="0" applyNumberFormat="1" applyFont="1" applyFill="1" applyBorder="1" applyAlignment="1">
      <alignment horizontal="center" vertical="center" wrapText="1"/>
    </xf>
    <xf numFmtId="3" fontId="14" fillId="0" borderId="36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3" fontId="14" fillId="0" borderId="28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left" vertical="center" wrapText="1"/>
    </xf>
    <xf numFmtId="0" fontId="14" fillId="0" borderId="36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/>
    </xf>
    <xf numFmtId="0" fontId="14" fillId="78" borderId="28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 wrapText="1"/>
    </xf>
    <xf numFmtId="0" fontId="13" fillId="79" borderId="28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13" fillId="79" borderId="28" xfId="0" applyFont="1" applyFill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8" fillId="0" borderId="0" xfId="127" applyFont="1" applyAlignment="1">
      <alignment horizontal="center"/>
      <protection/>
    </xf>
    <xf numFmtId="0" fontId="61" fillId="0" borderId="33" xfId="127" applyFont="1" applyBorder="1" applyAlignment="1">
      <alignment horizontal="center" vertical="center" wrapText="1"/>
      <protection/>
    </xf>
    <xf numFmtId="0" fontId="18" fillId="0" borderId="28" xfId="127" applyFont="1" applyBorder="1" applyAlignment="1">
      <alignment horizontal="center" vertical="center" wrapText="1"/>
      <protection/>
    </xf>
    <xf numFmtId="0" fontId="18" fillId="0" borderId="33" xfId="127" applyFont="1" applyBorder="1" applyAlignment="1">
      <alignment horizontal="center" vertical="center" wrapText="1"/>
      <protection/>
    </xf>
    <xf numFmtId="0" fontId="7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9" fillId="0" borderId="0" xfId="127" applyFont="1" applyAlignment="1">
      <alignment horizontal="center"/>
      <protection/>
    </xf>
    <xf numFmtId="0" fontId="8" fillId="0" borderId="0" xfId="127" applyFont="1" applyBorder="1" applyAlignment="1">
      <alignment horizontal="center" vertical="top"/>
      <protection/>
    </xf>
    <xf numFmtId="0" fontId="18" fillId="0" borderId="72" xfId="127" applyFont="1" applyBorder="1" applyAlignment="1">
      <alignment horizontal="center" vertical="center"/>
      <protection/>
    </xf>
    <xf numFmtId="0" fontId="18" fillId="0" borderId="29" xfId="127" applyFont="1" applyBorder="1" applyAlignment="1">
      <alignment horizontal="center" vertical="center"/>
      <protection/>
    </xf>
    <xf numFmtId="0" fontId="18" fillId="0" borderId="28" xfId="127" applyFont="1" applyBorder="1" applyAlignment="1">
      <alignment horizontal="center" vertical="center"/>
      <protection/>
    </xf>
  </cellXfs>
  <cellStyles count="139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Heading" xfId="69"/>
    <cellStyle name="Heading1" xfId="70"/>
    <cellStyle name="Result" xfId="71"/>
    <cellStyle name="Result2" xfId="72"/>
    <cellStyle name="Акцент1" xfId="73"/>
    <cellStyle name="Акцент1 2" xfId="74"/>
    <cellStyle name="Акцент1 2 2" xfId="75"/>
    <cellStyle name="Акцент2" xfId="76"/>
    <cellStyle name="Акцент2 2" xfId="77"/>
    <cellStyle name="Акцент2 2 2" xfId="78"/>
    <cellStyle name="Акцент3" xfId="79"/>
    <cellStyle name="Акцент3 2" xfId="80"/>
    <cellStyle name="Акцент3 2 2" xfId="81"/>
    <cellStyle name="Акцент4" xfId="82"/>
    <cellStyle name="Акцент4 2" xfId="83"/>
    <cellStyle name="Акцент4 2 2" xfId="84"/>
    <cellStyle name="Акцент5" xfId="85"/>
    <cellStyle name="Акцент5 2" xfId="86"/>
    <cellStyle name="Акцент5 2 2" xfId="87"/>
    <cellStyle name="Акцент6" xfId="88"/>
    <cellStyle name="Акцент6 2" xfId="89"/>
    <cellStyle name="Акцент6 2 2" xfId="90"/>
    <cellStyle name="Ввод " xfId="91"/>
    <cellStyle name="Ввод  2" xfId="92"/>
    <cellStyle name="Ввод  2 2" xfId="93"/>
    <cellStyle name="Вывод" xfId="94"/>
    <cellStyle name="Вывод 2" xfId="95"/>
    <cellStyle name="Вывод 2 2" xfId="96"/>
    <cellStyle name="Вычисление" xfId="97"/>
    <cellStyle name="Вычисление 2" xfId="98"/>
    <cellStyle name="Вычисление 2 2" xfId="99"/>
    <cellStyle name="Currency" xfId="100"/>
    <cellStyle name="Currency [0]" xfId="101"/>
    <cellStyle name="Заголовок 1" xfId="102"/>
    <cellStyle name="Заголовок 1 2" xfId="103"/>
    <cellStyle name="Заголовок 1 2 2" xfId="104"/>
    <cellStyle name="Заголовок 2" xfId="105"/>
    <cellStyle name="Заголовок 2 2" xfId="106"/>
    <cellStyle name="Заголовок 2 2 2" xfId="107"/>
    <cellStyle name="Заголовок 3" xfId="108"/>
    <cellStyle name="Заголовок 3 2" xfId="109"/>
    <cellStyle name="Заголовок 3 2 2" xfId="110"/>
    <cellStyle name="Заголовок 4" xfId="111"/>
    <cellStyle name="Заголовок 4 2" xfId="112"/>
    <cellStyle name="Заголовок 4 2 2" xfId="113"/>
    <cellStyle name="Итог" xfId="114"/>
    <cellStyle name="Итог 2" xfId="115"/>
    <cellStyle name="Итог 2 2" xfId="116"/>
    <cellStyle name="Контрольная ячейка" xfId="117"/>
    <cellStyle name="Контрольная ячейка 2" xfId="118"/>
    <cellStyle name="Контрольная ячейка 2 2" xfId="119"/>
    <cellStyle name="Название" xfId="120"/>
    <cellStyle name="Название 2" xfId="121"/>
    <cellStyle name="Название 2 2" xfId="122"/>
    <cellStyle name="Нейтральный" xfId="123"/>
    <cellStyle name="Нейтральный 2" xfId="124"/>
    <cellStyle name="Нейтральный 2 2" xfId="125"/>
    <cellStyle name="Обычный 2" xfId="126"/>
    <cellStyle name="Обычный 2 2" xfId="127"/>
    <cellStyle name="Обычный 2 3" xfId="128"/>
    <cellStyle name="Обычный 3" xfId="129"/>
    <cellStyle name="Плохой" xfId="130"/>
    <cellStyle name="Плохой 2" xfId="131"/>
    <cellStyle name="Плохой 2 2" xfId="132"/>
    <cellStyle name="Пояснение" xfId="133"/>
    <cellStyle name="Пояснение 2" xfId="134"/>
    <cellStyle name="Пояснение 2 2" xfId="135"/>
    <cellStyle name="Примечание" xfId="136"/>
    <cellStyle name="Примечание 2" xfId="137"/>
    <cellStyle name="Примечание 2 2" xfId="138"/>
    <cellStyle name="Примечание 3" xfId="139"/>
    <cellStyle name="Percent" xfId="140"/>
    <cellStyle name="Процентный 2" xfId="141"/>
    <cellStyle name="Связанная ячейка" xfId="142"/>
    <cellStyle name="Связанная ячейка 2" xfId="143"/>
    <cellStyle name="Связанная ячейка 2 2" xfId="144"/>
    <cellStyle name="Текст предупреждения" xfId="145"/>
    <cellStyle name="Текст предупреждения 2" xfId="146"/>
    <cellStyle name="Текст предупреждения 2 2" xfId="147"/>
    <cellStyle name="Comma" xfId="148"/>
    <cellStyle name="Comma [0]" xfId="149"/>
    <cellStyle name="Хороший" xfId="150"/>
    <cellStyle name="Хороший 2" xfId="151"/>
    <cellStyle name="Хороший 2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8572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3171825" y="18954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3171825" y="189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3171825" y="189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3171825" y="189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3171825" y="189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3171825" y="189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3171825" y="189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3171825" y="189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3171825" y="189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95250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3181350" y="2209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22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31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45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46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48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50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56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57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61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63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64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65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66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67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68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69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70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71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72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73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74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75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76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77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78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79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80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81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82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83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84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85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86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87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88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89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90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91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92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93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94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95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96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97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98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99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00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101" name="Text Box 1"/>
        <xdr:cNvSpPr txBox="1">
          <a:spLocks noChangeArrowheads="1"/>
        </xdr:cNvSpPr>
      </xdr:nvSpPr>
      <xdr:spPr>
        <a:xfrm>
          <a:off x="318135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02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03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04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05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06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07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08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09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10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11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12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13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14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15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16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17" name="Text Box 1"/>
        <xdr:cNvSpPr txBox="1">
          <a:spLocks noChangeArrowheads="1"/>
        </xdr:cNvSpPr>
      </xdr:nvSpPr>
      <xdr:spPr>
        <a:xfrm>
          <a:off x="5114925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60" zoomScaleNormal="60" zoomScalePageLayoutView="0" workbookViewId="0" topLeftCell="A1">
      <selection activeCell="T10" sqref="T10"/>
    </sheetView>
  </sheetViews>
  <sheetFormatPr defaultColWidth="9.00390625" defaultRowHeight="12.75"/>
  <cols>
    <col min="1" max="1" width="5.50390625" style="4" customWidth="1"/>
    <col min="2" max="2" width="32.00390625" style="0" customWidth="1"/>
    <col min="3" max="3" width="16.00390625" style="4" customWidth="1"/>
    <col min="4" max="4" width="17.125" style="4" customWidth="1"/>
    <col min="5" max="5" width="15.375" style="4" customWidth="1"/>
    <col min="6" max="6" width="21.00390625" style="4" customWidth="1"/>
    <col min="7" max="7" width="20.00390625" style="0" customWidth="1"/>
    <col min="8" max="8" width="17.875" style="0" customWidth="1"/>
    <col min="9" max="9" width="16.375" style="0" customWidth="1"/>
    <col min="10" max="10" width="18.00390625" style="0" customWidth="1"/>
    <col min="11" max="11" width="17.50390625" style="0" customWidth="1"/>
    <col min="12" max="12" width="18.50390625" style="0" customWidth="1"/>
    <col min="13" max="13" width="15.75390625" style="0" customWidth="1"/>
    <col min="14" max="14" width="18.125" style="0" customWidth="1"/>
  </cols>
  <sheetData>
    <row r="1" spans="1:14" s="1" customFormat="1" ht="84.75" customHeight="1">
      <c r="A1" s="399" t="s">
        <v>46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4" s="1" customFormat="1" ht="41.25" customHeight="1">
      <c r="A2" s="393" t="s">
        <v>47</v>
      </c>
      <c r="B2" s="393" t="s">
        <v>48</v>
      </c>
      <c r="C2" s="395" t="s">
        <v>235</v>
      </c>
      <c r="D2" s="396"/>
      <c r="E2" s="396"/>
      <c r="F2" s="396"/>
      <c r="G2" s="396"/>
      <c r="H2" s="397"/>
      <c r="I2" s="398" t="s">
        <v>203</v>
      </c>
      <c r="J2" s="398"/>
      <c r="K2" s="398"/>
      <c r="L2" s="398"/>
      <c r="M2" s="398"/>
      <c r="N2" s="398"/>
    </row>
    <row r="3" spans="1:14" s="2" customFormat="1" ht="98.25" customHeight="1" thickBot="1">
      <c r="A3" s="394"/>
      <c r="B3" s="394"/>
      <c r="C3" s="58" t="s">
        <v>49</v>
      </c>
      <c r="D3" s="58" t="s">
        <v>50</v>
      </c>
      <c r="E3" s="58" t="s">
        <v>51</v>
      </c>
      <c r="F3" s="59" t="s">
        <v>52</v>
      </c>
      <c r="G3" s="58" t="s">
        <v>53</v>
      </c>
      <c r="H3" s="58" t="s">
        <v>54</v>
      </c>
      <c r="I3" s="60" t="s">
        <v>49</v>
      </c>
      <c r="J3" s="60" t="s">
        <v>50</v>
      </c>
      <c r="K3" s="60" t="s">
        <v>51</v>
      </c>
      <c r="L3" s="60" t="s">
        <v>55</v>
      </c>
      <c r="M3" s="60" t="s">
        <v>53</v>
      </c>
      <c r="N3" s="60" t="s">
        <v>54</v>
      </c>
    </row>
    <row r="4" spans="1:14" ht="28.5" customHeight="1" thickTop="1">
      <c r="A4" s="61">
        <v>1</v>
      </c>
      <c r="B4" s="62" t="s">
        <v>2</v>
      </c>
      <c r="C4" s="63">
        <v>2</v>
      </c>
      <c r="D4" s="63">
        <v>71</v>
      </c>
      <c r="E4" s="63">
        <v>4751</v>
      </c>
      <c r="F4" s="64">
        <v>4824</v>
      </c>
      <c r="G4" s="65">
        <v>3041</v>
      </c>
      <c r="H4" s="65">
        <v>260</v>
      </c>
      <c r="I4" s="66">
        <v>3</v>
      </c>
      <c r="J4" s="66">
        <v>82</v>
      </c>
      <c r="K4" s="66">
        <v>5090</v>
      </c>
      <c r="L4" s="67">
        <f>I4+J4+K4</f>
        <v>5175</v>
      </c>
      <c r="M4" s="68">
        <v>3139</v>
      </c>
      <c r="N4" s="68">
        <v>283</v>
      </c>
    </row>
    <row r="5" spans="1:14" ht="28.5" customHeight="1">
      <c r="A5" s="252">
        <v>2</v>
      </c>
      <c r="B5" s="253" t="s">
        <v>3</v>
      </c>
      <c r="C5" s="254">
        <v>5</v>
      </c>
      <c r="D5" s="254">
        <v>28</v>
      </c>
      <c r="E5" s="255">
        <v>2229</v>
      </c>
      <c r="F5" s="256">
        <v>2262</v>
      </c>
      <c r="G5" s="256">
        <v>1351</v>
      </c>
      <c r="H5" s="256">
        <v>170</v>
      </c>
      <c r="I5" s="257">
        <v>5</v>
      </c>
      <c r="J5" s="257">
        <v>31</v>
      </c>
      <c r="K5" s="321">
        <v>2326</v>
      </c>
      <c r="L5" s="256">
        <f aca="true" t="shared" si="0" ref="L5:L21">I5+J5+K5</f>
        <v>2362</v>
      </c>
      <c r="M5" s="258">
        <v>1407</v>
      </c>
      <c r="N5" s="258">
        <v>190</v>
      </c>
    </row>
    <row r="6" spans="1:14" ht="28.5" customHeight="1">
      <c r="A6" s="38">
        <v>3</v>
      </c>
      <c r="B6" s="69" t="s">
        <v>4</v>
      </c>
      <c r="C6" s="70">
        <v>14</v>
      </c>
      <c r="D6" s="70">
        <v>58</v>
      </c>
      <c r="E6" s="70">
        <v>5888</v>
      </c>
      <c r="F6" s="71">
        <v>5960</v>
      </c>
      <c r="G6" s="72">
        <v>3702</v>
      </c>
      <c r="H6" s="72">
        <v>344</v>
      </c>
      <c r="I6" s="73">
        <v>14</v>
      </c>
      <c r="J6" s="73">
        <v>64</v>
      </c>
      <c r="K6" s="66">
        <v>6201</v>
      </c>
      <c r="L6" s="74">
        <f t="shared" si="0"/>
        <v>6279</v>
      </c>
      <c r="M6" s="75">
        <v>3806</v>
      </c>
      <c r="N6" s="75">
        <v>380</v>
      </c>
    </row>
    <row r="7" spans="1:14" ht="28.5" customHeight="1">
      <c r="A7" s="252">
        <v>4</v>
      </c>
      <c r="B7" s="253" t="s">
        <v>5</v>
      </c>
      <c r="C7" s="254">
        <v>6</v>
      </c>
      <c r="D7" s="254">
        <v>281</v>
      </c>
      <c r="E7" s="255">
        <v>15297</v>
      </c>
      <c r="F7" s="256">
        <v>15584</v>
      </c>
      <c r="G7" s="256">
        <v>5432</v>
      </c>
      <c r="H7" s="256">
        <v>670</v>
      </c>
      <c r="I7" s="257">
        <v>8</v>
      </c>
      <c r="J7" s="257">
        <v>301</v>
      </c>
      <c r="K7" s="321">
        <v>15917</v>
      </c>
      <c r="L7" s="256">
        <f t="shared" si="0"/>
        <v>16226</v>
      </c>
      <c r="M7" s="258">
        <v>5620</v>
      </c>
      <c r="N7" s="258">
        <v>707</v>
      </c>
    </row>
    <row r="8" spans="1:14" ht="28.5" customHeight="1">
      <c r="A8" s="38">
        <v>5</v>
      </c>
      <c r="B8" s="69" t="s">
        <v>6</v>
      </c>
      <c r="C8" s="70">
        <v>10</v>
      </c>
      <c r="D8" s="70">
        <v>112</v>
      </c>
      <c r="E8" s="70">
        <v>9367</v>
      </c>
      <c r="F8" s="71">
        <v>9489</v>
      </c>
      <c r="G8" s="72">
        <v>7260</v>
      </c>
      <c r="H8" s="72">
        <v>501</v>
      </c>
      <c r="I8" s="73">
        <v>12</v>
      </c>
      <c r="J8" s="73">
        <v>120</v>
      </c>
      <c r="K8" s="66">
        <v>9809</v>
      </c>
      <c r="L8" s="74">
        <f t="shared" si="0"/>
        <v>9941</v>
      </c>
      <c r="M8" s="75">
        <v>7474</v>
      </c>
      <c r="N8" s="75">
        <v>547</v>
      </c>
    </row>
    <row r="9" spans="1:14" ht="28.5" customHeight="1">
      <c r="A9" s="252">
        <v>6</v>
      </c>
      <c r="B9" s="253" t="s">
        <v>7</v>
      </c>
      <c r="C9" s="254">
        <v>12</v>
      </c>
      <c r="D9" s="254">
        <v>163</v>
      </c>
      <c r="E9" s="255">
        <v>14138</v>
      </c>
      <c r="F9" s="256">
        <v>14313</v>
      </c>
      <c r="G9" s="256">
        <v>7487</v>
      </c>
      <c r="H9" s="256">
        <v>736</v>
      </c>
      <c r="I9" s="257">
        <v>16</v>
      </c>
      <c r="J9" s="257">
        <v>173</v>
      </c>
      <c r="K9" s="321">
        <v>14741</v>
      </c>
      <c r="L9" s="256">
        <f t="shared" si="0"/>
        <v>14930</v>
      </c>
      <c r="M9" s="258">
        <v>7710</v>
      </c>
      <c r="N9" s="258">
        <v>788</v>
      </c>
    </row>
    <row r="10" spans="1:14" ht="28.5" customHeight="1">
      <c r="A10" s="38">
        <v>7</v>
      </c>
      <c r="B10" s="69" t="s">
        <v>8</v>
      </c>
      <c r="C10" s="70">
        <v>5</v>
      </c>
      <c r="D10" s="70">
        <v>103</v>
      </c>
      <c r="E10" s="70">
        <v>4993</v>
      </c>
      <c r="F10" s="71">
        <v>5101</v>
      </c>
      <c r="G10" s="72">
        <v>3951</v>
      </c>
      <c r="H10" s="72">
        <v>394</v>
      </c>
      <c r="I10" s="73">
        <v>6</v>
      </c>
      <c r="J10" s="73">
        <v>111</v>
      </c>
      <c r="K10" s="66">
        <v>5269</v>
      </c>
      <c r="L10" s="74">
        <f t="shared" si="0"/>
        <v>5386</v>
      </c>
      <c r="M10" s="75">
        <v>4057</v>
      </c>
      <c r="N10" s="75">
        <v>424</v>
      </c>
    </row>
    <row r="11" spans="1:14" ht="28.5" customHeight="1">
      <c r="A11" s="252">
        <v>8</v>
      </c>
      <c r="B11" s="253" t="s">
        <v>9</v>
      </c>
      <c r="C11" s="254">
        <v>4</v>
      </c>
      <c r="D11" s="254">
        <v>77</v>
      </c>
      <c r="E11" s="255">
        <v>5231</v>
      </c>
      <c r="F11" s="256">
        <v>5312</v>
      </c>
      <c r="G11" s="256">
        <v>4148</v>
      </c>
      <c r="H11" s="256">
        <v>254</v>
      </c>
      <c r="I11" s="257">
        <v>4</v>
      </c>
      <c r="J11" s="257">
        <v>81</v>
      </c>
      <c r="K11" s="321">
        <v>5489</v>
      </c>
      <c r="L11" s="256">
        <f t="shared" si="0"/>
        <v>5574</v>
      </c>
      <c r="M11" s="258">
        <v>4283</v>
      </c>
      <c r="N11" s="258">
        <v>273</v>
      </c>
    </row>
    <row r="12" spans="1:14" ht="28.5" customHeight="1">
      <c r="A12" s="38">
        <v>9</v>
      </c>
      <c r="B12" s="69" t="s">
        <v>10</v>
      </c>
      <c r="C12" s="70">
        <v>4</v>
      </c>
      <c r="D12" s="70">
        <v>83</v>
      </c>
      <c r="E12" s="70">
        <v>5869</v>
      </c>
      <c r="F12" s="71">
        <v>5956</v>
      </c>
      <c r="G12" s="72">
        <v>3820</v>
      </c>
      <c r="H12" s="72">
        <v>333</v>
      </c>
      <c r="I12" s="73">
        <v>5</v>
      </c>
      <c r="J12" s="73">
        <v>86</v>
      </c>
      <c r="K12" s="66">
        <v>6149</v>
      </c>
      <c r="L12" s="74">
        <f t="shared" si="0"/>
        <v>6240</v>
      </c>
      <c r="M12" s="75">
        <v>3937</v>
      </c>
      <c r="N12" s="75">
        <v>358</v>
      </c>
    </row>
    <row r="13" spans="1:14" ht="28.5" customHeight="1">
      <c r="A13" s="252">
        <v>10</v>
      </c>
      <c r="B13" s="253" t="s">
        <v>11</v>
      </c>
      <c r="C13" s="254">
        <v>6</v>
      </c>
      <c r="D13" s="254">
        <v>38</v>
      </c>
      <c r="E13" s="255">
        <v>2237</v>
      </c>
      <c r="F13" s="256">
        <v>2281</v>
      </c>
      <c r="G13" s="256">
        <v>1228</v>
      </c>
      <c r="H13" s="256">
        <v>109</v>
      </c>
      <c r="I13" s="257">
        <v>8</v>
      </c>
      <c r="J13" s="257">
        <v>39</v>
      </c>
      <c r="K13" s="321">
        <v>2363</v>
      </c>
      <c r="L13" s="256">
        <f t="shared" si="0"/>
        <v>2410</v>
      </c>
      <c r="M13" s="258">
        <v>1273</v>
      </c>
      <c r="N13" s="258">
        <v>122</v>
      </c>
    </row>
    <row r="14" spans="1:14" ht="28.5" customHeight="1">
      <c r="A14" s="38">
        <v>11</v>
      </c>
      <c r="B14" s="69" t="s">
        <v>12</v>
      </c>
      <c r="C14" s="70">
        <v>4</v>
      </c>
      <c r="D14" s="70">
        <v>65</v>
      </c>
      <c r="E14" s="70">
        <v>4079</v>
      </c>
      <c r="F14" s="71">
        <v>4148</v>
      </c>
      <c r="G14" s="72">
        <v>2113</v>
      </c>
      <c r="H14" s="72">
        <v>211</v>
      </c>
      <c r="I14" s="73">
        <v>6</v>
      </c>
      <c r="J14" s="73">
        <v>68</v>
      </c>
      <c r="K14" s="66">
        <v>4266</v>
      </c>
      <c r="L14" s="74">
        <f t="shared" si="0"/>
        <v>4340</v>
      </c>
      <c r="M14" s="75">
        <v>2183</v>
      </c>
      <c r="N14" s="75">
        <v>232</v>
      </c>
    </row>
    <row r="15" spans="1:14" ht="28.5" customHeight="1">
      <c r="A15" s="252">
        <v>12</v>
      </c>
      <c r="B15" s="253" t="s">
        <v>13</v>
      </c>
      <c r="C15" s="254">
        <v>3</v>
      </c>
      <c r="D15" s="254">
        <v>82</v>
      </c>
      <c r="E15" s="255">
        <v>5284</v>
      </c>
      <c r="F15" s="256">
        <v>5369</v>
      </c>
      <c r="G15" s="256">
        <v>2960</v>
      </c>
      <c r="H15" s="256">
        <v>448</v>
      </c>
      <c r="I15" s="257">
        <v>4</v>
      </c>
      <c r="J15" s="257">
        <v>89</v>
      </c>
      <c r="K15" s="321">
        <v>5578</v>
      </c>
      <c r="L15" s="256">
        <f t="shared" si="0"/>
        <v>5671</v>
      </c>
      <c r="M15" s="258">
        <v>3059</v>
      </c>
      <c r="N15" s="258">
        <v>480</v>
      </c>
    </row>
    <row r="16" spans="1:14" ht="28.5" customHeight="1">
      <c r="A16" s="38">
        <v>13</v>
      </c>
      <c r="B16" s="69" t="s">
        <v>14</v>
      </c>
      <c r="C16" s="70">
        <v>2</v>
      </c>
      <c r="D16" s="70">
        <v>38</v>
      </c>
      <c r="E16" s="70">
        <v>2732</v>
      </c>
      <c r="F16" s="71">
        <v>2772</v>
      </c>
      <c r="G16" s="72">
        <v>1245</v>
      </c>
      <c r="H16" s="72">
        <v>106</v>
      </c>
      <c r="I16" s="73">
        <v>3</v>
      </c>
      <c r="J16" s="73">
        <v>43</v>
      </c>
      <c r="K16" s="66">
        <v>2901</v>
      </c>
      <c r="L16" s="74">
        <f t="shared" si="0"/>
        <v>2947</v>
      </c>
      <c r="M16" s="75">
        <v>1284</v>
      </c>
      <c r="N16" s="75">
        <v>111</v>
      </c>
    </row>
    <row r="17" spans="1:14" ht="28.5" customHeight="1">
      <c r="A17" s="252">
        <v>14</v>
      </c>
      <c r="B17" s="253" t="s">
        <v>15</v>
      </c>
      <c r="C17" s="254">
        <v>3</v>
      </c>
      <c r="D17" s="254">
        <v>59</v>
      </c>
      <c r="E17" s="255">
        <v>3440</v>
      </c>
      <c r="F17" s="256">
        <v>3502</v>
      </c>
      <c r="G17" s="256">
        <v>2335</v>
      </c>
      <c r="H17" s="256">
        <v>241</v>
      </c>
      <c r="I17" s="257">
        <v>4</v>
      </c>
      <c r="J17" s="257">
        <v>60</v>
      </c>
      <c r="K17" s="321">
        <v>3642</v>
      </c>
      <c r="L17" s="256">
        <f t="shared" si="0"/>
        <v>3706</v>
      </c>
      <c r="M17" s="258">
        <v>2415</v>
      </c>
      <c r="N17" s="258">
        <v>266</v>
      </c>
    </row>
    <row r="18" spans="1:14" ht="28.5" customHeight="1">
      <c r="A18" s="38">
        <v>15</v>
      </c>
      <c r="B18" s="69" t="s">
        <v>16</v>
      </c>
      <c r="C18" s="70">
        <v>0</v>
      </c>
      <c r="D18" s="70">
        <v>52</v>
      </c>
      <c r="E18" s="70">
        <v>3245</v>
      </c>
      <c r="F18" s="71">
        <v>3297</v>
      </c>
      <c r="G18" s="72">
        <v>1658</v>
      </c>
      <c r="H18" s="72">
        <v>233</v>
      </c>
      <c r="I18" s="73">
        <v>3</v>
      </c>
      <c r="J18" s="73">
        <v>58</v>
      </c>
      <c r="K18" s="66">
        <v>3406</v>
      </c>
      <c r="L18" s="74">
        <f t="shared" si="0"/>
        <v>3467</v>
      </c>
      <c r="M18" s="75">
        <v>1704</v>
      </c>
      <c r="N18" s="75">
        <v>250</v>
      </c>
    </row>
    <row r="19" spans="1:14" ht="28.5" customHeight="1">
      <c r="A19" s="252">
        <v>16</v>
      </c>
      <c r="B19" s="253" t="s">
        <v>17</v>
      </c>
      <c r="C19" s="254">
        <v>2</v>
      </c>
      <c r="D19" s="254">
        <v>80</v>
      </c>
      <c r="E19" s="255">
        <v>9243</v>
      </c>
      <c r="F19" s="256">
        <v>9325</v>
      </c>
      <c r="G19" s="256">
        <v>1737</v>
      </c>
      <c r="H19" s="256">
        <v>145</v>
      </c>
      <c r="I19" s="257">
        <v>3</v>
      </c>
      <c r="J19" s="257">
        <v>85</v>
      </c>
      <c r="K19" s="321">
        <v>9554</v>
      </c>
      <c r="L19" s="256">
        <f t="shared" si="0"/>
        <v>9642</v>
      </c>
      <c r="M19" s="258">
        <v>1785</v>
      </c>
      <c r="N19" s="258">
        <v>152</v>
      </c>
    </row>
    <row r="20" spans="1:14" ht="28.5" customHeight="1">
      <c r="A20" s="38">
        <v>17</v>
      </c>
      <c r="B20" s="69" t="s">
        <v>18</v>
      </c>
      <c r="C20" s="70">
        <v>0</v>
      </c>
      <c r="D20" s="70">
        <v>85</v>
      </c>
      <c r="E20" s="70">
        <v>5341</v>
      </c>
      <c r="F20" s="71">
        <v>5426</v>
      </c>
      <c r="G20" s="72">
        <v>5177</v>
      </c>
      <c r="H20" s="72">
        <v>525</v>
      </c>
      <c r="I20" s="73">
        <v>1</v>
      </c>
      <c r="J20" s="73">
        <v>91</v>
      </c>
      <c r="K20" s="66">
        <v>5669</v>
      </c>
      <c r="L20" s="74">
        <f t="shared" si="0"/>
        <v>5761</v>
      </c>
      <c r="M20" s="75">
        <v>5343</v>
      </c>
      <c r="N20" s="75">
        <v>564</v>
      </c>
    </row>
    <row r="21" spans="1:14" ht="28.5" customHeight="1">
      <c r="A21" s="252">
        <v>18</v>
      </c>
      <c r="B21" s="253" t="s">
        <v>19</v>
      </c>
      <c r="C21" s="254">
        <v>5</v>
      </c>
      <c r="D21" s="254">
        <v>81</v>
      </c>
      <c r="E21" s="255">
        <v>6811</v>
      </c>
      <c r="F21" s="256">
        <v>6897</v>
      </c>
      <c r="G21" s="256">
        <v>4199</v>
      </c>
      <c r="H21" s="256">
        <v>367</v>
      </c>
      <c r="I21" s="257">
        <v>6</v>
      </c>
      <c r="J21" s="257">
        <v>88</v>
      </c>
      <c r="K21" s="321">
        <v>7110</v>
      </c>
      <c r="L21" s="256">
        <f t="shared" si="0"/>
        <v>7204</v>
      </c>
      <c r="M21" s="258">
        <v>4341</v>
      </c>
      <c r="N21" s="258">
        <v>391</v>
      </c>
    </row>
    <row r="22" spans="1:14" s="3" customFormat="1" ht="39.75" customHeight="1">
      <c r="A22" s="391" t="s">
        <v>0</v>
      </c>
      <c r="B22" s="392"/>
      <c r="C22" s="76">
        <v>87</v>
      </c>
      <c r="D22" s="76">
        <v>1556</v>
      </c>
      <c r="E22" s="76">
        <v>110175</v>
      </c>
      <c r="F22" s="76">
        <v>111818</v>
      </c>
      <c r="G22" s="76">
        <v>62844</v>
      </c>
      <c r="H22" s="76">
        <v>6047</v>
      </c>
      <c r="I22" s="179">
        <f aca="true" t="shared" si="1" ref="I22:N22">SUM(I4:I21)</f>
        <v>111</v>
      </c>
      <c r="J22" s="179">
        <f t="shared" si="1"/>
        <v>1670</v>
      </c>
      <c r="K22" s="179">
        <f t="shared" si="1"/>
        <v>115480</v>
      </c>
      <c r="L22" s="179">
        <f>SUM(L4:L21)</f>
        <v>117261</v>
      </c>
      <c r="M22" s="179">
        <f t="shared" si="1"/>
        <v>64820</v>
      </c>
      <c r="N22" s="179">
        <f t="shared" si="1"/>
        <v>6518</v>
      </c>
    </row>
    <row r="23" spans="3:6" ht="20.25" customHeight="1">
      <c r="C23" s="222"/>
      <c r="D23" s="5"/>
      <c r="E23" s="5"/>
      <c r="F23" s="5"/>
    </row>
  </sheetData>
  <sheetProtection/>
  <mergeCells count="6">
    <mergeCell ref="A22:B22"/>
    <mergeCell ref="A2:A3"/>
    <mergeCell ref="B2:B3"/>
    <mergeCell ref="C2:H2"/>
    <mergeCell ref="I2:N2"/>
    <mergeCell ref="A1:N1"/>
  </mergeCells>
  <printOptions/>
  <pageMargins left="1.04" right="0.16" top="0.69" bottom="1" header="0.5" footer="0.5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="70" zoomScaleNormal="70" zoomScalePageLayoutView="0" workbookViewId="0" topLeftCell="A1">
      <selection activeCell="Q7" sqref="Q7"/>
    </sheetView>
  </sheetViews>
  <sheetFormatPr defaultColWidth="9.00390625" defaultRowHeight="12.75"/>
  <cols>
    <col min="1" max="1" width="4.375" style="0" customWidth="1"/>
    <col min="2" max="2" width="26.00390625" style="0" customWidth="1"/>
    <col min="3" max="3" width="13.50390625" style="0" customWidth="1"/>
    <col min="4" max="4" width="11.125" style="0" customWidth="1"/>
    <col min="5" max="5" width="13.00390625" style="4" customWidth="1"/>
    <col min="6" max="7" width="10.625" style="0" customWidth="1"/>
    <col min="8" max="11" width="9.50390625" style="0" customWidth="1"/>
    <col min="12" max="12" width="12.00390625" style="0" customWidth="1"/>
  </cols>
  <sheetData>
    <row r="1" spans="2:15" ht="30.75" customHeight="1" thickBot="1">
      <c r="B1" s="508" t="s">
        <v>249</v>
      </c>
      <c r="C1" s="508"/>
      <c r="D1" s="508"/>
      <c r="E1" s="508"/>
      <c r="F1" s="508"/>
      <c r="G1" s="508"/>
      <c r="H1" s="508"/>
      <c r="I1" s="509"/>
      <c r="J1" s="509"/>
      <c r="K1" s="509"/>
      <c r="L1" s="509"/>
      <c r="M1" s="509"/>
      <c r="N1" s="509"/>
      <c r="O1" s="509"/>
    </row>
    <row r="2" spans="1:15" ht="17.25" customHeight="1">
      <c r="A2" s="448" t="s">
        <v>107</v>
      </c>
      <c r="B2" s="523" t="s">
        <v>48</v>
      </c>
      <c r="C2" s="525" t="s">
        <v>146</v>
      </c>
      <c r="D2" s="526"/>
      <c r="E2" s="526"/>
      <c r="F2" s="526"/>
      <c r="G2" s="527"/>
      <c r="H2" s="510" t="s">
        <v>147</v>
      </c>
      <c r="I2" s="511"/>
      <c r="J2" s="511"/>
      <c r="K2" s="511"/>
      <c r="L2" s="511"/>
      <c r="M2" s="511"/>
      <c r="N2" s="511"/>
      <c r="O2" s="512"/>
    </row>
    <row r="3" spans="1:15" ht="19.5" customHeight="1">
      <c r="A3" s="448"/>
      <c r="B3" s="395"/>
      <c r="C3" s="514" t="s">
        <v>36</v>
      </c>
      <c r="D3" s="448" t="s">
        <v>148</v>
      </c>
      <c r="E3" s="448" t="s">
        <v>149</v>
      </c>
      <c r="F3" s="448" t="s">
        <v>150</v>
      </c>
      <c r="G3" s="528" t="s">
        <v>151</v>
      </c>
      <c r="H3" s="514" t="s">
        <v>36</v>
      </c>
      <c r="I3" s="516" t="s">
        <v>152</v>
      </c>
      <c r="J3" s="516" t="s">
        <v>153</v>
      </c>
      <c r="K3" s="520" t="s">
        <v>154</v>
      </c>
      <c r="L3" s="520"/>
      <c r="M3" s="521"/>
      <c r="N3" s="521"/>
      <c r="O3" s="522"/>
    </row>
    <row r="4" spans="1:15" ht="18.75" customHeight="1" thickBot="1">
      <c r="A4" s="513"/>
      <c r="B4" s="524"/>
      <c r="C4" s="515"/>
      <c r="D4" s="513"/>
      <c r="E4" s="513"/>
      <c r="F4" s="513"/>
      <c r="G4" s="529"/>
      <c r="H4" s="515"/>
      <c r="I4" s="517"/>
      <c r="J4" s="517"/>
      <c r="K4" s="139" t="s">
        <v>155</v>
      </c>
      <c r="L4" s="139" t="s">
        <v>156</v>
      </c>
      <c r="M4" s="139" t="s">
        <v>157</v>
      </c>
      <c r="N4" s="139" t="s">
        <v>158</v>
      </c>
      <c r="O4" s="183" t="s">
        <v>159</v>
      </c>
    </row>
    <row r="5" spans="1:15" ht="27.75" customHeight="1" thickTop="1">
      <c r="A5" s="61">
        <v>1</v>
      </c>
      <c r="B5" s="184" t="s">
        <v>2</v>
      </c>
      <c r="C5" s="185">
        <f>D5+E5+F5+G5</f>
        <v>3382</v>
      </c>
      <c r="D5" s="140">
        <v>362</v>
      </c>
      <c r="E5" s="140">
        <v>1426</v>
      </c>
      <c r="F5" s="140">
        <f>H5-D5-E5</f>
        <v>1489</v>
      </c>
      <c r="G5" s="186">
        <v>105</v>
      </c>
      <c r="H5" s="214">
        <v>3277</v>
      </c>
      <c r="I5" s="141">
        <f>H5-J5</f>
        <v>1829</v>
      </c>
      <c r="J5" s="333">
        <v>1448</v>
      </c>
      <c r="K5" s="215">
        <v>148</v>
      </c>
      <c r="L5" s="215">
        <v>164</v>
      </c>
      <c r="M5" s="216">
        <v>276</v>
      </c>
      <c r="N5" s="216">
        <v>308</v>
      </c>
      <c r="O5" s="187">
        <f>SUM(K5:N5)</f>
        <v>896</v>
      </c>
    </row>
    <row r="6" spans="1:15" ht="27.75" customHeight="1">
      <c r="A6" s="252">
        <v>2</v>
      </c>
      <c r="B6" s="290" t="s">
        <v>3</v>
      </c>
      <c r="C6" s="291">
        <f aca="true" t="shared" si="0" ref="C6:C23">D6+E6+F6+G6</f>
        <v>4013</v>
      </c>
      <c r="D6" s="292">
        <v>311</v>
      </c>
      <c r="E6" s="292">
        <v>1996</v>
      </c>
      <c r="F6" s="293">
        <f aca="true" t="shared" si="1" ref="F6:F23">H6-D6-E6</f>
        <v>1573</v>
      </c>
      <c r="G6" s="294">
        <v>133</v>
      </c>
      <c r="H6" s="295">
        <v>3880</v>
      </c>
      <c r="I6" s="296">
        <f aca="true" t="shared" si="2" ref="I6:I23">H6-J6</f>
        <v>2465</v>
      </c>
      <c r="J6" s="334">
        <v>1415</v>
      </c>
      <c r="K6" s="297">
        <v>153</v>
      </c>
      <c r="L6" s="297">
        <v>165</v>
      </c>
      <c r="M6" s="298">
        <v>285</v>
      </c>
      <c r="N6" s="298">
        <v>261</v>
      </c>
      <c r="O6" s="299">
        <f>SUM(K6:N6)</f>
        <v>864</v>
      </c>
    </row>
    <row r="7" spans="1:15" ht="27.75" customHeight="1">
      <c r="A7" s="38">
        <v>3</v>
      </c>
      <c r="B7" s="188" t="s">
        <v>4</v>
      </c>
      <c r="C7" s="185">
        <f t="shared" si="0"/>
        <v>10061</v>
      </c>
      <c r="D7" s="142">
        <v>831</v>
      </c>
      <c r="E7" s="142">
        <v>5961</v>
      </c>
      <c r="F7" s="140">
        <f t="shared" si="1"/>
        <v>3069</v>
      </c>
      <c r="G7" s="189">
        <v>200</v>
      </c>
      <c r="H7" s="217">
        <v>9861</v>
      </c>
      <c r="I7" s="143">
        <f t="shared" si="2"/>
        <v>6255</v>
      </c>
      <c r="J7" s="335">
        <v>3606</v>
      </c>
      <c r="K7" s="218">
        <v>390</v>
      </c>
      <c r="L7" s="218">
        <v>420</v>
      </c>
      <c r="M7" s="219">
        <v>698</v>
      </c>
      <c r="N7" s="219">
        <v>640</v>
      </c>
      <c r="O7" s="187">
        <f aca="true" t="shared" si="3" ref="O7:O23">SUM(K7:N7)</f>
        <v>2148</v>
      </c>
    </row>
    <row r="8" spans="1:15" ht="27.75" customHeight="1">
      <c r="A8" s="252">
        <v>4</v>
      </c>
      <c r="B8" s="290" t="s">
        <v>5</v>
      </c>
      <c r="C8" s="291">
        <f t="shared" si="0"/>
        <v>22057</v>
      </c>
      <c r="D8" s="292">
        <v>1516</v>
      </c>
      <c r="E8" s="292">
        <v>11837</v>
      </c>
      <c r="F8" s="293">
        <f t="shared" si="1"/>
        <v>8221</v>
      </c>
      <c r="G8" s="294">
        <v>483</v>
      </c>
      <c r="H8" s="295">
        <v>21574</v>
      </c>
      <c r="I8" s="296">
        <f t="shared" si="2"/>
        <v>13717</v>
      </c>
      <c r="J8" s="334">
        <v>7857</v>
      </c>
      <c r="K8" s="297">
        <v>661</v>
      </c>
      <c r="L8" s="297">
        <v>902</v>
      </c>
      <c r="M8" s="298">
        <v>1488</v>
      </c>
      <c r="N8" s="298">
        <v>1347</v>
      </c>
      <c r="O8" s="299">
        <f t="shared" si="3"/>
        <v>4398</v>
      </c>
    </row>
    <row r="9" spans="1:15" ht="27.75" customHeight="1">
      <c r="A9" s="38">
        <v>5</v>
      </c>
      <c r="B9" s="188" t="s">
        <v>6</v>
      </c>
      <c r="C9" s="185">
        <f t="shared" si="0"/>
        <v>19496</v>
      </c>
      <c r="D9" s="142">
        <v>1397</v>
      </c>
      <c r="E9" s="142">
        <v>11734</v>
      </c>
      <c r="F9" s="140">
        <f t="shared" si="1"/>
        <v>6017</v>
      </c>
      <c r="G9" s="189">
        <v>348</v>
      </c>
      <c r="H9" s="217">
        <v>19148</v>
      </c>
      <c r="I9" s="143">
        <f t="shared" si="2"/>
        <v>12640</v>
      </c>
      <c r="J9" s="335">
        <v>6508</v>
      </c>
      <c r="K9" s="218">
        <v>456</v>
      </c>
      <c r="L9" s="218">
        <v>668</v>
      </c>
      <c r="M9" s="219">
        <v>922</v>
      </c>
      <c r="N9" s="219">
        <v>1046</v>
      </c>
      <c r="O9" s="187">
        <f t="shared" si="3"/>
        <v>3092</v>
      </c>
    </row>
    <row r="10" spans="1:15" ht="27.75" customHeight="1">
      <c r="A10" s="252">
        <v>6</v>
      </c>
      <c r="B10" s="290" t="s">
        <v>7</v>
      </c>
      <c r="C10" s="291">
        <f t="shared" si="0"/>
        <v>18175</v>
      </c>
      <c r="D10" s="292">
        <v>1411</v>
      </c>
      <c r="E10" s="292">
        <v>10421</v>
      </c>
      <c r="F10" s="293">
        <f t="shared" si="1"/>
        <v>5798</v>
      </c>
      <c r="G10" s="294">
        <v>545</v>
      </c>
      <c r="H10" s="295">
        <v>17630</v>
      </c>
      <c r="I10" s="296">
        <f t="shared" si="2"/>
        <v>11352</v>
      </c>
      <c r="J10" s="334">
        <v>6278</v>
      </c>
      <c r="K10" s="297">
        <v>548</v>
      </c>
      <c r="L10" s="297">
        <v>523</v>
      </c>
      <c r="M10" s="298">
        <v>1058</v>
      </c>
      <c r="N10" s="298">
        <v>900</v>
      </c>
      <c r="O10" s="299">
        <f t="shared" si="3"/>
        <v>3029</v>
      </c>
    </row>
    <row r="11" spans="1:15" ht="27.75" customHeight="1">
      <c r="A11" s="38">
        <v>7</v>
      </c>
      <c r="B11" s="188" t="s">
        <v>8</v>
      </c>
      <c r="C11" s="185">
        <f t="shared" si="0"/>
        <v>7296</v>
      </c>
      <c r="D11" s="142">
        <v>555</v>
      </c>
      <c r="E11" s="142">
        <v>3187</v>
      </c>
      <c r="F11" s="140">
        <f t="shared" si="1"/>
        <v>3380</v>
      </c>
      <c r="G11" s="189">
        <v>174</v>
      </c>
      <c r="H11" s="217">
        <v>7122</v>
      </c>
      <c r="I11" s="143">
        <f t="shared" si="2"/>
        <v>4367</v>
      </c>
      <c r="J11" s="335">
        <v>2755</v>
      </c>
      <c r="K11" s="218">
        <v>278</v>
      </c>
      <c r="L11" s="218">
        <v>360</v>
      </c>
      <c r="M11" s="219">
        <v>472</v>
      </c>
      <c r="N11" s="219">
        <v>503</v>
      </c>
      <c r="O11" s="187">
        <f t="shared" si="3"/>
        <v>1613</v>
      </c>
    </row>
    <row r="12" spans="1:15" ht="27.75" customHeight="1">
      <c r="A12" s="252">
        <v>8</v>
      </c>
      <c r="B12" s="290" t="s">
        <v>9</v>
      </c>
      <c r="C12" s="291">
        <f t="shared" si="0"/>
        <v>4189</v>
      </c>
      <c r="D12" s="292">
        <v>319</v>
      </c>
      <c r="E12" s="292">
        <v>1898</v>
      </c>
      <c r="F12" s="293">
        <f t="shared" si="1"/>
        <v>1827</v>
      </c>
      <c r="G12" s="294">
        <v>145</v>
      </c>
      <c r="H12" s="295">
        <v>4044</v>
      </c>
      <c r="I12" s="296">
        <f t="shared" si="2"/>
        <v>2414</v>
      </c>
      <c r="J12" s="334">
        <v>1630</v>
      </c>
      <c r="K12" s="297">
        <v>152</v>
      </c>
      <c r="L12" s="297">
        <v>175</v>
      </c>
      <c r="M12" s="298">
        <v>248</v>
      </c>
      <c r="N12" s="298">
        <v>291</v>
      </c>
      <c r="O12" s="299">
        <f t="shared" si="3"/>
        <v>866</v>
      </c>
    </row>
    <row r="13" spans="1:15" ht="27.75" customHeight="1">
      <c r="A13" s="38">
        <v>9</v>
      </c>
      <c r="B13" s="188" t="s">
        <v>10</v>
      </c>
      <c r="C13" s="185">
        <f t="shared" si="0"/>
        <v>8428</v>
      </c>
      <c r="D13" s="142">
        <v>678</v>
      </c>
      <c r="E13" s="142">
        <v>3435</v>
      </c>
      <c r="F13" s="140">
        <f t="shared" si="1"/>
        <v>4101</v>
      </c>
      <c r="G13" s="189">
        <v>214</v>
      </c>
      <c r="H13" s="217">
        <v>8214</v>
      </c>
      <c r="I13" s="143">
        <f t="shared" si="2"/>
        <v>5267</v>
      </c>
      <c r="J13" s="335">
        <v>2947</v>
      </c>
      <c r="K13" s="218">
        <v>254</v>
      </c>
      <c r="L13" s="218">
        <v>312</v>
      </c>
      <c r="M13" s="219">
        <v>416</v>
      </c>
      <c r="N13" s="219">
        <v>550</v>
      </c>
      <c r="O13" s="187">
        <f t="shared" si="3"/>
        <v>1532</v>
      </c>
    </row>
    <row r="14" spans="1:15" ht="27.75" customHeight="1">
      <c r="A14" s="252">
        <v>10</v>
      </c>
      <c r="B14" s="290" t="s">
        <v>11</v>
      </c>
      <c r="C14" s="291">
        <f t="shared" si="0"/>
        <v>2773</v>
      </c>
      <c r="D14" s="292">
        <v>242</v>
      </c>
      <c r="E14" s="292">
        <v>1185</v>
      </c>
      <c r="F14" s="293">
        <f t="shared" si="1"/>
        <v>1268</v>
      </c>
      <c r="G14" s="294">
        <v>78</v>
      </c>
      <c r="H14" s="295">
        <v>2695</v>
      </c>
      <c r="I14" s="296">
        <f t="shared" si="2"/>
        <v>1594</v>
      </c>
      <c r="J14" s="334">
        <v>1101</v>
      </c>
      <c r="K14" s="297">
        <v>109</v>
      </c>
      <c r="L14" s="297">
        <v>151</v>
      </c>
      <c r="M14" s="298">
        <v>205</v>
      </c>
      <c r="N14" s="298">
        <v>209</v>
      </c>
      <c r="O14" s="299">
        <f t="shared" si="3"/>
        <v>674</v>
      </c>
    </row>
    <row r="15" spans="1:15" ht="27.75" customHeight="1">
      <c r="A15" s="38">
        <v>11</v>
      </c>
      <c r="B15" s="188" t="s">
        <v>12</v>
      </c>
      <c r="C15" s="185">
        <f t="shared" si="0"/>
        <v>4930</v>
      </c>
      <c r="D15" s="142">
        <v>365</v>
      </c>
      <c r="E15" s="142">
        <v>2733</v>
      </c>
      <c r="F15" s="140">
        <f t="shared" si="1"/>
        <v>1702</v>
      </c>
      <c r="G15" s="189">
        <v>130</v>
      </c>
      <c r="H15" s="217">
        <v>4800</v>
      </c>
      <c r="I15" s="143">
        <f t="shared" si="2"/>
        <v>3079</v>
      </c>
      <c r="J15" s="335">
        <v>1721</v>
      </c>
      <c r="K15" s="218">
        <v>129</v>
      </c>
      <c r="L15" s="218">
        <v>130</v>
      </c>
      <c r="M15" s="219">
        <v>322</v>
      </c>
      <c r="N15" s="219">
        <v>252</v>
      </c>
      <c r="O15" s="187">
        <f t="shared" si="3"/>
        <v>833</v>
      </c>
    </row>
    <row r="16" spans="1:15" ht="27.75" customHeight="1">
      <c r="A16" s="252">
        <v>12</v>
      </c>
      <c r="B16" s="290" t="s">
        <v>13</v>
      </c>
      <c r="C16" s="291">
        <f t="shared" si="0"/>
        <v>7290</v>
      </c>
      <c r="D16" s="292">
        <v>754</v>
      </c>
      <c r="E16" s="292">
        <v>3460</v>
      </c>
      <c r="F16" s="293">
        <f t="shared" si="1"/>
        <v>2912</v>
      </c>
      <c r="G16" s="294">
        <v>164</v>
      </c>
      <c r="H16" s="295">
        <v>7126</v>
      </c>
      <c r="I16" s="296">
        <f t="shared" si="2"/>
        <v>4485</v>
      </c>
      <c r="J16" s="334">
        <v>2641</v>
      </c>
      <c r="K16" s="297">
        <v>241</v>
      </c>
      <c r="L16" s="297">
        <v>271</v>
      </c>
      <c r="M16" s="298">
        <v>442</v>
      </c>
      <c r="N16" s="298">
        <v>461</v>
      </c>
      <c r="O16" s="299">
        <f t="shared" si="3"/>
        <v>1415</v>
      </c>
    </row>
    <row r="17" spans="1:15" ht="27.75" customHeight="1">
      <c r="A17" s="38">
        <v>13</v>
      </c>
      <c r="B17" s="188" t="s">
        <v>14</v>
      </c>
      <c r="C17" s="185">
        <f t="shared" si="0"/>
        <v>3110</v>
      </c>
      <c r="D17" s="142">
        <v>283</v>
      </c>
      <c r="E17" s="142">
        <v>1219</v>
      </c>
      <c r="F17" s="140">
        <f t="shared" si="1"/>
        <v>1488</v>
      </c>
      <c r="G17" s="189">
        <v>120</v>
      </c>
      <c r="H17" s="217">
        <v>2990</v>
      </c>
      <c r="I17" s="143">
        <f t="shared" si="2"/>
        <v>1698</v>
      </c>
      <c r="J17" s="335">
        <v>1292</v>
      </c>
      <c r="K17" s="218">
        <v>131</v>
      </c>
      <c r="L17" s="218">
        <v>150</v>
      </c>
      <c r="M17" s="219">
        <v>238</v>
      </c>
      <c r="N17" s="219">
        <v>309</v>
      </c>
      <c r="O17" s="187">
        <f t="shared" si="3"/>
        <v>828</v>
      </c>
    </row>
    <row r="18" spans="1:15" ht="27.75" customHeight="1">
      <c r="A18" s="252">
        <v>14</v>
      </c>
      <c r="B18" s="290" t="s">
        <v>15</v>
      </c>
      <c r="C18" s="291">
        <f t="shared" si="0"/>
        <v>5536</v>
      </c>
      <c r="D18" s="292">
        <v>400</v>
      </c>
      <c r="E18" s="292">
        <v>2858</v>
      </c>
      <c r="F18" s="293">
        <f t="shared" si="1"/>
        <v>2108</v>
      </c>
      <c r="G18" s="294">
        <v>170</v>
      </c>
      <c r="H18" s="295">
        <v>5366</v>
      </c>
      <c r="I18" s="296">
        <f t="shared" si="2"/>
        <v>3367</v>
      </c>
      <c r="J18" s="334">
        <v>1999</v>
      </c>
      <c r="K18" s="297">
        <v>147</v>
      </c>
      <c r="L18" s="297">
        <v>201</v>
      </c>
      <c r="M18" s="298">
        <v>292</v>
      </c>
      <c r="N18" s="298">
        <v>347</v>
      </c>
      <c r="O18" s="299">
        <f t="shared" si="3"/>
        <v>987</v>
      </c>
    </row>
    <row r="19" spans="1:15" ht="27.75" customHeight="1">
      <c r="A19" s="38">
        <v>15</v>
      </c>
      <c r="B19" s="188" t="s">
        <v>16</v>
      </c>
      <c r="C19" s="185">
        <f t="shared" si="0"/>
        <v>5252</v>
      </c>
      <c r="D19" s="142">
        <v>545</v>
      </c>
      <c r="E19" s="142">
        <v>2706</v>
      </c>
      <c r="F19" s="140">
        <f t="shared" si="1"/>
        <v>1864</v>
      </c>
      <c r="G19" s="189">
        <v>137</v>
      </c>
      <c r="H19" s="217">
        <v>5115</v>
      </c>
      <c r="I19" s="143">
        <f t="shared" si="2"/>
        <v>3232</v>
      </c>
      <c r="J19" s="335">
        <v>1883</v>
      </c>
      <c r="K19" s="218">
        <v>208</v>
      </c>
      <c r="L19" s="218">
        <v>268</v>
      </c>
      <c r="M19" s="219">
        <v>372</v>
      </c>
      <c r="N19" s="219">
        <v>404</v>
      </c>
      <c r="O19" s="187">
        <f t="shared" si="3"/>
        <v>1252</v>
      </c>
    </row>
    <row r="20" spans="1:15" ht="27.75" customHeight="1">
      <c r="A20" s="252">
        <v>16</v>
      </c>
      <c r="B20" s="290" t="s">
        <v>17</v>
      </c>
      <c r="C20" s="291">
        <f t="shared" si="0"/>
        <v>3785</v>
      </c>
      <c r="D20" s="292">
        <v>473</v>
      </c>
      <c r="E20" s="292">
        <v>1840</v>
      </c>
      <c r="F20" s="293">
        <f t="shared" si="1"/>
        <v>1340</v>
      </c>
      <c r="G20" s="294">
        <v>132</v>
      </c>
      <c r="H20" s="295">
        <v>3653</v>
      </c>
      <c r="I20" s="296">
        <f t="shared" si="2"/>
        <v>2198</v>
      </c>
      <c r="J20" s="334">
        <v>1455</v>
      </c>
      <c r="K20" s="297">
        <v>92</v>
      </c>
      <c r="L20" s="297">
        <v>165</v>
      </c>
      <c r="M20" s="298">
        <v>231</v>
      </c>
      <c r="N20" s="298">
        <v>249</v>
      </c>
      <c r="O20" s="299">
        <f t="shared" si="3"/>
        <v>737</v>
      </c>
    </row>
    <row r="21" spans="1:15" ht="27.75" customHeight="1">
      <c r="A21" s="38">
        <v>17</v>
      </c>
      <c r="B21" s="188" t="s">
        <v>18</v>
      </c>
      <c r="C21" s="185">
        <f t="shared" si="0"/>
        <v>5646</v>
      </c>
      <c r="D21" s="142">
        <v>831</v>
      </c>
      <c r="E21" s="142">
        <v>2596</v>
      </c>
      <c r="F21" s="140">
        <f t="shared" si="1"/>
        <v>2012</v>
      </c>
      <c r="G21" s="189">
        <v>207</v>
      </c>
      <c r="H21" s="217">
        <v>5439</v>
      </c>
      <c r="I21" s="143">
        <f t="shared" si="2"/>
        <v>2976</v>
      </c>
      <c r="J21" s="335">
        <v>2463</v>
      </c>
      <c r="K21" s="218">
        <v>262</v>
      </c>
      <c r="L21" s="218">
        <v>201</v>
      </c>
      <c r="M21" s="219">
        <v>413</v>
      </c>
      <c r="N21" s="219">
        <v>438</v>
      </c>
      <c r="O21" s="187">
        <f t="shared" si="3"/>
        <v>1314</v>
      </c>
    </row>
    <row r="22" spans="1:15" ht="27.75" customHeight="1">
      <c r="A22" s="252">
        <v>18</v>
      </c>
      <c r="B22" s="290" t="s">
        <v>19</v>
      </c>
      <c r="C22" s="291">
        <f t="shared" si="0"/>
        <v>9369</v>
      </c>
      <c r="D22" s="292">
        <v>695</v>
      </c>
      <c r="E22" s="292">
        <v>4912</v>
      </c>
      <c r="F22" s="293">
        <f t="shared" si="1"/>
        <v>3489</v>
      </c>
      <c r="G22" s="294">
        <v>273</v>
      </c>
      <c r="H22" s="295">
        <v>9096</v>
      </c>
      <c r="I22" s="296">
        <f t="shared" si="2"/>
        <v>5859</v>
      </c>
      <c r="J22" s="334">
        <v>3237</v>
      </c>
      <c r="K22" s="297">
        <v>318</v>
      </c>
      <c r="L22" s="297">
        <v>385</v>
      </c>
      <c r="M22" s="298">
        <v>503</v>
      </c>
      <c r="N22" s="298">
        <v>618</v>
      </c>
      <c r="O22" s="299">
        <f t="shared" si="3"/>
        <v>1824</v>
      </c>
    </row>
    <row r="23" spans="1:15" ht="27.75" customHeight="1" thickBot="1">
      <c r="A23" s="391" t="s">
        <v>0</v>
      </c>
      <c r="B23" s="519"/>
      <c r="C23" s="320">
        <f t="shared" si="0"/>
        <v>144788</v>
      </c>
      <c r="D23" s="190">
        <v>11968</v>
      </c>
      <c r="E23" s="190">
        <v>75404</v>
      </c>
      <c r="F23" s="190">
        <f t="shared" si="1"/>
        <v>53658</v>
      </c>
      <c r="G23" s="191">
        <v>3758</v>
      </c>
      <c r="H23" s="220">
        <v>141030</v>
      </c>
      <c r="I23" s="192">
        <f t="shared" si="2"/>
        <v>88794</v>
      </c>
      <c r="J23" s="336">
        <v>52236</v>
      </c>
      <c r="K23" s="221">
        <v>4677</v>
      </c>
      <c r="L23" s="221">
        <v>5611</v>
      </c>
      <c r="M23" s="221">
        <v>8881</v>
      </c>
      <c r="N23" s="221">
        <v>9133</v>
      </c>
      <c r="O23" s="337">
        <f t="shared" si="3"/>
        <v>28302</v>
      </c>
    </row>
    <row r="24" spans="2:12" ht="12.75">
      <c r="B24" s="518"/>
      <c r="C24" s="518"/>
      <c r="D24" s="518"/>
      <c r="E24" s="518"/>
      <c r="L24" s="32"/>
    </row>
  </sheetData>
  <sheetProtection/>
  <mergeCells count="16">
    <mergeCell ref="B24:E24"/>
    <mergeCell ref="A23:B23"/>
    <mergeCell ref="F3:F4"/>
    <mergeCell ref="D3:D4"/>
    <mergeCell ref="K3:O3"/>
    <mergeCell ref="A2:A4"/>
    <mergeCell ref="B2:B4"/>
    <mergeCell ref="C2:G2"/>
    <mergeCell ref="C3:C4"/>
    <mergeCell ref="G3:G4"/>
    <mergeCell ref="B1:O1"/>
    <mergeCell ref="H2:O2"/>
    <mergeCell ref="E3:E4"/>
    <mergeCell ref="H3:H4"/>
    <mergeCell ref="I3:I4"/>
    <mergeCell ref="J3:J4"/>
  </mergeCells>
  <printOptions/>
  <pageMargins left="0.72" right="0.16" top="0.31" bottom="0.18" header="0.28" footer="0.16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60" zoomScaleNormal="60" zoomScalePageLayoutView="0" workbookViewId="0" topLeftCell="A1">
      <selection activeCell="J4" sqref="J4"/>
    </sheetView>
  </sheetViews>
  <sheetFormatPr defaultColWidth="9.00390625" defaultRowHeight="12.75"/>
  <cols>
    <col min="2" max="2" width="26.375" style="0" customWidth="1"/>
    <col min="3" max="3" width="23.625" style="0" customWidth="1"/>
    <col min="4" max="4" width="20.50390625" style="0" customWidth="1"/>
    <col min="5" max="5" width="28.875" style="0" customWidth="1"/>
  </cols>
  <sheetData>
    <row r="1" spans="1:5" ht="105.75" customHeight="1">
      <c r="A1" s="530" t="s">
        <v>45</v>
      </c>
      <c r="B1" s="530"/>
      <c r="C1" s="530"/>
      <c r="D1" s="530"/>
      <c r="E1" s="530"/>
    </row>
    <row r="2" spans="1:5" ht="17.25">
      <c r="A2" s="531" t="s">
        <v>251</v>
      </c>
      <c r="B2" s="531"/>
      <c r="C2" s="531"/>
      <c r="D2" s="531"/>
      <c r="E2" s="531"/>
    </row>
    <row r="3" spans="1:5" ht="17.25">
      <c r="A3" s="14"/>
      <c r="B3" s="248"/>
      <c r="C3" s="249"/>
      <c r="D3" s="249"/>
      <c r="E3" s="14"/>
    </row>
    <row r="4" spans="1:5" ht="63" customHeight="1" thickBot="1">
      <c r="A4" s="158" t="s">
        <v>47</v>
      </c>
      <c r="B4" s="158" t="s">
        <v>48</v>
      </c>
      <c r="C4" s="158" t="s">
        <v>180</v>
      </c>
      <c r="D4" s="158" t="s">
        <v>181</v>
      </c>
      <c r="E4" s="158" t="s">
        <v>199</v>
      </c>
    </row>
    <row r="5" spans="1:5" ht="27.75" customHeight="1" thickTop="1">
      <c r="A5" s="61">
        <v>1</v>
      </c>
      <c r="B5" s="62" t="s">
        <v>2</v>
      </c>
      <c r="C5" s="250">
        <v>13</v>
      </c>
      <c r="D5" s="250">
        <v>12</v>
      </c>
      <c r="E5" s="251">
        <v>21</v>
      </c>
    </row>
    <row r="6" spans="1:5" ht="27.75" customHeight="1">
      <c r="A6" s="252">
        <v>2</v>
      </c>
      <c r="B6" s="253" t="s">
        <v>3</v>
      </c>
      <c r="C6" s="254">
        <v>22</v>
      </c>
      <c r="D6" s="254">
        <v>21</v>
      </c>
      <c r="E6" s="257">
        <v>31</v>
      </c>
    </row>
    <row r="7" spans="1:5" ht="27.75" customHeight="1">
      <c r="A7" s="38">
        <v>3</v>
      </c>
      <c r="B7" s="69" t="s">
        <v>4</v>
      </c>
      <c r="C7" s="159">
        <v>34</v>
      </c>
      <c r="D7" s="159">
        <v>33</v>
      </c>
      <c r="E7" s="160">
        <v>46</v>
      </c>
    </row>
    <row r="8" spans="1:5" ht="27.75" customHeight="1">
      <c r="A8" s="252">
        <v>4</v>
      </c>
      <c r="B8" s="253" t="s">
        <v>5</v>
      </c>
      <c r="C8" s="254">
        <v>667</v>
      </c>
      <c r="D8" s="254">
        <v>658</v>
      </c>
      <c r="E8" s="257">
        <v>1146</v>
      </c>
    </row>
    <row r="9" spans="1:5" ht="27.75" customHeight="1">
      <c r="A9" s="38">
        <v>5</v>
      </c>
      <c r="B9" s="69" t="s">
        <v>6</v>
      </c>
      <c r="C9" s="159">
        <v>217</v>
      </c>
      <c r="D9" s="159">
        <v>207</v>
      </c>
      <c r="E9" s="160">
        <v>413</v>
      </c>
    </row>
    <row r="10" spans="1:5" ht="27.75" customHeight="1">
      <c r="A10" s="252">
        <v>6</v>
      </c>
      <c r="B10" s="253" t="s">
        <v>7</v>
      </c>
      <c r="C10" s="254">
        <v>308</v>
      </c>
      <c r="D10" s="254">
        <v>302</v>
      </c>
      <c r="E10" s="257">
        <v>480</v>
      </c>
    </row>
    <row r="11" spans="1:5" ht="27.75" customHeight="1">
      <c r="A11" s="38">
        <v>7</v>
      </c>
      <c r="B11" s="69" t="s">
        <v>8</v>
      </c>
      <c r="C11" s="159">
        <v>160</v>
      </c>
      <c r="D11" s="159">
        <v>156</v>
      </c>
      <c r="E11" s="160">
        <v>194</v>
      </c>
    </row>
    <row r="12" spans="1:5" ht="27.75" customHeight="1">
      <c r="A12" s="252">
        <v>8</v>
      </c>
      <c r="B12" s="253" t="s">
        <v>9</v>
      </c>
      <c r="C12" s="254">
        <v>59</v>
      </c>
      <c r="D12" s="254">
        <v>58</v>
      </c>
      <c r="E12" s="257">
        <v>63</v>
      </c>
    </row>
    <row r="13" spans="1:5" ht="27.75" customHeight="1">
      <c r="A13" s="38">
        <v>9</v>
      </c>
      <c r="B13" s="69" t="s">
        <v>10</v>
      </c>
      <c r="C13" s="159">
        <v>94</v>
      </c>
      <c r="D13" s="159">
        <v>91</v>
      </c>
      <c r="E13" s="160">
        <v>129</v>
      </c>
    </row>
    <row r="14" spans="1:5" ht="27.75" customHeight="1">
      <c r="A14" s="252">
        <v>10</v>
      </c>
      <c r="B14" s="253" t="s">
        <v>11</v>
      </c>
      <c r="C14" s="254">
        <v>47</v>
      </c>
      <c r="D14" s="254">
        <v>44</v>
      </c>
      <c r="E14" s="257">
        <v>71</v>
      </c>
    </row>
    <row r="15" spans="1:5" ht="27.75" customHeight="1">
      <c r="A15" s="38">
        <v>11</v>
      </c>
      <c r="B15" s="69" t="s">
        <v>12</v>
      </c>
      <c r="C15" s="159">
        <v>100</v>
      </c>
      <c r="D15" s="159">
        <v>98</v>
      </c>
      <c r="E15" s="160">
        <v>124</v>
      </c>
    </row>
    <row r="16" spans="1:5" ht="27.75" customHeight="1">
      <c r="A16" s="252">
        <v>12</v>
      </c>
      <c r="B16" s="253" t="s">
        <v>13</v>
      </c>
      <c r="C16" s="254">
        <v>114</v>
      </c>
      <c r="D16" s="254">
        <v>112</v>
      </c>
      <c r="E16" s="257">
        <v>176</v>
      </c>
    </row>
    <row r="17" spans="1:5" ht="27.75" customHeight="1">
      <c r="A17" s="38">
        <v>13</v>
      </c>
      <c r="B17" s="69" t="s">
        <v>14</v>
      </c>
      <c r="C17" s="159">
        <v>11</v>
      </c>
      <c r="D17" s="159">
        <v>10</v>
      </c>
      <c r="E17" s="160">
        <v>16</v>
      </c>
    </row>
    <row r="18" spans="1:5" ht="27.75" customHeight="1">
      <c r="A18" s="252">
        <v>14</v>
      </c>
      <c r="B18" s="253" t="s">
        <v>15</v>
      </c>
      <c r="C18" s="254">
        <v>118</v>
      </c>
      <c r="D18" s="254">
        <v>111</v>
      </c>
      <c r="E18" s="257">
        <v>164</v>
      </c>
    </row>
    <row r="19" spans="1:5" ht="27.75" customHeight="1">
      <c r="A19" s="38">
        <v>15</v>
      </c>
      <c r="B19" s="69" t="s">
        <v>16</v>
      </c>
      <c r="C19" s="159">
        <v>30</v>
      </c>
      <c r="D19" s="159">
        <v>28</v>
      </c>
      <c r="E19" s="160">
        <v>31</v>
      </c>
    </row>
    <row r="20" spans="1:5" ht="27.75" customHeight="1">
      <c r="A20" s="252">
        <v>16</v>
      </c>
      <c r="B20" s="253" t="s">
        <v>17</v>
      </c>
      <c r="C20" s="254">
        <v>97</v>
      </c>
      <c r="D20" s="254">
        <v>95</v>
      </c>
      <c r="E20" s="257">
        <v>133</v>
      </c>
    </row>
    <row r="21" spans="1:5" ht="27.75" customHeight="1">
      <c r="A21" s="38">
        <v>17</v>
      </c>
      <c r="B21" s="69" t="s">
        <v>18</v>
      </c>
      <c r="C21" s="159">
        <v>64</v>
      </c>
      <c r="D21" s="159">
        <v>64</v>
      </c>
      <c r="E21" s="160">
        <v>87</v>
      </c>
    </row>
    <row r="22" spans="1:5" ht="27.75" customHeight="1">
      <c r="A22" s="252">
        <v>18</v>
      </c>
      <c r="B22" s="253" t="s">
        <v>19</v>
      </c>
      <c r="C22" s="254">
        <v>171</v>
      </c>
      <c r="D22" s="254">
        <v>157</v>
      </c>
      <c r="E22" s="257">
        <v>215</v>
      </c>
    </row>
    <row r="23" spans="1:5" ht="27.75" customHeight="1">
      <c r="A23" s="532" t="s">
        <v>0</v>
      </c>
      <c r="B23" s="533"/>
      <c r="C23" s="56">
        <v>2326</v>
      </c>
      <c r="D23" s="56">
        <v>2257</v>
      </c>
      <c r="E23" s="57">
        <v>3540</v>
      </c>
    </row>
  </sheetData>
  <sheetProtection/>
  <mergeCells count="3">
    <mergeCell ref="A1:E1"/>
    <mergeCell ref="A2:E2"/>
    <mergeCell ref="A23:B23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60" zoomScaleNormal="60" zoomScalePageLayoutView="0" workbookViewId="0" topLeftCell="A1">
      <selection activeCell="M6" sqref="M6"/>
    </sheetView>
  </sheetViews>
  <sheetFormatPr defaultColWidth="9.00390625" defaultRowHeight="12.75"/>
  <cols>
    <col min="2" max="2" width="29.625" style="0" customWidth="1"/>
    <col min="3" max="3" width="17.50390625" style="0" customWidth="1"/>
    <col min="4" max="4" width="19.625" style="0" customWidth="1"/>
    <col min="5" max="5" width="25.50390625" style="0" customWidth="1"/>
  </cols>
  <sheetData>
    <row r="1" spans="1:5" ht="138.75" customHeight="1">
      <c r="A1" s="530" t="s">
        <v>31</v>
      </c>
      <c r="B1" s="530"/>
      <c r="C1" s="530"/>
      <c r="D1" s="530"/>
      <c r="E1" s="534"/>
    </row>
    <row r="2" spans="1:5" ht="17.25">
      <c r="A2" s="531" t="s">
        <v>252</v>
      </c>
      <c r="B2" s="531"/>
      <c r="C2" s="531"/>
      <c r="D2" s="531"/>
      <c r="E2" s="14"/>
    </row>
    <row r="3" spans="1:5" ht="46.5">
      <c r="A3" s="177" t="s">
        <v>47</v>
      </c>
      <c r="B3" s="177" t="s">
        <v>48</v>
      </c>
      <c r="C3" s="178" t="s">
        <v>182</v>
      </c>
      <c r="D3" s="178" t="s">
        <v>181</v>
      </c>
      <c r="E3" s="33" t="s">
        <v>199</v>
      </c>
    </row>
    <row r="4" spans="1:5" ht="27.75" customHeight="1">
      <c r="A4" s="61">
        <v>1</v>
      </c>
      <c r="B4" s="62" t="s">
        <v>2</v>
      </c>
      <c r="C4" s="78">
        <v>90</v>
      </c>
      <c r="D4" s="78">
        <v>90</v>
      </c>
      <c r="E4" s="156">
        <v>106</v>
      </c>
    </row>
    <row r="5" spans="1:5" ht="27.75" customHeight="1">
      <c r="A5" s="252">
        <v>2</v>
      </c>
      <c r="B5" s="253" t="s">
        <v>3</v>
      </c>
      <c r="C5" s="287">
        <v>54</v>
      </c>
      <c r="D5" s="287">
        <v>54</v>
      </c>
      <c r="E5" s="304">
        <v>64</v>
      </c>
    </row>
    <row r="6" spans="1:5" ht="27.75" customHeight="1">
      <c r="A6" s="38">
        <v>3</v>
      </c>
      <c r="B6" s="69" t="s">
        <v>4</v>
      </c>
      <c r="C6" s="78">
        <v>97</v>
      </c>
      <c r="D6" s="78">
        <v>97</v>
      </c>
      <c r="E6" s="156">
        <v>112</v>
      </c>
    </row>
    <row r="7" spans="1:5" ht="27.75" customHeight="1">
      <c r="A7" s="252">
        <v>4</v>
      </c>
      <c r="B7" s="253" t="s">
        <v>5</v>
      </c>
      <c r="C7" s="287">
        <v>166</v>
      </c>
      <c r="D7" s="287">
        <v>165</v>
      </c>
      <c r="E7" s="304">
        <v>186</v>
      </c>
    </row>
    <row r="8" spans="1:5" ht="27.75" customHeight="1">
      <c r="A8" s="38">
        <v>5</v>
      </c>
      <c r="B8" s="69" t="s">
        <v>6</v>
      </c>
      <c r="C8" s="78">
        <v>82</v>
      </c>
      <c r="D8" s="78">
        <v>82</v>
      </c>
      <c r="E8" s="156">
        <v>86</v>
      </c>
    </row>
    <row r="9" spans="1:5" ht="27.75" customHeight="1">
      <c r="A9" s="252">
        <v>6</v>
      </c>
      <c r="B9" s="253" t="s">
        <v>7</v>
      </c>
      <c r="C9" s="287">
        <v>252</v>
      </c>
      <c r="D9" s="287">
        <v>252</v>
      </c>
      <c r="E9" s="304">
        <v>302</v>
      </c>
    </row>
    <row r="10" spans="1:5" ht="27.75" customHeight="1">
      <c r="A10" s="38">
        <v>7</v>
      </c>
      <c r="B10" s="69" t="s">
        <v>8</v>
      </c>
      <c r="C10" s="78">
        <v>51</v>
      </c>
      <c r="D10" s="78">
        <v>51</v>
      </c>
      <c r="E10" s="156">
        <v>54</v>
      </c>
    </row>
    <row r="11" spans="1:5" ht="27.75" customHeight="1">
      <c r="A11" s="252">
        <v>8</v>
      </c>
      <c r="B11" s="253" t="s">
        <v>9</v>
      </c>
      <c r="C11" s="287">
        <v>68</v>
      </c>
      <c r="D11" s="287">
        <v>68</v>
      </c>
      <c r="E11" s="304">
        <v>76</v>
      </c>
    </row>
    <row r="12" spans="1:5" ht="27.75" customHeight="1">
      <c r="A12" s="38">
        <v>9</v>
      </c>
      <c r="B12" s="69" t="s">
        <v>10</v>
      </c>
      <c r="C12" s="78">
        <v>110</v>
      </c>
      <c r="D12" s="78">
        <v>110</v>
      </c>
      <c r="E12" s="156">
        <v>123</v>
      </c>
    </row>
    <row r="13" spans="1:5" ht="27.75" customHeight="1">
      <c r="A13" s="252">
        <v>10</v>
      </c>
      <c r="B13" s="253" t="s">
        <v>11</v>
      </c>
      <c r="C13" s="287">
        <v>13</v>
      </c>
      <c r="D13" s="287">
        <v>13</v>
      </c>
      <c r="E13" s="304">
        <v>13</v>
      </c>
    </row>
    <row r="14" spans="1:5" ht="27.75" customHeight="1">
      <c r="A14" s="38">
        <v>11</v>
      </c>
      <c r="B14" s="69" t="s">
        <v>12</v>
      </c>
      <c r="C14" s="78">
        <v>29</v>
      </c>
      <c r="D14" s="78">
        <v>30</v>
      </c>
      <c r="E14" s="156">
        <v>33</v>
      </c>
    </row>
    <row r="15" spans="1:5" ht="27.75" customHeight="1">
      <c r="A15" s="252">
        <v>12</v>
      </c>
      <c r="B15" s="253" t="s">
        <v>13</v>
      </c>
      <c r="C15" s="287">
        <v>97</v>
      </c>
      <c r="D15" s="287">
        <v>97</v>
      </c>
      <c r="E15" s="304">
        <v>113</v>
      </c>
    </row>
    <row r="16" spans="1:5" ht="27.75" customHeight="1">
      <c r="A16" s="38">
        <v>13</v>
      </c>
      <c r="B16" s="69" t="s">
        <v>14</v>
      </c>
      <c r="C16" s="78">
        <v>65</v>
      </c>
      <c r="D16" s="78">
        <v>65</v>
      </c>
      <c r="E16" s="156">
        <v>72</v>
      </c>
    </row>
    <row r="17" spans="1:5" ht="27.75" customHeight="1">
      <c r="A17" s="252">
        <v>14</v>
      </c>
      <c r="B17" s="253" t="s">
        <v>15</v>
      </c>
      <c r="C17" s="287">
        <v>91</v>
      </c>
      <c r="D17" s="287">
        <v>91</v>
      </c>
      <c r="E17" s="304">
        <v>97</v>
      </c>
    </row>
    <row r="18" spans="1:5" ht="27.75" customHeight="1">
      <c r="A18" s="38">
        <v>15</v>
      </c>
      <c r="B18" s="69" t="s">
        <v>16</v>
      </c>
      <c r="C18" s="78">
        <v>61</v>
      </c>
      <c r="D18" s="78">
        <v>61</v>
      </c>
      <c r="E18" s="156">
        <v>74</v>
      </c>
    </row>
    <row r="19" spans="1:5" ht="27.75" customHeight="1">
      <c r="A19" s="252">
        <v>16</v>
      </c>
      <c r="B19" s="253" t="s">
        <v>17</v>
      </c>
      <c r="C19" s="287">
        <v>44</v>
      </c>
      <c r="D19" s="287">
        <v>44</v>
      </c>
      <c r="E19" s="304">
        <v>49</v>
      </c>
    </row>
    <row r="20" spans="1:5" ht="27.75" customHeight="1">
      <c r="A20" s="38">
        <v>17</v>
      </c>
      <c r="B20" s="69" t="s">
        <v>18</v>
      </c>
      <c r="C20" s="78">
        <v>121</v>
      </c>
      <c r="D20" s="78">
        <v>121</v>
      </c>
      <c r="E20" s="156">
        <v>137</v>
      </c>
    </row>
    <row r="21" spans="1:5" ht="27.75" customHeight="1">
      <c r="A21" s="252">
        <v>18</v>
      </c>
      <c r="B21" s="253" t="s">
        <v>19</v>
      </c>
      <c r="C21" s="287">
        <v>48</v>
      </c>
      <c r="D21" s="287">
        <v>48</v>
      </c>
      <c r="E21" s="304">
        <v>57</v>
      </c>
    </row>
    <row r="22" spans="1:5" ht="27.75" customHeight="1">
      <c r="A22" s="391" t="s">
        <v>0</v>
      </c>
      <c r="B22" s="392"/>
      <c r="C22" s="157">
        <v>1539</v>
      </c>
      <c r="D22" s="157">
        <v>1539</v>
      </c>
      <c r="E22" s="156">
        <v>1754</v>
      </c>
    </row>
  </sheetData>
  <sheetProtection/>
  <mergeCells count="3">
    <mergeCell ref="A1:E1"/>
    <mergeCell ref="A2:D2"/>
    <mergeCell ref="A22:B22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zoomScale="60" zoomScaleNormal="60" zoomScalePageLayoutView="0" workbookViewId="0" topLeftCell="A1">
      <selection activeCell="N8" sqref="N8"/>
    </sheetView>
  </sheetViews>
  <sheetFormatPr defaultColWidth="9.00390625" defaultRowHeight="12.75"/>
  <cols>
    <col min="1" max="1" width="6.625" style="0" customWidth="1"/>
    <col min="2" max="2" width="25.125" style="0" bestFit="1" customWidth="1"/>
    <col min="3" max="3" width="22.875" style="0" customWidth="1"/>
    <col min="4" max="4" width="22.50390625" style="0" customWidth="1"/>
  </cols>
  <sheetData>
    <row r="1" spans="1:4" ht="61.5" customHeight="1">
      <c r="A1" s="399" t="s">
        <v>253</v>
      </c>
      <c r="B1" s="399"/>
      <c r="C1" s="399"/>
      <c r="D1" s="399"/>
    </row>
    <row r="2" spans="1:4" ht="66" thickBot="1">
      <c r="A2" s="150" t="s">
        <v>1</v>
      </c>
      <c r="B2" s="150" t="s">
        <v>48</v>
      </c>
      <c r="C2" s="151" t="s">
        <v>183</v>
      </c>
      <c r="D2" s="152" t="s">
        <v>184</v>
      </c>
    </row>
    <row r="3" spans="1:4" ht="27.75" customHeight="1" thickTop="1">
      <c r="A3" s="153">
        <v>1</v>
      </c>
      <c r="B3" s="62" t="s">
        <v>2</v>
      </c>
      <c r="C3" s="175">
        <v>29620</v>
      </c>
      <c r="D3" s="175">
        <v>17545</v>
      </c>
    </row>
    <row r="4" spans="1:4" ht="27.75" customHeight="1">
      <c r="A4" s="288">
        <v>2</v>
      </c>
      <c r="B4" s="253" t="s">
        <v>3</v>
      </c>
      <c r="C4" s="289">
        <v>32989</v>
      </c>
      <c r="D4" s="289">
        <v>15925</v>
      </c>
    </row>
    <row r="5" spans="1:4" ht="27.75" customHeight="1">
      <c r="A5" s="154">
        <v>3</v>
      </c>
      <c r="B5" s="69" t="s">
        <v>4</v>
      </c>
      <c r="C5" s="176">
        <v>43957</v>
      </c>
      <c r="D5" s="176">
        <v>31991</v>
      </c>
    </row>
    <row r="6" spans="1:4" ht="27.75" customHeight="1">
      <c r="A6" s="288">
        <v>4</v>
      </c>
      <c r="B6" s="253" t="s">
        <v>5</v>
      </c>
      <c r="C6" s="289">
        <v>189012</v>
      </c>
      <c r="D6" s="289">
        <v>79656</v>
      </c>
    </row>
    <row r="7" spans="1:4" ht="27.75" customHeight="1">
      <c r="A7" s="154">
        <v>5</v>
      </c>
      <c r="B7" s="69" t="s">
        <v>6</v>
      </c>
      <c r="C7" s="176">
        <v>95535</v>
      </c>
      <c r="D7" s="176">
        <v>57903</v>
      </c>
    </row>
    <row r="8" spans="1:4" ht="27.75" customHeight="1">
      <c r="A8" s="288">
        <v>6</v>
      </c>
      <c r="B8" s="253" t="s">
        <v>7</v>
      </c>
      <c r="C8" s="289">
        <v>153611</v>
      </c>
      <c r="D8" s="289">
        <v>65576</v>
      </c>
    </row>
    <row r="9" spans="1:4" ht="27.75" customHeight="1">
      <c r="A9" s="154">
        <v>7</v>
      </c>
      <c r="B9" s="69" t="s">
        <v>8</v>
      </c>
      <c r="C9" s="176">
        <v>43214</v>
      </c>
      <c r="D9" s="176">
        <v>27313</v>
      </c>
    </row>
    <row r="10" spans="1:4" ht="27.75" customHeight="1">
      <c r="A10" s="288">
        <v>8</v>
      </c>
      <c r="B10" s="253" t="s">
        <v>9</v>
      </c>
      <c r="C10" s="289">
        <v>43975</v>
      </c>
      <c r="D10" s="289">
        <v>20773</v>
      </c>
    </row>
    <row r="11" spans="1:4" ht="27.75" customHeight="1">
      <c r="A11" s="154">
        <v>9</v>
      </c>
      <c r="B11" s="69" t="s">
        <v>10</v>
      </c>
      <c r="C11" s="176">
        <v>71326</v>
      </c>
      <c r="D11" s="176">
        <v>27791</v>
      </c>
    </row>
    <row r="12" spans="1:4" ht="27.75" customHeight="1">
      <c r="A12" s="288">
        <v>10</v>
      </c>
      <c r="B12" s="253" t="s">
        <v>11</v>
      </c>
      <c r="C12" s="289">
        <v>17991</v>
      </c>
      <c r="D12" s="289">
        <v>9622</v>
      </c>
    </row>
    <row r="13" spans="1:4" ht="27.75" customHeight="1">
      <c r="A13" s="154">
        <v>11</v>
      </c>
      <c r="B13" s="69" t="s">
        <v>12</v>
      </c>
      <c r="C13" s="176">
        <v>40300</v>
      </c>
      <c r="D13" s="176">
        <v>18440</v>
      </c>
    </row>
    <row r="14" spans="1:4" ht="27.75" customHeight="1">
      <c r="A14" s="288">
        <v>12</v>
      </c>
      <c r="B14" s="253" t="s">
        <v>13</v>
      </c>
      <c r="C14" s="289">
        <v>35534</v>
      </c>
      <c r="D14" s="289">
        <v>26090</v>
      </c>
    </row>
    <row r="15" spans="1:4" ht="27.75" customHeight="1">
      <c r="A15" s="154">
        <v>13</v>
      </c>
      <c r="B15" s="69" t="s">
        <v>14</v>
      </c>
      <c r="C15" s="176">
        <v>22418</v>
      </c>
      <c r="D15" s="176">
        <v>11490</v>
      </c>
    </row>
    <row r="16" spans="1:4" ht="27.75" customHeight="1">
      <c r="A16" s="288">
        <v>14</v>
      </c>
      <c r="B16" s="253" t="s">
        <v>15</v>
      </c>
      <c r="C16" s="289">
        <v>35323</v>
      </c>
      <c r="D16" s="289">
        <v>19152</v>
      </c>
    </row>
    <row r="17" spans="1:4" ht="27.75" customHeight="1">
      <c r="A17" s="154">
        <v>15</v>
      </c>
      <c r="B17" s="69" t="s">
        <v>16</v>
      </c>
      <c r="C17" s="176">
        <v>25059</v>
      </c>
      <c r="D17" s="176">
        <v>16784</v>
      </c>
    </row>
    <row r="18" spans="1:4" ht="27.75" customHeight="1">
      <c r="A18" s="288">
        <v>16</v>
      </c>
      <c r="B18" s="253" t="s">
        <v>17</v>
      </c>
      <c r="C18" s="289">
        <v>46946</v>
      </c>
      <c r="D18" s="289">
        <v>21290</v>
      </c>
    </row>
    <row r="19" spans="1:4" ht="27.75" customHeight="1">
      <c r="A19" s="154">
        <v>17</v>
      </c>
      <c r="B19" s="69" t="s">
        <v>18</v>
      </c>
      <c r="C19" s="176">
        <v>50400</v>
      </c>
      <c r="D19" s="176">
        <v>29765</v>
      </c>
    </row>
    <row r="20" spans="1:4" ht="27.75" customHeight="1">
      <c r="A20" s="305">
        <v>18</v>
      </c>
      <c r="B20" s="306" t="s">
        <v>19</v>
      </c>
      <c r="C20" s="289">
        <v>86430</v>
      </c>
      <c r="D20" s="289">
        <v>30971</v>
      </c>
    </row>
    <row r="21" spans="1:4" ht="27.75" customHeight="1">
      <c r="A21" s="6"/>
      <c r="B21" s="55" t="s">
        <v>0</v>
      </c>
      <c r="C21" s="155">
        <f>SUM(C3:C20)</f>
        <v>1063640</v>
      </c>
      <c r="D21" s="155">
        <f>SUM(D3:D20)</f>
        <v>528077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R8" sqref="R8"/>
    </sheetView>
  </sheetViews>
  <sheetFormatPr defaultColWidth="9.00390625" defaultRowHeight="12.75"/>
  <cols>
    <col min="1" max="1" width="7.375" style="0" customWidth="1"/>
    <col min="2" max="2" width="28.50390625" style="0" customWidth="1"/>
    <col min="3" max="3" width="13.125" style="0" customWidth="1"/>
    <col min="4" max="4" width="13.625" style="0" customWidth="1"/>
    <col min="5" max="5" width="12.875" style="0" customWidth="1"/>
    <col min="6" max="6" width="12.00390625" style="0" customWidth="1"/>
    <col min="7" max="7" width="10.50390625" style="0" customWidth="1"/>
    <col min="8" max="8" width="10.625" style="0" customWidth="1"/>
    <col min="9" max="9" width="8.875" style="0" customWidth="1"/>
    <col min="10" max="10" width="9.375" style="0" customWidth="1"/>
  </cols>
  <sheetData>
    <row r="1" spans="1:14" ht="36" customHeight="1">
      <c r="A1" s="536" t="s">
        <v>209</v>
      </c>
      <c r="B1" s="536"/>
      <c r="C1" s="536"/>
      <c r="D1" s="536"/>
      <c r="E1" s="536"/>
      <c r="F1" s="536"/>
      <c r="G1" s="536"/>
      <c r="H1" s="536"/>
      <c r="I1" s="536"/>
      <c r="J1" s="536"/>
      <c r="K1" s="307"/>
      <c r="L1" s="307"/>
      <c r="M1" s="307"/>
      <c r="N1" s="307"/>
    </row>
    <row r="2" spans="1:14" ht="27" customHeight="1">
      <c r="A2" s="307"/>
      <c r="B2" s="308"/>
      <c r="C2" s="309"/>
      <c r="D2" s="310"/>
      <c r="E2" s="537" t="s">
        <v>254</v>
      </c>
      <c r="F2" s="537"/>
      <c r="G2" s="338"/>
      <c r="H2" s="338"/>
      <c r="I2" s="338"/>
      <c r="J2" s="338"/>
      <c r="K2" s="338"/>
      <c r="L2" s="338"/>
      <c r="M2" s="338"/>
      <c r="N2" s="338"/>
    </row>
    <row r="3" spans="1:14" ht="15" customHeight="1">
      <c r="A3" s="535" t="s">
        <v>1</v>
      </c>
      <c r="B3" s="535" t="s">
        <v>41</v>
      </c>
      <c r="C3" s="535" t="s">
        <v>210</v>
      </c>
      <c r="D3" s="538" t="s">
        <v>39</v>
      </c>
      <c r="E3" s="539"/>
      <c r="F3" s="539"/>
      <c r="G3" s="539"/>
      <c r="H3" s="539"/>
      <c r="I3" s="539"/>
      <c r="J3" s="539"/>
      <c r="K3" s="539"/>
      <c r="L3" s="539"/>
      <c r="M3" s="540"/>
      <c r="N3" s="535" t="s">
        <v>211</v>
      </c>
    </row>
    <row r="4" spans="1:14" ht="33" customHeight="1">
      <c r="A4" s="535"/>
      <c r="B4" s="535"/>
      <c r="C4" s="535"/>
      <c r="D4" s="313" t="s">
        <v>22</v>
      </c>
      <c r="E4" s="313" t="s">
        <v>23</v>
      </c>
      <c r="F4" s="313" t="s">
        <v>24</v>
      </c>
      <c r="G4" s="313" t="s">
        <v>40</v>
      </c>
      <c r="H4" s="313" t="s">
        <v>43</v>
      </c>
      <c r="I4" s="313" t="s">
        <v>44</v>
      </c>
      <c r="J4" s="313" t="s">
        <v>200</v>
      </c>
      <c r="K4" s="313" t="s">
        <v>212</v>
      </c>
      <c r="L4" s="313" t="s">
        <v>255</v>
      </c>
      <c r="M4" s="313" t="s">
        <v>201</v>
      </c>
      <c r="N4" s="535"/>
    </row>
    <row r="5" spans="1:14" ht="17.25">
      <c r="A5" s="38">
        <v>1</v>
      </c>
      <c r="B5" s="69" t="s">
        <v>2</v>
      </c>
      <c r="C5" s="107">
        <v>347</v>
      </c>
      <c r="D5" s="46">
        <v>286</v>
      </c>
      <c r="E5" s="46">
        <v>47</v>
      </c>
      <c r="F5" s="46">
        <v>10</v>
      </c>
      <c r="G5" s="46">
        <v>2</v>
      </c>
      <c r="H5" s="46">
        <v>1</v>
      </c>
      <c r="I5" s="46">
        <v>0</v>
      </c>
      <c r="J5" s="46">
        <v>1</v>
      </c>
      <c r="K5" s="46">
        <v>0</v>
      </c>
      <c r="L5" s="46">
        <v>0</v>
      </c>
      <c r="M5" s="46">
        <v>0</v>
      </c>
      <c r="N5" s="107">
        <f aca="true" t="shared" si="0" ref="N5:N22">D5*3+E5*4+F5*5+G5*6+H5*7+I5*8+J5*9+K5*10+L5*12+M5*13</f>
        <v>1124</v>
      </c>
    </row>
    <row r="6" spans="1:14" ht="17.25">
      <c r="A6" s="252">
        <v>2</v>
      </c>
      <c r="B6" s="253" t="s">
        <v>3</v>
      </c>
      <c r="C6" s="270">
        <v>424</v>
      </c>
      <c r="D6" s="260">
        <v>326</v>
      </c>
      <c r="E6" s="260">
        <v>71</v>
      </c>
      <c r="F6" s="260">
        <v>19</v>
      </c>
      <c r="G6" s="260">
        <v>6</v>
      </c>
      <c r="H6" s="260">
        <v>0</v>
      </c>
      <c r="I6" s="260">
        <v>2</v>
      </c>
      <c r="J6" s="260">
        <v>0</v>
      </c>
      <c r="K6" s="260">
        <v>0</v>
      </c>
      <c r="L6" s="260">
        <v>0</v>
      </c>
      <c r="M6" s="260">
        <v>0</v>
      </c>
      <c r="N6" s="270">
        <f t="shared" si="0"/>
        <v>1409</v>
      </c>
    </row>
    <row r="7" spans="1:14" ht="17.25">
      <c r="A7" s="38">
        <v>3</v>
      </c>
      <c r="B7" s="69" t="s">
        <v>4</v>
      </c>
      <c r="C7" s="112">
        <v>549</v>
      </c>
      <c r="D7" s="46">
        <v>456</v>
      </c>
      <c r="E7" s="46">
        <v>68</v>
      </c>
      <c r="F7" s="46">
        <v>12</v>
      </c>
      <c r="G7" s="46">
        <v>10</v>
      </c>
      <c r="H7" s="46">
        <v>1</v>
      </c>
      <c r="I7" s="46">
        <v>2</v>
      </c>
      <c r="J7" s="46">
        <v>0</v>
      </c>
      <c r="K7" s="46">
        <v>0</v>
      </c>
      <c r="L7" s="46">
        <v>0</v>
      </c>
      <c r="M7" s="46">
        <v>0</v>
      </c>
      <c r="N7" s="112">
        <f t="shared" si="0"/>
        <v>1783</v>
      </c>
    </row>
    <row r="8" spans="1:14" ht="17.25">
      <c r="A8" s="252">
        <v>4</v>
      </c>
      <c r="B8" s="253" t="s">
        <v>5</v>
      </c>
      <c r="C8" s="270">
        <v>1725</v>
      </c>
      <c r="D8" s="260">
        <v>1427</v>
      </c>
      <c r="E8" s="260">
        <v>235</v>
      </c>
      <c r="F8" s="260">
        <v>42</v>
      </c>
      <c r="G8" s="260">
        <v>13</v>
      </c>
      <c r="H8" s="260">
        <v>6</v>
      </c>
      <c r="I8" s="260">
        <v>1</v>
      </c>
      <c r="J8" s="260">
        <v>1</v>
      </c>
      <c r="K8" s="260">
        <v>0</v>
      </c>
      <c r="L8" s="260">
        <v>0</v>
      </c>
      <c r="M8" s="260">
        <v>0</v>
      </c>
      <c r="N8" s="270">
        <f t="shared" si="0"/>
        <v>5568</v>
      </c>
    </row>
    <row r="9" spans="1:14" ht="17.25">
      <c r="A9" s="38">
        <v>5</v>
      </c>
      <c r="B9" s="69" t="s">
        <v>6</v>
      </c>
      <c r="C9" s="112">
        <v>1196</v>
      </c>
      <c r="D9" s="46">
        <v>1035</v>
      </c>
      <c r="E9" s="46">
        <v>120</v>
      </c>
      <c r="F9" s="46">
        <v>29</v>
      </c>
      <c r="G9" s="46">
        <v>6</v>
      </c>
      <c r="H9" s="46">
        <v>3</v>
      </c>
      <c r="I9" s="46">
        <v>2</v>
      </c>
      <c r="J9" s="46">
        <v>1</v>
      </c>
      <c r="K9" s="46">
        <v>0</v>
      </c>
      <c r="L9" s="46">
        <v>0</v>
      </c>
      <c r="M9" s="46">
        <v>0</v>
      </c>
      <c r="N9" s="112">
        <f t="shared" si="0"/>
        <v>3812</v>
      </c>
    </row>
    <row r="10" spans="1:14" ht="17.25">
      <c r="A10" s="252">
        <v>6</v>
      </c>
      <c r="B10" s="253" t="s">
        <v>7</v>
      </c>
      <c r="C10" s="270">
        <v>1421</v>
      </c>
      <c r="D10" s="260">
        <v>1137</v>
      </c>
      <c r="E10" s="260">
        <v>202</v>
      </c>
      <c r="F10" s="260">
        <v>55</v>
      </c>
      <c r="G10" s="260">
        <v>15</v>
      </c>
      <c r="H10" s="260">
        <v>8</v>
      </c>
      <c r="I10" s="260">
        <v>1</v>
      </c>
      <c r="J10" s="260">
        <v>1</v>
      </c>
      <c r="K10" s="260">
        <v>1</v>
      </c>
      <c r="L10" s="260">
        <v>1</v>
      </c>
      <c r="M10" s="260">
        <v>0</v>
      </c>
      <c r="N10" s="270">
        <f t="shared" si="0"/>
        <v>4679</v>
      </c>
    </row>
    <row r="11" spans="1:14" ht="17.25">
      <c r="A11" s="38">
        <v>7</v>
      </c>
      <c r="B11" s="69" t="s">
        <v>8</v>
      </c>
      <c r="C11" s="112">
        <v>509</v>
      </c>
      <c r="D11" s="46">
        <v>444</v>
      </c>
      <c r="E11" s="46">
        <v>43</v>
      </c>
      <c r="F11" s="46">
        <v>17</v>
      </c>
      <c r="G11" s="46">
        <v>4</v>
      </c>
      <c r="H11" s="46">
        <v>1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112">
        <f t="shared" si="0"/>
        <v>1620</v>
      </c>
    </row>
    <row r="12" spans="1:14" ht="17.25">
      <c r="A12" s="252">
        <v>8</v>
      </c>
      <c r="B12" s="253" t="s">
        <v>9</v>
      </c>
      <c r="C12" s="270">
        <v>395</v>
      </c>
      <c r="D12" s="260">
        <v>326</v>
      </c>
      <c r="E12" s="260">
        <v>56</v>
      </c>
      <c r="F12" s="260">
        <v>6</v>
      </c>
      <c r="G12" s="260">
        <v>4</v>
      </c>
      <c r="H12" s="260">
        <v>3</v>
      </c>
      <c r="I12" s="260">
        <v>0</v>
      </c>
      <c r="J12" s="260">
        <v>0</v>
      </c>
      <c r="K12" s="260">
        <v>0</v>
      </c>
      <c r="L12" s="260">
        <v>0</v>
      </c>
      <c r="M12" s="260">
        <v>0</v>
      </c>
      <c r="N12" s="270">
        <f t="shared" si="0"/>
        <v>1277</v>
      </c>
    </row>
    <row r="13" spans="1:14" ht="17.25">
      <c r="A13" s="38">
        <v>9</v>
      </c>
      <c r="B13" s="69" t="s">
        <v>10</v>
      </c>
      <c r="C13" s="112">
        <v>571</v>
      </c>
      <c r="D13" s="46">
        <v>476</v>
      </c>
      <c r="E13" s="46">
        <v>72</v>
      </c>
      <c r="F13" s="46">
        <v>20</v>
      </c>
      <c r="G13" s="46">
        <v>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112">
        <f t="shared" si="0"/>
        <v>1834</v>
      </c>
    </row>
    <row r="14" spans="1:14" ht="17.25">
      <c r="A14" s="252">
        <v>10</v>
      </c>
      <c r="B14" s="253" t="s">
        <v>11</v>
      </c>
      <c r="C14" s="270">
        <v>245</v>
      </c>
      <c r="D14" s="260">
        <v>210</v>
      </c>
      <c r="E14" s="260">
        <v>23</v>
      </c>
      <c r="F14" s="260">
        <v>10</v>
      </c>
      <c r="G14" s="260">
        <v>1</v>
      </c>
      <c r="H14" s="260">
        <v>0</v>
      </c>
      <c r="I14" s="260">
        <v>0</v>
      </c>
      <c r="J14" s="260">
        <v>0</v>
      </c>
      <c r="K14" s="260">
        <v>0</v>
      </c>
      <c r="L14" s="260">
        <v>0</v>
      </c>
      <c r="M14" s="260">
        <v>1</v>
      </c>
      <c r="N14" s="270">
        <f t="shared" si="0"/>
        <v>791</v>
      </c>
    </row>
    <row r="15" spans="1:14" ht="17.25">
      <c r="A15" s="38">
        <v>11</v>
      </c>
      <c r="B15" s="69" t="s">
        <v>12</v>
      </c>
      <c r="C15" s="112">
        <v>419</v>
      </c>
      <c r="D15" s="46">
        <v>362</v>
      </c>
      <c r="E15" s="46">
        <v>43</v>
      </c>
      <c r="F15" s="46">
        <v>9</v>
      </c>
      <c r="G15" s="46">
        <v>3</v>
      </c>
      <c r="H15" s="46">
        <v>2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112">
        <f t="shared" si="0"/>
        <v>1335</v>
      </c>
    </row>
    <row r="16" spans="1:14" ht="17.25">
      <c r="A16" s="252">
        <v>12</v>
      </c>
      <c r="B16" s="253" t="s">
        <v>13</v>
      </c>
      <c r="C16" s="270">
        <v>501</v>
      </c>
      <c r="D16" s="260">
        <v>389</v>
      </c>
      <c r="E16" s="260">
        <v>81</v>
      </c>
      <c r="F16" s="260">
        <v>22</v>
      </c>
      <c r="G16" s="260">
        <v>3</v>
      </c>
      <c r="H16" s="260">
        <v>4</v>
      </c>
      <c r="I16" s="260">
        <v>2</v>
      </c>
      <c r="J16" s="260">
        <v>0</v>
      </c>
      <c r="K16" s="260">
        <v>0</v>
      </c>
      <c r="L16" s="260">
        <v>0</v>
      </c>
      <c r="M16" s="260">
        <v>0</v>
      </c>
      <c r="N16" s="270">
        <f t="shared" si="0"/>
        <v>1663</v>
      </c>
    </row>
    <row r="17" spans="1:14" ht="17.25">
      <c r="A17" s="38">
        <v>13</v>
      </c>
      <c r="B17" s="69" t="s">
        <v>14</v>
      </c>
      <c r="C17" s="112">
        <v>258</v>
      </c>
      <c r="D17" s="46">
        <v>214</v>
      </c>
      <c r="E17" s="46">
        <v>32</v>
      </c>
      <c r="F17" s="46">
        <v>9</v>
      </c>
      <c r="G17" s="46">
        <v>1</v>
      </c>
      <c r="H17" s="46">
        <v>1</v>
      </c>
      <c r="I17" s="46">
        <v>1</v>
      </c>
      <c r="J17" s="46">
        <v>0</v>
      </c>
      <c r="K17" s="46">
        <v>0</v>
      </c>
      <c r="L17" s="46">
        <v>0</v>
      </c>
      <c r="M17" s="46">
        <v>0</v>
      </c>
      <c r="N17" s="112">
        <f t="shared" si="0"/>
        <v>836</v>
      </c>
    </row>
    <row r="18" spans="1:14" ht="17.25">
      <c r="A18" s="252">
        <v>14</v>
      </c>
      <c r="B18" s="253" t="s">
        <v>15</v>
      </c>
      <c r="C18" s="270">
        <v>469</v>
      </c>
      <c r="D18" s="260">
        <v>374</v>
      </c>
      <c r="E18" s="260">
        <v>75</v>
      </c>
      <c r="F18" s="260">
        <v>12</v>
      </c>
      <c r="G18" s="260">
        <v>8</v>
      </c>
      <c r="H18" s="260">
        <v>0</v>
      </c>
      <c r="I18" s="260">
        <v>0</v>
      </c>
      <c r="J18" s="260">
        <v>0</v>
      </c>
      <c r="K18" s="260">
        <v>0</v>
      </c>
      <c r="L18" s="260">
        <v>0</v>
      </c>
      <c r="M18" s="260">
        <v>0</v>
      </c>
      <c r="N18" s="270">
        <f t="shared" si="0"/>
        <v>1530</v>
      </c>
    </row>
    <row r="19" spans="1:14" ht="17.25">
      <c r="A19" s="38">
        <v>15</v>
      </c>
      <c r="B19" s="69" t="s">
        <v>16</v>
      </c>
      <c r="C19" s="112">
        <v>336</v>
      </c>
      <c r="D19" s="46">
        <v>268</v>
      </c>
      <c r="E19" s="46">
        <v>53</v>
      </c>
      <c r="F19" s="46">
        <v>9</v>
      </c>
      <c r="G19" s="46">
        <v>3</v>
      </c>
      <c r="H19" s="46">
        <v>1</v>
      </c>
      <c r="I19" s="46">
        <v>1</v>
      </c>
      <c r="J19" s="46">
        <v>1</v>
      </c>
      <c r="K19" s="46">
        <v>0</v>
      </c>
      <c r="L19" s="46">
        <v>0</v>
      </c>
      <c r="M19" s="46">
        <v>0</v>
      </c>
      <c r="N19" s="112">
        <f t="shared" si="0"/>
        <v>1103</v>
      </c>
    </row>
    <row r="20" spans="1:14" ht="17.25">
      <c r="A20" s="252">
        <v>16</v>
      </c>
      <c r="B20" s="253" t="s">
        <v>17</v>
      </c>
      <c r="C20" s="270">
        <v>386</v>
      </c>
      <c r="D20" s="260">
        <v>323</v>
      </c>
      <c r="E20" s="260">
        <v>52</v>
      </c>
      <c r="F20" s="260">
        <v>7</v>
      </c>
      <c r="G20" s="260">
        <v>3</v>
      </c>
      <c r="H20" s="260">
        <v>0</v>
      </c>
      <c r="I20" s="260">
        <v>0</v>
      </c>
      <c r="J20" s="260">
        <v>0</v>
      </c>
      <c r="K20" s="260">
        <v>0</v>
      </c>
      <c r="L20" s="260">
        <v>0</v>
      </c>
      <c r="M20" s="260">
        <v>1</v>
      </c>
      <c r="N20" s="270">
        <f t="shared" si="0"/>
        <v>1243</v>
      </c>
    </row>
    <row r="21" spans="1:14" ht="17.25">
      <c r="A21" s="38">
        <v>17</v>
      </c>
      <c r="B21" s="69" t="s">
        <v>18</v>
      </c>
      <c r="C21" s="112">
        <v>442</v>
      </c>
      <c r="D21" s="46">
        <v>376</v>
      </c>
      <c r="E21" s="46">
        <v>53</v>
      </c>
      <c r="F21" s="46">
        <v>10</v>
      </c>
      <c r="G21" s="46">
        <v>2</v>
      </c>
      <c r="H21" s="46">
        <v>1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112">
        <f t="shared" si="0"/>
        <v>1409</v>
      </c>
    </row>
    <row r="22" spans="1:14" ht="17.25">
      <c r="A22" s="252">
        <v>18</v>
      </c>
      <c r="B22" s="253" t="s">
        <v>19</v>
      </c>
      <c r="C22" s="270">
        <v>709</v>
      </c>
      <c r="D22" s="260">
        <v>579</v>
      </c>
      <c r="E22" s="260">
        <v>106</v>
      </c>
      <c r="F22" s="260">
        <v>13</v>
      </c>
      <c r="G22" s="260">
        <v>7</v>
      </c>
      <c r="H22" s="260">
        <v>1</v>
      </c>
      <c r="I22" s="260">
        <v>2</v>
      </c>
      <c r="J22" s="260">
        <v>1</v>
      </c>
      <c r="K22" s="260">
        <v>0</v>
      </c>
      <c r="L22" s="260">
        <v>0</v>
      </c>
      <c r="M22" s="260">
        <v>0</v>
      </c>
      <c r="N22" s="270">
        <f t="shared" si="0"/>
        <v>2300</v>
      </c>
    </row>
    <row r="23" spans="1:14" ht="17.25">
      <c r="A23" s="6"/>
      <c r="B23" s="55" t="s">
        <v>0</v>
      </c>
      <c r="C23" s="35">
        <v>10902</v>
      </c>
      <c r="D23" s="35">
        <v>9008</v>
      </c>
      <c r="E23" s="35">
        <v>1432</v>
      </c>
      <c r="F23" s="35">
        <v>311</v>
      </c>
      <c r="G23" s="35">
        <v>94</v>
      </c>
      <c r="H23" s="35">
        <v>33</v>
      </c>
      <c r="I23" s="35">
        <v>14</v>
      </c>
      <c r="J23" s="35">
        <v>6</v>
      </c>
      <c r="K23" s="35">
        <v>1</v>
      </c>
      <c r="L23" s="35">
        <v>1</v>
      </c>
      <c r="M23" s="35">
        <v>2</v>
      </c>
      <c r="N23" s="35">
        <f>SUM(N5:N22)</f>
        <v>35316</v>
      </c>
    </row>
    <row r="25" ht="12.75" hidden="1">
      <c r="B25" t="s">
        <v>202</v>
      </c>
    </row>
  </sheetData>
  <sheetProtection/>
  <mergeCells count="7">
    <mergeCell ref="N3:N4"/>
    <mergeCell ref="A3:A4"/>
    <mergeCell ref="B3:B4"/>
    <mergeCell ref="C3:C4"/>
    <mergeCell ref="A1:J1"/>
    <mergeCell ref="E2:F2"/>
    <mergeCell ref="D3:M3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6"/>
  <sheetViews>
    <sheetView zoomScale="60" zoomScaleNormal="60" zoomScalePageLayoutView="0" workbookViewId="0" topLeftCell="A1">
      <selection activeCell="AA11" sqref="AA11"/>
    </sheetView>
  </sheetViews>
  <sheetFormatPr defaultColWidth="9.00390625" defaultRowHeight="12.75"/>
  <cols>
    <col min="2" max="2" width="25.125" style="0" bestFit="1" customWidth="1"/>
    <col min="3" max="3" width="9.125" style="0" customWidth="1"/>
    <col min="11" max="11" width="11.375" style="0" customWidth="1"/>
    <col min="12" max="12" width="9.50390625" style="0" customWidth="1"/>
    <col min="17" max="17" width="11.50390625" style="0" customWidth="1"/>
    <col min="18" max="18" width="11.375" style="0" customWidth="1"/>
    <col min="19" max="19" width="14.50390625" style="0" customWidth="1"/>
    <col min="20" max="20" width="12.25390625" style="0" customWidth="1"/>
  </cols>
  <sheetData>
    <row r="1" spans="2:21" s="359" customFormat="1" ht="22.5">
      <c r="B1" s="555" t="s">
        <v>226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</row>
    <row r="2" spans="2:21" s="359" customFormat="1" ht="22.5">
      <c r="B2" s="555" t="s">
        <v>227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</row>
    <row r="3" spans="2:21" s="359" customFormat="1" ht="22.5">
      <c r="B3" s="360"/>
      <c r="C3" s="555" t="s">
        <v>256</v>
      </c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</row>
    <row r="4" spans="5:6" s="361" customFormat="1" ht="9" customHeight="1" thickBot="1">
      <c r="E4" s="362"/>
      <c r="F4" s="362"/>
    </row>
    <row r="5" spans="1:21" s="361" customFormat="1" ht="21" customHeight="1" thickBot="1">
      <c r="A5" s="543" t="s">
        <v>1</v>
      </c>
      <c r="B5" s="546" t="s">
        <v>48</v>
      </c>
      <c r="C5" s="549" t="s">
        <v>213</v>
      </c>
      <c r="D5" s="550"/>
      <c r="E5" s="550"/>
      <c r="F5" s="550"/>
      <c r="G5" s="550"/>
      <c r="H5" s="550"/>
      <c r="I5" s="550"/>
      <c r="J5" s="550"/>
      <c r="K5" s="551"/>
      <c r="L5" s="556" t="s">
        <v>214</v>
      </c>
      <c r="M5" s="557"/>
      <c r="N5" s="558"/>
      <c r="O5" s="558"/>
      <c r="P5" s="558"/>
      <c r="Q5" s="558"/>
      <c r="R5" s="558"/>
      <c r="S5" s="558"/>
      <c r="T5" s="558"/>
      <c r="U5" s="559"/>
    </row>
    <row r="6" spans="1:21" s="363" customFormat="1" ht="21" customHeight="1" thickBot="1">
      <c r="A6" s="544"/>
      <c r="B6" s="547"/>
      <c r="C6" s="552"/>
      <c r="D6" s="553"/>
      <c r="E6" s="553"/>
      <c r="F6" s="553"/>
      <c r="G6" s="553"/>
      <c r="H6" s="553"/>
      <c r="I6" s="553"/>
      <c r="J6" s="553"/>
      <c r="K6" s="554"/>
      <c r="L6" s="549" t="s">
        <v>215</v>
      </c>
      <c r="M6" s="560"/>
      <c r="N6" s="550"/>
      <c r="O6" s="561"/>
      <c r="P6" s="561"/>
      <c r="Q6" s="561"/>
      <c r="R6" s="562"/>
      <c r="S6" s="549" t="s">
        <v>216</v>
      </c>
      <c r="T6" s="550"/>
      <c r="U6" s="551"/>
    </row>
    <row r="7" spans="1:21" s="363" customFormat="1" ht="65.25" customHeight="1" thickBot="1">
      <c r="A7" s="545"/>
      <c r="B7" s="548"/>
      <c r="C7" s="339" t="s">
        <v>36</v>
      </c>
      <c r="D7" s="340" t="s">
        <v>217</v>
      </c>
      <c r="E7" s="340" t="s">
        <v>218</v>
      </c>
      <c r="F7" s="341" t="s">
        <v>219</v>
      </c>
      <c r="G7" s="340" t="s">
        <v>220</v>
      </c>
      <c r="H7" s="340" t="s">
        <v>221</v>
      </c>
      <c r="I7" s="341" t="s">
        <v>222</v>
      </c>
      <c r="J7" s="340" t="s">
        <v>223</v>
      </c>
      <c r="K7" s="342" t="s">
        <v>224</v>
      </c>
      <c r="L7" s="343" t="s">
        <v>36</v>
      </c>
      <c r="M7" s="340" t="s">
        <v>217</v>
      </c>
      <c r="N7" s="367" t="s">
        <v>218</v>
      </c>
      <c r="O7" s="368" t="s">
        <v>232</v>
      </c>
      <c r="P7" s="369" t="s">
        <v>233</v>
      </c>
      <c r="Q7" s="370" t="s">
        <v>225</v>
      </c>
      <c r="R7" s="371" t="s">
        <v>224</v>
      </c>
      <c r="S7" s="343" t="s">
        <v>36</v>
      </c>
      <c r="T7" s="340" t="s">
        <v>217</v>
      </c>
      <c r="U7" s="342" t="s">
        <v>218</v>
      </c>
    </row>
    <row r="8" spans="1:22" s="363" customFormat="1" ht="27.75" customHeight="1" thickTop="1">
      <c r="A8" s="153">
        <v>1</v>
      </c>
      <c r="B8" s="344" t="s">
        <v>2</v>
      </c>
      <c r="C8" s="345">
        <v>224</v>
      </c>
      <c r="D8" s="346">
        <v>224</v>
      </c>
      <c r="E8" s="346">
        <f>C8-D8</f>
        <v>0</v>
      </c>
      <c r="F8" s="347">
        <v>85</v>
      </c>
      <c r="G8" s="346">
        <v>85</v>
      </c>
      <c r="H8" s="346">
        <f>F8-G8</f>
        <v>0</v>
      </c>
      <c r="I8" s="347">
        <f>C8-F8</f>
        <v>139</v>
      </c>
      <c r="J8" s="128">
        <f>D8-G8</f>
        <v>139</v>
      </c>
      <c r="K8" s="348">
        <f>E8-H8</f>
        <v>0</v>
      </c>
      <c r="L8" s="345">
        <v>380</v>
      </c>
      <c r="M8" s="365">
        <v>380</v>
      </c>
      <c r="N8" s="372">
        <f>L8-M8</f>
        <v>0</v>
      </c>
      <c r="O8" s="373">
        <v>158</v>
      </c>
      <c r="P8" s="346">
        <f>M8-O8</f>
        <v>222</v>
      </c>
      <c r="Q8" s="346">
        <v>0</v>
      </c>
      <c r="R8" s="348">
        <f>N8-Q8</f>
        <v>0</v>
      </c>
      <c r="S8" s="345">
        <v>361</v>
      </c>
      <c r="T8" s="346">
        <f>S8-U8</f>
        <v>361</v>
      </c>
      <c r="U8" s="349">
        <v>0</v>
      </c>
      <c r="V8" s="364"/>
    </row>
    <row r="9" spans="1:22" s="363" customFormat="1" ht="27.75" customHeight="1" thickBot="1">
      <c r="A9" s="350">
        <v>2</v>
      </c>
      <c r="B9" s="351" t="s">
        <v>3</v>
      </c>
      <c r="C9" s="352">
        <v>175</v>
      </c>
      <c r="D9" s="353">
        <v>174</v>
      </c>
      <c r="E9" s="353">
        <f aca="true" t="shared" si="0" ref="E9:E25">C9-D9</f>
        <v>1</v>
      </c>
      <c r="F9" s="376">
        <v>63</v>
      </c>
      <c r="G9" s="353">
        <v>62</v>
      </c>
      <c r="H9" s="353">
        <f aca="true" t="shared" si="1" ref="H9:H25">F9-G9</f>
        <v>1</v>
      </c>
      <c r="I9" s="354">
        <f aca="true" t="shared" si="2" ref="I9:K25">C9-F9</f>
        <v>112</v>
      </c>
      <c r="J9" s="355">
        <f t="shared" si="2"/>
        <v>112</v>
      </c>
      <c r="K9" s="356">
        <f t="shared" si="2"/>
        <v>0</v>
      </c>
      <c r="L9" s="352">
        <v>371</v>
      </c>
      <c r="M9" s="366">
        <v>370</v>
      </c>
      <c r="N9" s="374">
        <f aca="true" t="shared" si="3" ref="N9:N25">L9-M9</f>
        <v>1</v>
      </c>
      <c r="O9" s="375">
        <v>139</v>
      </c>
      <c r="P9" s="353">
        <f aca="true" t="shared" si="4" ref="P9:P25">M9-O9</f>
        <v>231</v>
      </c>
      <c r="Q9" s="353">
        <v>1</v>
      </c>
      <c r="R9" s="356">
        <f aca="true" t="shared" si="5" ref="R9:R25">N9-Q9</f>
        <v>0</v>
      </c>
      <c r="S9" s="352">
        <v>356</v>
      </c>
      <c r="T9" s="353">
        <f aca="true" t="shared" si="6" ref="T9:T25">S9-U9</f>
        <v>355</v>
      </c>
      <c r="U9" s="357">
        <v>1</v>
      </c>
      <c r="V9" s="364"/>
    </row>
    <row r="10" spans="1:22" s="363" customFormat="1" ht="27.75" customHeight="1" thickBot="1">
      <c r="A10" s="154">
        <v>3</v>
      </c>
      <c r="B10" s="358" t="s">
        <v>4</v>
      </c>
      <c r="C10" s="345">
        <v>317</v>
      </c>
      <c r="D10" s="346">
        <v>311</v>
      </c>
      <c r="E10" s="372">
        <f t="shared" si="0"/>
        <v>6</v>
      </c>
      <c r="F10" s="377">
        <v>133</v>
      </c>
      <c r="G10" s="378">
        <v>131</v>
      </c>
      <c r="H10" s="346">
        <f t="shared" si="1"/>
        <v>2</v>
      </c>
      <c r="I10" s="347">
        <f t="shared" si="2"/>
        <v>184</v>
      </c>
      <c r="J10" s="128">
        <f t="shared" si="2"/>
        <v>180</v>
      </c>
      <c r="K10" s="348">
        <f t="shared" si="2"/>
        <v>4</v>
      </c>
      <c r="L10" s="345">
        <v>546</v>
      </c>
      <c r="M10" s="365">
        <v>538</v>
      </c>
      <c r="N10" s="372">
        <f t="shared" si="3"/>
        <v>8</v>
      </c>
      <c r="O10" s="373">
        <v>236</v>
      </c>
      <c r="P10" s="346">
        <f t="shared" si="4"/>
        <v>302</v>
      </c>
      <c r="Q10" s="346">
        <v>3</v>
      </c>
      <c r="R10" s="348">
        <f t="shared" si="5"/>
        <v>5</v>
      </c>
      <c r="S10" s="345">
        <v>531</v>
      </c>
      <c r="T10" s="346">
        <f t="shared" si="6"/>
        <v>523</v>
      </c>
      <c r="U10" s="349">
        <v>8</v>
      </c>
      <c r="V10" s="364"/>
    </row>
    <row r="11" spans="1:22" s="363" customFormat="1" ht="27.75" customHeight="1">
      <c r="A11" s="350">
        <v>4</v>
      </c>
      <c r="B11" s="351" t="s">
        <v>5</v>
      </c>
      <c r="C11" s="352">
        <v>1023</v>
      </c>
      <c r="D11" s="353">
        <v>1014</v>
      </c>
      <c r="E11" s="353">
        <f t="shared" si="0"/>
        <v>9</v>
      </c>
      <c r="F11" s="354">
        <v>423</v>
      </c>
      <c r="G11" s="353">
        <v>416</v>
      </c>
      <c r="H11" s="353">
        <f t="shared" si="1"/>
        <v>7</v>
      </c>
      <c r="I11" s="354">
        <f t="shared" si="2"/>
        <v>600</v>
      </c>
      <c r="J11" s="355">
        <f t="shared" si="2"/>
        <v>598</v>
      </c>
      <c r="K11" s="356">
        <f t="shared" si="2"/>
        <v>2</v>
      </c>
      <c r="L11" s="352">
        <v>1795</v>
      </c>
      <c r="M11" s="366">
        <v>1771</v>
      </c>
      <c r="N11" s="374">
        <f t="shared" si="3"/>
        <v>24</v>
      </c>
      <c r="O11" s="375">
        <v>731</v>
      </c>
      <c r="P11" s="353">
        <f t="shared" si="4"/>
        <v>1040</v>
      </c>
      <c r="Q11" s="353">
        <v>21</v>
      </c>
      <c r="R11" s="356">
        <f t="shared" si="5"/>
        <v>3</v>
      </c>
      <c r="S11" s="352">
        <v>1741</v>
      </c>
      <c r="T11" s="353">
        <f t="shared" si="6"/>
        <v>1717</v>
      </c>
      <c r="U11" s="357">
        <v>24</v>
      </c>
      <c r="V11" s="364"/>
    </row>
    <row r="12" spans="1:22" s="363" customFormat="1" ht="27.75" customHeight="1">
      <c r="A12" s="154">
        <v>5</v>
      </c>
      <c r="B12" s="358" t="s">
        <v>6</v>
      </c>
      <c r="C12" s="345">
        <v>749</v>
      </c>
      <c r="D12" s="346">
        <v>744</v>
      </c>
      <c r="E12" s="346">
        <f t="shared" si="0"/>
        <v>5</v>
      </c>
      <c r="F12" s="347">
        <v>331</v>
      </c>
      <c r="G12" s="346">
        <v>328</v>
      </c>
      <c r="H12" s="346">
        <f t="shared" si="1"/>
        <v>3</v>
      </c>
      <c r="I12" s="347">
        <f t="shared" si="2"/>
        <v>418</v>
      </c>
      <c r="J12" s="128">
        <f t="shared" si="2"/>
        <v>416</v>
      </c>
      <c r="K12" s="348">
        <f t="shared" si="2"/>
        <v>2</v>
      </c>
      <c r="L12" s="345">
        <v>1282</v>
      </c>
      <c r="M12" s="365">
        <v>1272</v>
      </c>
      <c r="N12" s="372">
        <f t="shared" si="3"/>
        <v>10</v>
      </c>
      <c r="O12" s="373">
        <v>595</v>
      </c>
      <c r="P12" s="346">
        <f t="shared" si="4"/>
        <v>677</v>
      </c>
      <c r="Q12" s="346">
        <v>8</v>
      </c>
      <c r="R12" s="348">
        <f t="shared" si="5"/>
        <v>2</v>
      </c>
      <c r="S12" s="345">
        <v>1231</v>
      </c>
      <c r="T12" s="346">
        <f t="shared" si="6"/>
        <v>1221</v>
      </c>
      <c r="U12" s="349">
        <v>10</v>
      </c>
      <c r="V12" s="364"/>
    </row>
    <row r="13" spans="1:22" s="363" customFormat="1" ht="27.75" customHeight="1">
      <c r="A13" s="350">
        <v>6</v>
      </c>
      <c r="B13" s="351" t="s">
        <v>7</v>
      </c>
      <c r="C13" s="352">
        <v>883</v>
      </c>
      <c r="D13" s="353">
        <v>877</v>
      </c>
      <c r="E13" s="353">
        <f t="shared" si="0"/>
        <v>6</v>
      </c>
      <c r="F13" s="354">
        <v>338</v>
      </c>
      <c r="G13" s="353">
        <v>334</v>
      </c>
      <c r="H13" s="353">
        <f t="shared" si="1"/>
        <v>4</v>
      </c>
      <c r="I13" s="354">
        <f t="shared" si="2"/>
        <v>545</v>
      </c>
      <c r="J13" s="355">
        <f t="shared" si="2"/>
        <v>543</v>
      </c>
      <c r="K13" s="356">
        <f t="shared" si="2"/>
        <v>2</v>
      </c>
      <c r="L13" s="352">
        <v>1507</v>
      </c>
      <c r="M13" s="366">
        <v>1498</v>
      </c>
      <c r="N13" s="374">
        <f t="shared" si="3"/>
        <v>9</v>
      </c>
      <c r="O13" s="375">
        <v>605</v>
      </c>
      <c r="P13" s="353">
        <f t="shared" si="4"/>
        <v>893</v>
      </c>
      <c r="Q13" s="353">
        <v>7</v>
      </c>
      <c r="R13" s="356">
        <f t="shared" si="5"/>
        <v>2</v>
      </c>
      <c r="S13" s="352">
        <v>1447</v>
      </c>
      <c r="T13" s="353">
        <f t="shared" si="6"/>
        <v>1437</v>
      </c>
      <c r="U13" s="357">
        <v>10</v>
      </c>
      <c r="V13" s="364"/>
    </row>
    <row r="14" spans="1:22" s="363" customFormat="1" ht="27.75" customHeight="1">
      <c r="A14" s="154">
        <v>7</v>
      </c>
      <c r="B14" s="358" t="s">
        <v>8</v>
      </c>
      <c r="C14" s="345">
        <v>284</v>
      </c>
      <c r="D14" s="346">
        <v>279</v>
      </c>
      <c r="E14" s="346">
        <f t="shared" si="0"/>
        <v>5</v>
      </c>
      <c r="F14" s="347">
        <v>115</v>
      </c>
      <c r="G14" s="346">
        <v>113</v>
      </c>
      <c r="H14" s="346">
        <f t="shared" si="1"/>
        <v>2</v>
      </c>
      <c r="I14" s="347">
        <f t="shared" si="2"/>
        <v>169</v>
      </c>
      <c r="J14" s="128">
        <f t="shared" si="2"/>
        <v>166</v>
      </c>
      <c r="K14" s="348">
        <f t="shared" si="2"/>
        <v>3</v>
      </c>
      <c r="L14" s="345">
        <v>528</v>
      </c>
      <c r="M14" s="365">
        <v>520</v>
      </c>
      <c r="N14" s="372">
        <f t="shared" si="3"/>
        <v>8</v>
      </c>
      <c r="O14" s="373">
        <v>227</v>
      </c>
      <c r="P14" s="346">
        <f t="shared" si="4"/>
        <v>293</v>
      </c>
      <c r="Q14" s="346">
        <v>5</v>
      </c>
      <c r="R14" s="348">
        <f t="shared" si="5"/>
        <v>3</v>
      </c>
      <c r="S14" s="345">
        <v>510</v>
      </c>
      <c r="T14" s="346">
        <f t="shared" si="6"/>
        <v>502</v>
      </c>
      <c r="U14" s="349">
        <v>8</v>
      </c>
      <c r="V14" s="364"/>
    </row>
    <row r="15" spans="1:22" s="363" customFormat="1" ht="27.75" customHeight="1">
      <c r="A15" s="350">
        <v>8</v>
      </c>
      <c r="B15" s="351" t="s">
        <v>9</v>
      </c>
      <c r="C15" s="352">
        <v>173</v>
      </c>
      <c r="D15" s="353">
        <v>171</v>
      </c>
      <c r="E15" s="353">
        <f t="shared" si="0"/>
        <v>2</v>
      </c>
      <c r="F15" s="354">
        <v>61</v>
      </c>
      <c r="G15" s="353">
        <v>60</v>
      </c>
      <c r="H15" s="353">
        <f t="shared" si="1"/>
        <v>1</v>
      </c>
      <c r="I15" s="354">
        <f t="shared" si="2"/>
        <v>112</v>
      </c>
      <c r="J15" s="355">
        <f t="shared" si="2"/>
        <v>111</v>
      </c>
      <c r="K15" s="356">
        <f t="shared" si="2"/>
        <v>1</v>
      </c>
      <c r="L15" s="352">
        <v>319</v>
      </c>
      <c r="M15" s="366">
        <v>316</v>
      </c>
      <c r="N15" s="374">
        <f t="shared" si="3"/>
        <v>3</v>
      </c>
      <c r="O15" s="375">
        <v>130</v>
      </c>
      <c r="P15" s="353">
        <f t="shared" si="4"/>
        <v>186</v>
      </c>
      <c r="Q15" s="353">
        <v>2</v>
      </c>
      <c r="R15" s="356">
        <f t="shared" si="5"/>
        <v>1</v>
      </c>
      <c r="S15" s="352">
        <v>311</v>
      </c>
      <c r="T15" s="353">
        <f t="shared" si="6"/>
        <v>308</v>
      </c>
      <c r="U15" s="357">
        <v>3</v>
      </c>
      <c r="V15" s="364"/>
    </row>
    <row r="16" spans="1:22" s="363" customFormat="1" ht="27.75" customHeight="1">
      <c r="A16" s="154">
        <v>9</v>
      </c>
      <c r="B16" s="358" t="s">
        <v>10</v>
      </c>
      <c r="C16" s="345">
        <v>324</v>
      </c>
      <c r="D16" s="346">
        <v>323</v>
      </c>
      <c r="E16" s="346">
        <f t="shared" si="0"/>
        <v>1</v>
      </c>
      <c r="F16" s="347">
        <v>133</v>
      </c>
      <c r="G16" s="346">
        <v>132</v>
      </c>
      <c r="H16" s="346">
        <f t="shared" si="1"/>
        <v>1</v>
      </c>
      <c r="I16" s="347">
        <f t="shared" si="2"/>
        <v>191</v>
      </c>
      <c r="J16" s="128">
        <f t="shared" si="2"/>
        <v>191</v>
      </c>
      <c r="K16" s="348">
        <f t="shared" si="2"/>
        <v>0</v>
      </c>
      <c r="L16" s="345">
        <v>594</v>
      </c>
      <c r="M16" s="365">
        <v>590</v>
      </c>
      <c r="N16" s="372">
        <f t="shared" si="3"/>
        <v>4</v>
      </c>
      <c r="O16" s="373">
        <v>258</v>
      </c>
      <c r="P16" s="346">
        <f t="shared" si="4"/>
        <v>332</v>
      </c>
      <c r="Q16" s="346">
        <v>3</v>
      </c>
      <c r="R16" s="348">
        <f t="shared" si="5"/>
        <v>1</v>
      </c>
      <c r="S16" s="345">
        <v>571</v>
      </c>
      <c r="T16" s="346">
        <f t="shared" si="6"/>
        <v>567</v>
      </c>
      <c r="U16" s="349">
        <v>4</v>
      </c>
      <c r="V16" s="364"/>
    </row>
    <row r="17" spans="1:22" s="363" customFormat="1" ht="27.75" customHeight="1">
      <c r="A17" s="350">
        <v>10</v>
      </c>
      <c r="B17" s="351" t="s">
        <v>11</v>
      </c>
      <c r="C17" s="352">
        <v>139</v>
      </c>
      <c r="D17" s="353">
        <v>138</v>
      </c>
      <c r="E17" s="353">
        <f t="shared" si="0"/>
        <v>1</v>
      </c>
      <c r="F17" s="354">
        <v>59</v>
      </c>
      <c r="G17" s="353">
        <v>58</v>
      </c>
      <c r="H17" s="353">
        <f t="shared" si="1"/>
        <v>1</v>
      </c>
      <c r="I17" s="354">
        <f t="shared" si="2"/>
        <v>80</v>
      </c>
      <c r="J17" s="355">
        <f t="shared" si="2"/>
        <v>80</v>
      </c>
      <c r="K17" s="356">
        <f t="shared" si="2"/>
        <v>0</v>
      </c>
      <c r="L17" s="352">
        <v>237</v>
      </c>
      <c r="M17" s="366">
        <v>234</v>
      </c>
      <c r="N17" s="374">
        <f t="shared" si="3"/>
        <v>3</v>
      </c>
      <c r="O17" s="375">
        <v>107</v>
      </c>
      <c r="P17" s="353">
        <f t="shared" si="4"/>
        <v>127</v>
      </c>
      <c r="Q17" s="353">
        <v>0</v>
      </c>
      <c r="R17" s="356">
        <f t="shared" si="5"/>
        <v>3</v>
      </c>
      <c r="S17" s="352">
        <v>229</v>
      </c>
      <c r="T17" s="353">
        <f t="shared" si="6"/>
        <v>226</v>
      </c>
      <c r="U17" s="357">
        <v>3</v>
      </c>
      <c r="V17" s="364"/>
    </row>
    <row r="18" spans="1:22" s="363" customFormat="1" ht="27.75" customHeight="1">
      <c r="A18" s="154">
        <v>11</v>
      </c>
      <c r="B18" s="358" t="s">
        <v>12</v>
      </c>
      <c r="C18" s="345">
        <v>299</v>
      </c>
      <c r="D18" s="346">
        <v>297</v>
      </c>
      <c r="E18" s="346">
        <f t="shared" si="0"/>
        <v>2</v>
      </c>
      <c r="F18" s="347">
        <v>123</v>
      </c>
      <c r="G18" s="346">
        <v>122</v>
      </c>
      <c r="H18" s="346">
        <f t="shared" si="1"/>
        <v>1</v>
      </c>
      <c r="I18" s="347">
        <f t="shared" si="2"/>
        <v>176</v>
      </c>
      <c r="J18" s="128">
        <f t="shared" si="2"/>
        <v>175</v>
      </c>
      <c r="K18" s="348">
        <f t="shared" si="2"/>
        <v>1</v>
      </c>
      <c r="L18" s="345">
        <v>505</v>
      </c>
      <c r="M18" s="365">
        <v>503</v>
      </c>
      <c r="N18" s="372">
        <f t="shared" si="3"/>
        <v>2</v>
      </c>
      <c r="O18" s="373">
        <v>224</v>
      </c>
      <c r="P18" s="346">
        <f t="shared" si="4"/>
        <v>279</v>
      </c>
      <c r="Q18" s="346">
        <v>1</v>
      </c>
      <c r="R18" s="348">
        <f t="shared" si="5"/>
        <v>1</v>
      </c>
      <c r="S18" s="345">
        <v>483</v>
      </c>
      <c r="T18" s="346">
        <f t="shared" si="6"/>
        <v>481</v>
      </c>
      <c r="U18" s="349">
        <v>2</v>
      </c>
      <c r="V18" s="364"/>
    </row>
    <row r="19" spans="1:22" s="363" customFormat="1" ht="27.75" customHeight="1">
      <c r="A19" s="350">
        <v>12</v>
      </c>
      <c r="B19" s="351" t="s">
        <v>13</v>
      </c>
      <c r="C19" s="352">
        <v>278</v>
      </c>
      <c r="D19" s="353">
        <v>277</v>
      </c>
      <c r="E19" s="353">
        <f t="shared" si="0"/>
        <v>1</v>
      </c>
      <c r="F19" s="354">
        <v>108</v>
      </c>
      <c r="G19" s="353">
        <v>108</v>
      </c>
      <c r="H19" s="353">
        <f t="shared" si="1"/>
        <v>0</v>
      </c>
      <c r="I19" s="354">
        <f t="shared" si="2"/>
        <v>170</v>
      </c>
      <c r="J19" s="355">
        <f t="shared" si="2"/>
        <v>169</v>
      </c>
      <c r="K19" s="356">
        <f t="shared" si="2"/>
        <v>1</v>
      </c>
      <c r="L19" s="352">
        <v>528</v>
      </c>
      <c r="M19" s="366">
        <v>525</v>
      </c>
      <c r="N19" s="374">
        <f t="shared" si="3"/>
        <v>3</v>
      </c>
      <c r="O19" s="375">
        <v>218</v>
      </c>
      <c r="P19" s="353">
        <f t="shared" si="4"/>
        <v>307</v>
      </c>
      <c r="Q19" s="353">
        <v>1</v>
      </c>
      <c r="R19" s="356">
        <f t="shared" si="5"/>
        <v>2</v>
      </c>
      <c r="S19" s="352">
        <v>502</v>
      </c>
      <c r="T19" s="353">
        <f t="shared" si="6"/>
        <v>499</v>
      </c>
      <c r="U19" s="357">
        <v>3</v>
      </c>
      <c r="V19" s="364"/>
    </row>
    <row r="20" spans="1:22" s="363" customFormat="1" ht="27.75" customHeight="1">
      <c r="A20" s="154">
        <v>13</v>
      </c>
      <c r="B20" s="358" t="s">
        <v>14</v>
      </c>
      <c r="C20" s="345">
        <v>150</v>
      </c>
      <c r="D20" s="346">
        <v>150</v>
      </c>
      <c r="E20" s="346">
        <f t="shared" si="0"/>
        <v>0</v>
      </c>
      <c r="F20" s="347">
        <v>56</v>
      </c>
      <c r="G20" s="346">
        <v>56</v>
      </c>
      <c r="H20" s="346">
        <f t="shared" si="1"/>
        <v>0</v>
      </c>
      <c r="I20" s="347">
        <f t="shared" si="2"/>
        <v>94</v>
      </c>
      <c r="J20" s="128">
        <f t="shared" si="2"/>
        <v>94</v>
      </c>
      <c r="K20" s="348">
        <f t="shared" si="2"/>
        <v>0</v>
      </c>
      <c r="L20" s="345">
        <v>246</v>
      </c>
      <c r="M20" s="365">
        <v>244</v>
      </c>
      <c r="N20" s="372">
        <f t="shared" si="3"/>
        <v>2</v>
      </c>
      <c r="O20" s="373">
        <v>100</v>
      </c>
      <c r="P20" s="346">
        <f t="shared" si="4"/>
        <v>144</v>
      </c>
      <c r="Q20" s="346">
        <v>2</v>
      </c>
      <c r="R20" s="348">
        <f t="shared" si="5"/>
        <v>0</v>
      </c>
      <c r="S20" s="345">
        <v>239</v>
      </c>
      <c r="T20" s="346">
        <f t="shared" si="6"/>
        <v>237</v>
      </c>
      <c r="U20" s="349">
        <v>2</v>
      </c>
      <c r="V20" s="364"/>
    </row>
    <row r="21" spans="1:22" s="363" customFormat="1" ht="27.75" customHeight="1">
      <c r="A21" s="350">
        <v>14</v>
      </c>
      <c r="B21" s="351" t="s">
        <v>15</v>
      </c>
      <c r="C21" s="352">
        <v>264</v>
      </c>
      <c r="D21" s="353">
        <v>263</v>
      </c>
      <c r="E21" s="353">
        <f t="shared" si="0"/>
        <v>1</v>
      </c>
      <c r="F21" s="354">
        <v>102</v>
      </c>
      <c r="G21" s="353">
        <v>101</v>
      </c>
      <c r="H21" s="353">
        <f t="shared" si="1"/>
        <v>1</v>
      </c>
      <c r="I21" s="354">
        <f t="shared" si="2"/>
        <v>162</v>
      </c>
      <c r="J21" s="355">
        <f t="shared" si="2"/>
        <v>162</v>
      </c>
      <c r="K21" s="356">
        <f t="shared" si="2"/>
        <v>0</v>
      </c>
      <c r="L21" s="352">
        <v>442</v>
      </c>
      <c r="M21" s="366">
        <v>439</v>
      </c>
      <c r="N21" s="374">
        <f t="shared" si="3"/>
        <v>3</v>
      </c>
      <c r="O21" s="375">
        <v>182</v>
      </c>
      <c r="P21" s="353">
        <f t="shared" si="4"/>
        <v>257</v>
      </c>
      <c r="Q21" s="353">
        <v>3</v>
      </c>
      <c r="R21" s="356">
        <f t="shared" si="5"/>
        <v>0</v>
      </c>
      <c r="S21" s="352">
        <v>427</v>
      </c>
      <c r="T21" s="353">
        <f t="shared" si="6"/>
        <v>424</v>
      </c>
      <c r="U21" s="357">
        <v>3</v>
      </c>
      <c r="V21" s="364"/>
    </row>
    <row r="22" spans="1:22" s="363" customFormat="1" ht="27.75" customHeight="1">
      <c r="A22" s="154">
        <v>15</v>
      </c>
      <c r="B22" s="358" t="s">
        <v>16</v>
      </c>
      <c r="C22" s="345">
        <v>220</v>
      </c>
      <c r="D22" s="346">
        <v>219</v>
      </c>
      <c r="E22" s="346">
        <f t="shared" si="0"/>
        <v>1</v>
      </c>
      <c r="F22" s="347">
        <v>86</v>
      </c>
      <c r="G22" s="346">
        <v>85</v>
      </c>
      <c r="H22" s="346">
        <f t="shared" si="1"/>
        <v>1</v>
      </c>
      <c r="I22" s="347">
        <f t="shared" si="2"/>
        <v>134</v>
      </c>
      <c r="J22" s="128">
        <f t="shared" si="2"/>
        <v>134</v>
      </c>
      <c r="K22" s="348">
        <f t="shared" si="2"/>
        <v>0</v>
      </c>
      <c r="L22" s="345">
        <v>385</v>
      </c>
      <c r="M22" s="365">
        <v>383</v>
      </c>
      <c r="N22" s="372">
        <f t="shared" si="3"/>
        <v>2</v>
      </c>
      <c r="O22" s="373">
        <v>162</v>
      </c>
      <c r="P22" s="346">
        <f t="shared" si="4"/>
        <v>221</v>
      </c>
      <c r="Q22" s="346">
        <v>2</v>
      </c>
      <c r="R22" s="348">
        <f t="shared" si="5"/>
        <v>0</v>
      </c>
      <c r="S22" s="345">
        <v>364</v>
      </c>
      <c r="T22" s="346">
        <f t="shared" si="6"/>
        <v>362</v>
      </c>
      <c r="U22" s="349">
        <v>2</v>
      </c>
      <c r="V22" s="364"/>
    </row>
    <row r="23" spans="1:22" s="363" customFormat="1" ht="27.75" customHeight="1">
      <c r="A23" s="350">
        <v>16</v>
      </c>
      <c r="B23" s="351" t="s">
        <v>17</v>
      </c>
      <c r="C23" s="352">
        <v>146</v>
      </c>
      <c r="D23" s="353">
        <v>143</v>
      </c>
      <c r="E23" s="353">
        <f t="shared" si="0"/>
        <v>3</v>
      </c>
      <c r="F23" s="354">
        <v>51</v>
      </c>
      <c r="G23" s="353">
        <v>49</v>
      </c>
      <c r="H23" s="353">
        <f t="shared" si="1"/>
        <v>2</v>
      </c>
      <c r="I23" s="354">
        <f t="shared" si="2"/>
        <v>95</v>
      </c>
      <c r="J23" s="355">
        <f t="shared" si="2"/>
        <v>94</v>
      </c>
      <c r="K23" s="356">
        <f t="shared" si="2"/>
        <v>1</v>
      </c>
      <c r="L23" s="352">
        <v>267</v>
      </c>
      <c r="M23" s="366">
        <v>263</v>
      </c>
      <c r="N23" s="374">
        <f t="shared" si="3"/>
        <v>4</v>
      </c>
      <c r="O23" s="375">
        <v>109</v>
      </c>
      <c r="P23" s="353">
        <f t="shared" si="4"/>
        <v>154</v>
      </c>
      <c r="Q23" s="353">
        <v>3</v>
      </c>
      <c r="R23" s="356">
        <f t="shared" si="5"/>
        <v>1</v>
      </c>
      <c r="S23" s="352">
        <v>259</v>
      </c>
      <c r="T23" s="353">
        <f t="shared" si="6"/>
        <v>255</v>
      </c>
      <c r="U23" s="357">
        <v>4</v>
      </c>
      <c r="V23" s="364"/>
    </row>
    <row r="24" spans="1:22" s="363" customFormat="1" ht="27.75" customHeight="1">
      <c r="A24" s="154">
        <v>17</v>
      </c>
      <c r="B24" s="358" t="s">
        <v>18</v>
      </c>
      <c r="C24" s="345">
        <v>271</v>
      </c>
      <c r="D24" s="346">
        <v>271</v>
      </c>
      <c r="E24" s="346">
        <f t="shared" si="0"/>
        <v>0</v>
      </c>
      <c r="F24" s="347">
        <v>99</v>
      </c>
      <c r="G24" s="346">
        <v>99</v>
      </c>
      <c r="H24" s="346">
        <f t="shared" si="1"/>
        <v>0</v>
      </c>
      <c r="I24" s="347">
        <f t="shared" si="2"/>
        <v>172</v>
      </c>
      <c r="J24" s="128">
        <f t="shared" si="2"/>
        <v>172</v>
      </c>
      <c r="K24" s="348">
        <f t="shared" si="2"/>
        <v>0</v>
      </c>
      <c r="L24" s="345">
        <v>477</v>
      </c>
      <c r="M24" s="365">
        <v>477</v>
      </c>
      <c r="N24" s="372">
        <f t="shared" si="3"/>
        <v>0</v>
      </c>
      <c r="O24" s="373">
        <v>201</v>
      </c>
      <c r="P24" s="346">
        <f t="shared" si="4"/>
        <v>276</v>
      </c>
      <c r="Q24" s="346">
        <v>0</v>
      </c>
      <c r="R24" s="348">
        <f t="shared" si="5"/>
        <v>0</v>
      </c>
      <c r="S24" s="345">
        <v>459</v>
      </c>
      <c r="T24" s="346">
        <f t="shared" si="6"/>
        <v>459</v>
      </c>
      <c r="U24" s="349">
        <v>0</v>
      </c>
      <c r="V24" s="364"/>
    </row>
    <row r="25" spans="1:22" s="363" customFormat="1" ht="27.75" customHeight="1" thickBot="1">
      <c r="A25" s="379">
        <v>18</v>
      </c>
      <c r="B25" s="380" t="s">
        <v>19</v>
      </c>
      <c r="C25" s="381">
        <v>460</v>
      </c>
      <c r="D25" s="382">
        <v>449</v>
      </c>
      <c r="E25" s="382">
        <f t="shared" si="0"/>
        <v>11</v>
      </c>
      <c r="F25" s="376">
        <v>164</v>
      </c>
      <c r="G25" s="382">
        <v>157</v>
      </c>
      <c r="H25" s="382">
        <f t="shared" si="1"/>
        <v>7</v>
      </c>
      <c r="I25" s="376">
        <f t="shared" si="2"/>
        <v>296</v>
      </c>
      <c r="J25" s="383">
        <f t="shared" si="2"/>
        <v>292</v>
      </c>
      <c r="K25" s="384">
        <f t="shared" si="2"/>
        <v>4</v>
      </c>
      <c r="L25" s="381">
        <v>836</v>
      </c>
      <c r="M25" s="385">
        <v>821</v>
      </c>
      <c r="N25" s="386">
        <f t="shared" si="3"/>
        <v>15</v>
      </c>
      <c r="O25" s="387">
        <v>338</v>
      </c>
      <c r="P25" s="382">
        <f t="shared" si="4"/>
        <v>483</v>
      </c>
      <c r="Q25" s="382">
        <v>7</v>
      </c>
      <c r="R25" s="384">
        <f t="shared" si="5"/>
        <v>8</v>
      </c>
      <c r="S25" s="381">
        <v>801</v>
      </c>
      <c r="T25" s="382">
        <f t="shared" si="6"/>
        <v>786</v>
      </c>
      <c r="U25" s="388">
        <v>15</v>
      </c>
      <c r="V25" s="364"/>
    </row>
    <row r="26" spans="1:21" s="363" customFormat="1" ht="27.75" customHeight="1" thickBot="1">
      <c r="A26" s="541" t="s">
        <v>0</v>
      </c>
      <c r="B26" s="542"/>
      <c r="C26" s="389">
        <f aca="true" t="shared" si="7" ref="C26:U26">SUM(C8:C25)</f>
        <v>6379</v>
      </c>
      <c r="D26" s="389">
        <f t="shared" si="7"/>
        <v>6324</v>
      </c>
      <c r="E26" s="389">
        <f t="shared" si="7"/>
        <v>55</v>
      </c>
      <c r="F26" s="389">
        <f t="shared" si="7"/>
        <v>2530</v>
      </c>
      <c r="G26" s="389">
        <f t="shared" si="7"/>
        <v>2496</v>
      </c>
      <c r="H26" s="389">
        <f t="shared" si="7"/>
        <v>34</v>
      </c>
      <c r="I26" s="389">
        <f t="shared" si="7"/>
        <v>3849</v>
      </c>
      <c r="J26" s="389">
        <f t="shared" si="7"/>
        <v>3828</v>
      </c>
      <c r="K26" s="389">
        <f t="shared" si="7"/>
        <v>21</v>
      </c>
      <c r="L26" s="389">
        <f t="shared" si="7"/>
        <v>11245</v>
      </c>
      <c r="M26" s="389">
        <f t="shared" si="7"/>
        <v>11144</v>
      </c>
      <c r="N26" s="389">
        <f t="shared" si="7"/>
        <v>101</v>
      </c>
      <c r="O26" s="389">
        <f t="shared" si="7"/>
        <v>4720</v>
      </c>
      <c r="P26" s="389">
        <f t="shared" si="7"/>
        <v>6424</v>
      </c>
      <c r="Q26" s="389">
        <f t="shared" si="7"/>
        <v>69</v>
      </c>
      <c r="R26" s="389">
        <f t="shared" si="7"/>
        <v>32</v>
      </c>
      <c r="S26" s="389">
        <f t="shared" si="7"/>
        <v>10822</v>
      </c>
      <c r="T26" s="389">
        <f t="shared" si="7"/>
        <v>10720</v>
      </c>
      <c r="U26" s="390">
        <f t="shared" si="7"/>
        <v>102</v>
      </c>
    </row>
  </sheetData>
  <sheetProtection/>
  <mergeCells count="10">
    <mergeCell ref="A26:B26"/>
    <mergeCell ref="A5:A7"/>
    <mergeCell ref="B5:B7"/>
    <mergeCell ref="C5:K6"/>
    <mergeCell ref="B1:U1"/>
    <mergeCell ref="B2:U2"/>
    <mergeCell ref="C3:U3"/>
    <mergeCell ref="L5:U5"/>
    <mergeCell ref="L6:R6"/>
    <mergeCell ref="S6:U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5"/>
  <sheetViews>
    <sheetView zoomScale="60" zoomScaleNormal="60" zoomScalePageLayoutView="0" workbookViewId="0" topLeftCell="A1">
      <selection activeCell="M15" sqref="M15"/>
    </sheetView>
  </sheetViews>
  <sheetFormatPr defaultColWidth="9.00390625" defaultRowHeight="12.75"/>
  <cols>
    <col min="1" max="1" width="6.625" style="0" customWidth="1"/>
    <col min="2" max="2" width="23.625" style="0" customWidth="1"/>
    <col min="3" max="3" width="14.375" style="0" customWidth="1"/>
    <col min="4" max="4" width="15.375" style="0" customWidth="1"/>
    <col min="5" max="5" width="26.125" style="0" customWidth="1"/>
    <col min="6" max="6" width="27.50390625" style="0" customWidth="1"/>
    <col min="7" max="7" width="15.875" style="0" customWidth="1"/>
    <col min="8" max="8" width="13.50390625" style="0" customWidth="1"/>
    <col min="9" max="9" width="26.00390625" style="0" customWidth="1"/>
    <col min="10" max="10" width="28.375" style="0" customWidth="1"/>
  </cols>
  <sheetData>
    <row r="1" spans="1:10" ht="48" customHeight="1">
      <c r="A1" s="567" t="s">
        <v>38</v>
      </c>
      <c r="B1" s="567"/>
      <c r="C1" s="567"/>
      <c r="D1" s="567"/>
      <c r="E1" s="567"/>
      <c r="F1" s="567"/>
      <c r="G1" s="567"/>
      <c r="H1" s="567"/>
      <c r="I1" s="567"/>
      <c r="J1" s="567"/>
    </row>
    <row r="2" spans="1:10" ht="20.25" customHeight="1">
      <c r="A2" s="486" t="s">
        <v>1</v>
      </c>
      <c r="B2" s="413" t="s">
        <v>48</v>
      </c>
      <c r="C2" s="413" t="s">
        <v>56</v>
      </c>
      <c r="D2" s="413"/>
      <c r="E2" s="413"/>
      <c r="F2" s="413"/>
      <c r="G2" s="413" t="s">
        <v>57</v>
      </c>
      <c r="H2" s="413"/>
      <c r="I2" s="413"/>
      <c r="J2" s="413"/>
    </row>
    <row r="3" spans="1:10" ht="76.5" customHeight="1">
      <c r="A3" s="486"/>
      <c r="B3" s="413"/>
      <c r="C3" s="456" t="s">
        <v>236</v>
      </c>
      <c r="D3" s="456"/>
      <c r="E3" s="568" t="s">
        <v>237</v>
      </c>
      <c r="F3" s="568" t="s">
        <v>204</v>
      </c>
      <c r="G3" s="456" t="s">
        <v>238</v>
      </c>
      <c r="H3" s="456"/>
      <c r="I3" s="568" t="s">
        <v>239</v>
      </c>
      <c r="J3" s="568" t="s">
        <v>205</v>
      </c>
    </row>
    <row r="4" spans="1:10" ht="15" customHeight="1" thickBot="1">
      <c r="A4" s="487"/>
      <c r="B4" s="414"/>
      <c r="C4" s="79" t="s">
        <v>58</v>
      </c>
      <c r="D4" s="79" t="s">
        <v>59</v>
      </c>
      <c r="E4" s="569"/>
      <c r="F4" s="569"/>
      <c r="G4" s="79" t="s">
        <v>58</v>
      </c>
      <c r="H4" s="79" t="s">
        <v>59</v>
      </c>
      <c r="I4" s="569"/>
      <c r="J4" s="569"/>
    </row>
    <row r="5" spans="1:10" ht="27.75" customHeight="1" thickTop="1">
      <c r="A5" s="61">
        <v>1</v>
      </c>
      <c r="B5" s="62" t="s">
        <v>2</v>
      </c>
      <c r="C5" s="47">
        <v>76</v>
      </c>
      <c r="D5" s="47">
        <v>2</v>
      </c>
      <c r="E5" s="48">
        <v>78</v>
      </c>
      <c r="F5" s="48">
        <v>88</v>
      </c>
      <c r="G5" s="47">
        <v>4654</v>
      </c>
      <c r="H5" s="47">
        <v>142</v>
      </c>
      <c r="I5" s="48">
        <v>4868</v>
      </c>
      <c r="J5" s="48">
        <v>5168</v>
      </c>
    </row>
    <row r="6" spans="1:10" ht="27.75" customHeight="1">
      <c r="A6" s="252">
        <v>2</v>
      </c>
      <c r="B6" s="253" t="s">
        <v>3</v>
      </c>
      <c r="C6" s="259">
        <v>28</v>
      </c>
      <c r="D6" s="259">
        <v>2</v>
      </c>
      <c r="E6" s="260">
        <v>30</v>
      </c>
      <c r="F6" s="260">
        <v>32</v>
      </c>
      <c r="G6" s="259">
        <v>1972</v>
      </c>
      <c r="H6" s="259">
        <v>10</v>
      </c>
      <c r="I6" s="260">
        <v>2164</v>
      </c>
      <c r="J6" s="260">
        <v>2236</v>
      </c>
    </row>
    <row r="7" spans="1:10" ht="27.75" customHeight="1">
      <c r="A7" s="38">
        <v>3</v>
      </c>
      <c r="B7" s="69" t="s">
        <v>4</v>
      </c>
      <c r="C7" s="45">
        <v>60</v>
      </c>
      <c r="D7" s="45">
        <v>4</v>
      </c>
      <c r="E7" s="46">
        <v>66</v>
      </c>
      <c r="F7" s="46">
        <v>69</v>
      </c>
      <c r="G7" s="45">
        <v>5644</v>
      </c>
      <c r="H7" s="45">
        <v>93</v>
      </c>
      <c r="I7" s="46">
        <v>6033</v>
      </c>
      <c r="J7" s="46">
        <v>6286</v>
      </c>
    </row>
    <row r="8" spans="1:10" ht="27.75" customHeight="1">
      <c r="A8" s="252">
        <v>4</v>
      </c>
      <c r="B8" s="253" t="s">
        <v>5</v>
      </c>
      <c r="C8" s="259">
        <v>314</v>
      </c>
      <c r="D8" s="259">
        <v>19</v>
      </c>
      <c r="E8" s="260">
        <v>355</v>
      </c>
      <c r="F8" s="260">
        <v>367</v>
      </c>
      <c r="G8" s="259">
        <v>15655</v>
      </c>
      <c r="H8" s="259">
        <v>699</v>
      </c>
      <c r="I8" s="260">
        <v>16724</v>
      </c>
      <c r="J8" s="260">
        <v>17209</v>
      </c>
    </row>
    <row r="9" spans="1:10" ht="27.75" customHeight="1">
      <c r="A9" s="38">
        <v>5</v>
      </c>
      <c r="B9" s="69" t="s">
        <v>6</v>
      </c>
      <c r="C9" s="45">
        <v>112</v>
      </c>
      <c r="D9" s="45">
        <v>14</v>
      </c>
      <c r="E9" s="46">
        <v>123</v>
      </c>
      <c r="F9" s="46">
        <v>122</v>
      </c>
      <c r="G9" s="45">
        <v>8627</v>
      </c>
      <c r="H9" s="45">
        <v>386</v>
      </c>
      <c r="I9" s="46">
        <v>9249</v>
      </c>
      <c r="J9" s="46">
        <v>9510</v>
      </c>
    </row>
    <row r="10" spans="1:10" ht="27.75" customHeight="1">
      <c r="A10" s="252">
        <v>6</v>
      </c>
      <c r="B10" s="253" t="s">
        <v>7</v>
      </c>
      <c r="C10" s="259">
        <v>194</v>
      </c>
      <c r="D10" s="259">
        <v>10</v>
      </c>
      <c r="E10" s="260">
        <v>210</v>
      </c>
      <c r="F10" s="260">
        <v>221</v>
      </c>
      <c r="G10" s="259">
        <v>15037</v>
      </c>
      <c r="H10" s="259">
        <v>647</v>
      </c>
      <c r="I10" s="260">
        <v>15926</v>
      </c>
      <c r="J10" s="260">
        <v>16502</v>
      </c>
    </row>
    <row r="11" spans="1:10" ht="27.75" customHeight="1">
      <c r="A11" s="38">
        <v>7</v>
      </c>
      <c r="B11" s="69" t="s">
        <v>8</v>
      </c>
      <c r="C11" s="45">
        <v>101</v>
      </c>
      <c r="D11" s="45">
        <v>16</v>
      </c>
      <c r="E11" s="46">
        <v>112</v>
      </c>
      <c r="F11" s="46">
        <v>118</v>
      </c>
      <c r="G11" s="45">
        <v>4856</v>
      </c>
      <c r="H11" s="45">
        <v>231</v>
      </c>
      <c r="I11" s="46">
        <v>5207</v>
      </c>
      <c r="J11" s="46">
        <v>5450</v>
      </c>
    </row>
    <row r="12" spans="1:10" ht="27.75" customHeight="1">
      <c r="A12" s="252">
        <v>8</v>
      </c>
      <c r="B12" s="253" t="s">
        <v>9</v>
      </c>
      <c r="C12" s="259">
        <v>76</v>
      </c>
      <c r="D12" s="259">
        <v>14</v>
      </c>
      <c r="E12" s="260">
        <v>88</v>
      </c>
      <c r="F12" s="260">
        <v>93</v>
      </c>
      <c r="G12" s="259">
        <v>5282</v>
      </c>
      <c r="H12" s="259">
        <v>766</v>
      </c>
      <c r="I12" s="260">
        <v>5523</v>
      </c>
      <c r="J12" s="260">
        <v>5776</v>
      </c>
    </row>
    <row r="13" spans="1:10" ht="27.75" customHeight="1">
      <c r="A13" s="38">
        <v>9</v>
      </c>
      <c r="B13" s="69" t="s">
        <v>10</v>
      </c>
      <c r="C13" s="45">
        <v>91</v>
      </c>
      <c r="D13" s="45">
        <v>7</v>
      </c>
      <c r="E13" s="46">
        <v>97</v>
      </c>
      <c r="F13" s="46">
        <v>99</v>
      </c>
      <c r="G13" s="45">
        <v>5851</v>
      </c>
      <c r="H13" s="45">
        <v>308</v>
      </c>
      <c r="I13" s="46">
        <v>6343</v>
      </c>
      <c r="J13" s="46">
        <v>6609</v>
      </c>
    </row>
    <row r="14" spans="1:10" ht="27.75" customHeight="1">
      <c r="A14" s="252">
        <v>10</v>
      </c>
      <c r="B14" s="253" t="s">
        <v>11</v>
      </c>
      <c r="C14" s="259">
        <v>28</v>
      </c>
      <c r="D14" s="259">
        <v>2</v>
      </c>
      <c r="E14" s="260">
        <v>33</v>
      </c>
      <c r="F14" s="260">
        <v>33</v>
      </c>
      <c r="G14" s="259">
        <v>2049</v>
      </c>
      <c r="H14" s="259">
        <v>87</v>
      </c>
      <c r="I14" s="260">
        <v>2184</v>
      </c>
      <c r="J14" s="260">
        <v>2304</v>
      </c>
    </row>
    <row r="15" spans="1:10" ht="27.75" customHeight="1">
      <c r="A15" s="38">
        <v>11</v>
      </c>
      <c r="B15" s="69" t="s">
        <v>12</v>
      </c>
      <c r="C15" s="45">
        <v>60</v>
      </c>
      <c r="D15" s="45">
        <v>2</v>
      </c>
      <c r="E15" s="46">
        <v>68</v>
      </c>
      <c r="F15" s="46">
        <v>67</v>
      </c>
      <c r="G15" s="45">
        <v>3628</v>
      </c>
      <c r="H15" s="45">
        <v>16</v>
      </c>
      <c r="I15" s="46">
        <v>4031</v>
      </c>
      <c r="J15" s="46">
        <v>4150</v>
      </c>
    </row>
    <row r="16" spans="1:10" ht="27.75" customHeight="1">
      <c r="A16" s="252">
        <v>12</v>
      </c>
      <c r="B16" s="253" t="s">
        <v>13</v>
      </c>
      <c r="C16" s="259">
        <v>72</v>
      </c>
      <c r="D16" s="259">
        <v>4</v>
      </c>
      <c r="E16" s="260">
        <v>82</v>
      </c>
      <c r="F16" s="260">
        <v>87</v>
      </c>
      <c r="G16" s="259">
        <v>4955</v>
      </c>
      <c r="H16" s="259">
        <v>152</v>
      </c>
      <c r="I16" s="260">
        <v>5198</v>
      </c>
      <c r="J16" s="260">
        <v>5471</v>
      </c>
    </row>
    <row r="17" spans="1:10" ht="27.75" customHeight="1">
      <c r="A17" s="38">
        <v>13</v>
      </c>
      <c r="B17" s="69" t="s">
        <v>14</v>
      </c>
      <c r="C17" s="45">
        <v>33</v>
      </c>
      <c r="D17" s="45">
        <v>2</v>
      </c>
      <c r="E17" s="46">
        <v>36</v>
      </c>
      <c r="F17" s="46">
        <v>39</v>
      </c>
      <c r="G17" s="45">
        <v>2704</v>
      </c>
      <c r="H17" s="45">
        <v>97</v>
      </c>
      <c r="I17" s="46">
        <v>2929</v>
      </c>
      <c r="J17" s="46">
        <v>3087</v>
      </c>
    </row>
    <row r="18" spans="1:10" ht="27.75" customHeight="1">
      <c r="A18" s="252">
        <v>14</v>
      </c>
      <c r="B18" s="253" t="s">
        <v>15</v>
      </c>
      <c r="C18" s="259">
        <v>56</v>
      </c>
      <c r="D18" s="259">
        <v>9</v>
      </c>
      <c r="E18" s="260">
        <v>58</v>
      </c>
      <c r="F18" s="260">
        <v>59</v>
      </c>
      <c r="G18" s="259">
        <v>2873</v>
      </c>
      <c r="H18" s="259">
        <v>119</v>
      </c>
      <c r="I18" s="260">
        <v>3507</v>
      </c>
      <c r="J18" s="260">
        <v>3630</v>
      </c>
    </row>
    <row r="19" spans="1:10" ht="27.75" customHeight="1">
      <c r="A19" s="38">
        <v>15</v>
      </c>
      <c r="B19" s="69" t="s">
        <v>16</v>
      </c>
      <c r="C19" s="45">
        <v>44</v>
      </c>
      <c r="D19" s="45">
        <v>3</v>
      </c>
      <c r="E19" s="46">
        <v>52</v>
      </c>
      <c r="F19" s="46">
        <v>58</v>
      </c>
      <c r="G19" s="45">
        <v>2974</v>
      </c>
      <c r="H19" s="45">
        <v>118</v>
      </c>
      <c r="I19" s="46">
        <v>3238</v>
      </c>
      <c r="J19" s="46">
        <v>3392</v>
      </c>
    </row>
    <row r="20" spans="1:10" ht="27.75" customHeight="1">
      <c r="A20" s="252">
        <v>16</v>
      </c>
      <c r="B20" s="253" t="s">
        <v>17</v>
      </c>
      <c r="C20" s="259">
        <v>93</v>
      </c>
      <c r="D20" s="259">
        <v>6</v>
      </c>
      <c r="E20" s="260">
        <v>99</v>
      </c>
      <c r="F20" s="260">
        <v>104</v>
      </c>
      <c r="G20" s="259">
        <v>9011</v>
      </c>
      <c r="H20" s="259">
        <v>376</v>
      </c>
      <c r="I20" s="260">
        <v>9493</v>
      </c>
      <c r="J20" s="260">
        <v>9748</v>
      </c>
    </row>
    <row r="21" spans="1:10" ht="27.75" customHeight="1">
      <c r="A21" s="38">
        <v>17</v>
      </c>
      <c r="B21" s="69" t="s">
        <v>18</v>
      </c>
      <c r="C21" s="45">
        <v>88</v>
      </c>
      <c r="D21" s="45">
        <v>16</v>
      </c>
      <c r="E21" s="46">
        <v>90</v>
      </c>
      <c r="F21" s="46">
        <v>94</v>
      </c>
      <c r="G21" s="45">
        <v>5484</v>
      </c>
      <c r="H21" s="45">
        <v>653</v>
      </c>
      <c r="I21" s="46">
        <v>5765</v>
      </c>
      <c r="J21" s="46">
        <v>6058</v>
      </c>
    </row>
    <row r="22" spans="1:10" ht="27.75" customHeight="1">
      <c r="A22" s="252">
        <v>18</v>
      </c>
      <c r="B22" s="253" t="s">
        <v>19</v>
      </c>
      <c r="C22" s="259">
        <v>92</v>
      </c>
      <c r="D22" s="259">
        <v>5</v>
      </c>
      <c r="E22" s="260">
        <v>94</v>
      </c>
      <c r="F22" s="260">
        <v>99</v>
      </c>
      <c r="G22" s="259">
        <v>6953</v>
      </c>
      <c r="H22" s="259">
        <v>158</v>
      </c>
      <c r="I22" s="260">
        <v>7349</v>
      </c>
      <c r="J22" s="260">
        <v>7580</v>
      </c>
    </row>
    <row r="23" spans="1:10" ht="17.25">
      <c r="A23" s="564"/>
      <c r="B23" s="565" t="s">
        <v>0</v>
      </c>
      <c r="C23" s="35">
        <v>1618</v>
      </c>
      <c r="D23" s="35">
        <v>137</v>
      </c>
      <c r="E23" s="566">
        <f aca="true" t="shared" si="0" ref="E23:J23">SUM(E5:E22)</f>
        <v>1771</v>
      </c>
      <c r="F23" s="566">
        <f t="shared" si="0"/>
        <v>1849</v>
      </c>
      <c r="G23" s="35">
        <v>108209</v>
      </c>
      <c r="H23" s="35">
        <v>5058</v>
      </c>
      <c r="I23" s="566">
        <f t="shared" si="0"/>
        <v>115731</v>
      </c>
      <c r="J23" s="566">
        <f t="shared" si="0"/>
        <v>120166</v>
      </c>
    </row>
    <row r="24" spans="1:10" ht="17.25">
      <c r="A24" s="564"/>
      <c r="B24" s="565"/>
      <c r="C24" s="563">
        <f>C23+D23</f>
        <v>1755</v>
      </c>
      <c r="D24" s="412"/>
      <c r="E24" s="566"/>
      <c r="F24" s="566"/>
      <c r="G24" s="563">
        <f>G23+H23</f>
        <v>113267</v>
      </c>
      <c r="H24" s="412"/>
      <c r="I24" s="566"/>
      <c r="J24" s="566"/>
    </row>
    <row r="25" spans="1:10" ht="35.25" customHeight="1">
      <c r="A25" s="570" t="s">
        <v>20</v>
      </c>
      <c r="B25" s="570"/>
      <c r="C25" s="570"/>
      <c r="D25" s="570"/>
      <c r="E25" s="570"/>
      <c r="F25" s="570"/>
      <c r="G25" s="570"/>
      <c r="H25" s="570"/>
      <c r="I25" s="570"/>
      <c r="J25" s="570"/>
    </row>
  </sheetData>
  <sheetProtection/>
  <mergeCells count="20">
    <mergeCell ref="A25:J25"/>
    <mergeCell ref="I23:I24"/>
    <mergeCell ref="J23:J24"/>
    <mergeCell ref="G24:H24"/>
    <mergeCell ref="F23:F24"/>
    <mergeCell ref="J3:J4"/>
    <mergeCell ref="A2:A4"/>
    <mergeCell ref="B2:B4"/>
    <mergeCell ref="C2:F2"/>
    <mergeCell ref="E3:E4"/>
    <mergeCell ref="C24:D24"/>
    <mergeCell ref="A23:A24"/>
    <mergeCell ref="B23:B24"/>
    <mergeCell ref="E23:E24"/>
    <mergeCell ref="A1:J1"/>
    <mergeCell ref="G3:H3"/>
    <mergeCell ref="C3:D3"/>
    <mergeCell ref="G2:J2"/>
    <mergeCell ref="I3:I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tabSelected="1" zoomScale="50" zoomScaleNormal="50" zoomScalePageLayoutView="0" workbookViewId="0" topLeftCell="A1">
      <selection activeCell="AA15" sqref="AA15"/>
    </sheetView>
  </sheetViews>
  <sheetFormatPr defaultColWidth="9.125" defaultRowHeight="12.75"/>
  <cols>
    <col min="1" max="1" width="4.375" style="31" customWidth="1"/>
    <col min="2" max="2" width="25.00390625" style="31" customWidth="1"/>
    <col min="3" max="3" width="11.625" style="31" customWidth="1"/>
    <col min="4" max="4" width="12.375" style="31" customWidth="1"/>
    <col min="5" max="5" width="10.50390625" style="31" customWidth="1"/>
    <col min="6" max="6" width="10.375" style="31" customWidth="1"/>
    <col min="7" max="7" width="8.625" style="31" bestFit="1" customWidth="1"/>
    <col min="8" max="8" width="13.625" style="31" customWidth="1"/>
    <col min="9" max="9" width="13.375" style="31" bestFit="1" customWidth="1"/>
    <col min="10" max="10" width="9.375" style="31" bestFit="1" customWidth="1"/>
    <col min="11" max="11" width="8.625" style="31" bestFit="1" customWidth="1"/>
    <col min="12" max="12" width="8.625" style="31" customWidth="1"/>
    <col min="13" max="13" width="8.625" style="31" bestFit="1" customWidth="1"/>
    <col min="14" max="14" width="9.375" style="31" bestFit="1" customWidth="1"/>
    <col min="15" max="15" width="11.875" style="31" customWidth="1"/>
    <col min="16" max="16" width="12.625" style="31" customWidth="1"/>
    <col min="17" max="18" width="12.00390625" style="31" customWidth="1"/>
    <col min="19" max="19" width="8.625" style="31" customWidth="1"/>
    <col min="20" max="20" width="9.625" style="31" customWidth="1"/>
    <col min="21" max="21" width="8.625" style="31" bestFit="1" customWidth="1"/>
    <col min="22" max="22" width="9.375" style="31" bestFit="1" customWidth="1"/>
    <col min="23" max="23" width="13.375" style="31" bestFit="1" customWidth="1"/>
    <col min="24" max="24" width="14.50390625" style="31" bestFit="1" customWidth="1"/>
    <col min="25" max="25" width="13.00390625" style="31" customWidth="1"/>
    <col min="26" max="26" width="15.125" style="31" customWidth="1"/>
    <col min="27" max="16384" width="9.125" style="31" customWidth="1"/>
  </cols>
  <sheetData>
    <row r="1" spans="1:26" ht="39" customHeight="1">
      <c r="A1" s="454" t="s">
        <v>35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</row>
    <row r="2" spans="1:26" ht="20.25" customHeight="1">
      <c r="A2" s="576" t="s">
        <v>1</v>
      </c>
      <c r="B2" s="576" t="s">
        <v>48</v>
      </c>
      <c r="C2" s="573" t="s">
        <v>236</v>
      </c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7" t="s">
        <v>250</v>
      </c>
      <c r="Z2" s="577" t="s">
        <v>198</v>
      </c>
    </row>
    <row r="3" spans="1:26" ht="15" customHeight="1">
      <c r="A3" s="438"/>
      <c r="B3" s="438"/>
      <c r="C3" s="574" t="s">
        <v>160</v>
      </c>
      <c r="D3" s="574"/>
      <c r="E3" s="575" t="s">
        <v>161</v>
      </c>
      <c r="F3" s="575"/>
      <c r="G3" s="575"/>
      <c r="H3" s="575"/>
      <c r="I3" s="575"/>
      <c r="J3" s="575"/>
      <c r="K3" s="575"/>
      <c r="L3" s="575"/>
      <c r="M3" s="575"/>
      <c r="N3" s="575"/>
      <c r="O3" s="574" t="s">
        <v>162</v>
      </c>
      <c r="P3" s="574"/>
      <c r="Q3" s="580" t="s">
        <v>161</v>
      </c>
      <c r="R3" s="580"/>
      <c r="S3" s="580"/>
      <c r="T3" s="580"/>
      <c r="U3" s="574" t="s">
        <v>163</v>
      </c>
      <c r="V3" s="574"/>
      <c r="W3" s="581" t="s">
        <v>0</v>
      </c>
      <c r="X3" s="581"/>
      <c r="Y3" s="578"/>
      <c r="Z3" s="578"/>
    </row>
    <row r="4" spans="1:26" ht="114" customHeight="1">
      <c r="A4" s="438"/>
      <c r="B4" s="438"/>
      <c r="C4" s="574"/>
      <c r="D4" s="574"/>
      <c r="E4" s="582" t="s">
        <v>164</v>
      </c>
      <c r="F4" s="582"/>
      <c r="G4" s="582" t="s">
        <v>165</v>
      </c>
      <c r="H4" s="582"/>
      <c r="I4" s="582" t="s">
        <v>166</v>
      </c>
      <c r="J4" s="582"/>
      <c r="K4" s="582" t="s">
        <v>167</v>
      </c>
      <c r="L4" s="582"/>
      <c r="M4" s="583" t="s">
        <v>168</v>
      </c>
      <c r="N4" s="583"/>
      <c r="O4" s="574"/>
      <c r="P4" s="574"/>
      <c r="Q4" s="582" t="s">
        <v>169</v>
      </c>
      <c r="R4" s="582"/>
      <c r="S4" s="582" t="s">
        <v>170</v>
      </c>
      <c r="T4" s="582"/>
      <c r="U4" s="574"/>
      <c r="V4" s="574"/>
      <c r="W4" s="581"/>
      <c r="X4" s="581"/>
      <c r="Y4" s="578"/>
      <c r="Z4" s="578"/>
    </row>
    <row r="5" spans="1:26" ht="28.5" customHeight="1" thickBot="1">
      <c r="A5" s="439"/>
      <c r="B5" s="439"/>
      <c r="C5" s="115" t="s">
        <v>171</v>
      </c>
      <c r="D5" s="115" t="s">
        <v>172</v>
      </c>
      <c r="E5" s="115" t="s">
        <v>171</v>
      </c>
      <c r="F5" s="115" t="s">
        <v>172</v>
      </c>
      <c r="G5" s="115" t="s">
        <v>171</v>
      </c>
      <c r="H5" s="115" t="s">
        <v>172</v>
      </c>
      <c r="I5" s="115" t="s">
        <v>171</v>
      </c>
      <c r="J5" s="115" t="s">
        <v>172</v>
      </c>
      <c r="K5" s="115" t="s">
        <v>171</v>
      </c>
      <c r="L5" s="115" t="s">
        <v>172</v>
      </c>
      <c r="M5" s="115" t="s">
        <v>171</v>
      </c>
      <c r="N5" s="115" t="s">
        <v>172</v>
      </c>
      <c r="O5" s="115" t="s">
        <v>171</v>
      </c>
      <c r="P5" s="115" t="s">
        <v>172</v>
      </c>
      <c r="Q5" s="115" t="s">
        <v>171</v>
      </c>
      <c r="R5" s="115" t="s">
        <v>172</v>
      </c>
      <c r="S5" s="115" t="s">
        <v>171</v>
      </c>
      <c r="T5" s="115" t="s">
        <v>172</v>
      </c>
      <c r="U5" s="115" t="s">
        <v>171</v>
      </c>
      <c r="V5" s="115" t="s">
        <v>172</v>
      </c>
      <c r="W5" s="115" t="s">
        <v>171</v>
      </c>
      <c r="X5" s="115" t="s">
        <v>172</v>
      </c>
      <c r="Y5" s="579"/>
      <c r="Z5" s="579"/>
    </row>
    <row r="6" spans="1:26" ht="4.5" customHeight="1" hidden="1" thickBot="1" thickTop="1">
      <c r="A6" s="116"/>
      <c r="B6" s="116"/>
      <c r="C6" s="117" t="s">
        <v>173</v>
      </c>
      <c r="D6" s="117" t="s">
        <v>174</v>
      </c>
      <c r="E6" s="117">
        <v>3</v>
      </c>
      <c r="F6" s="117">
        <v>4</v>
      </c>
      <c r="G6" s="117">
        <v>5</v>
      </c>
      <c r="H6" s="117">
        <v>6</v>
      </c>
      <c r="I6" s="117">
        <v>7</v>
      </c>
      <c r="J6" s="117">
        <v>8</v>
      </c>
      <c r="K6" s="117">
        <v>9</v>
      </c>
      <c r="L6" s="117">
        <v>10</v>
      </c>
      <c r="M6" s="117">
        <v>11</v>
      </c>
      <c r="N6" s="117">
        <v>12</v>
      </c>
      <c r="O6" s="117" t="s">
        <v>175</v>
      </c>
      <c r="P6" s="117" t="s">
        <v>176</v>
      </c>
      <c r="Q6" s="117">
        <v>15</v>
      </c>
      <c r="R6" s="117">
        <v>16</v>
      </c>
      <c r="S6" s="117">
        <v>17</v>
      </c>
      <c r="T6" s="117">
        <v>18</v>
      </c>
      <c r="U6" s="117">
        <v>19</v>
      </c>
      <c r="V6" s="117">
        <v>20</v>
      </c>
      <c r="W6" s="117" t="s">
        <v>177</v>
      </c>
      <c r="X6" s="117" t="s">
        <v>178</v>
      </c>
      <c r="Y6" s="118"/>
      <c r="Z6" s="118"/>
    </row>
    <row r="7" spans="1:26" ht="27.75" customHeight="1" thickTop="1">
      <c r="A7" s="119">
        <v>1</v>
      </c>
      <c r="B7" s="62" t="s">
        <v>2</v>
      </c>
      <c r="C7" s="120">
        <v>1102</v>
      </c>
      <c r="D7" s="120">
        <v>524</v>
      </c>
      <c r="E7" s="120">
        <v>132</v>
      </c>
      <c r="F7" s="120">
        <v>78</v>
      </c>
      <c r="G7" s="120">
        <v>97</v>
      </c>
      <c r="H7" s="120">
        <v>53</v>
      </c>
      <c r="I7" s="120">
        <v>585</v>
      </c>
      <c r="J7" s="120">
        <v>205</v>
      </c>
      <c r="K7" s="120">
        <v>43</v>
      </c>
      <c r="L7" s="120">
        <v>24</v>
      </c>
      <c r="M7" s="120">
        <v>245</v>
      </c>
      <c r="N7" s="120">
        <v>164</v>
      </c>
      <c r="O7" s="120">
        <v>2734</v>
      </c>
      <c r="P7" s="120">
        <v>2626</v>
      </c>
      <c r="Q7" s="120">
        <v>2554</v>
      </c>
      <c r="R7" s="120">
        <v>2554</v>
      </c>
      <c r="S7" s="120">
        <v>180</v>
      </c>
      <c r="T7" s="120">
        <v>72</v>
      </c>
      <c r="U7" s="120">
        <v>123</v>
      </c>
      <c r="V7" s="120">
        <v>55</v>
      </c>
      <c r="W7" s="121">
        <v>3959</v>
      </c>
      <c r="X7" s="122">
        <v>3205</v>
      </c>
      <c r="Y7" s="123">
        <v>3603</v>
      </c>
      <c r="Z7" s="123">
        <v>4001</v>
      </c>
    </row>
    <row r="8" spans="1:26" ht="27.75" customHeight="1">
      <c r="A8" s="286">
        <v>2</v>
      </c>
      <c r="B8" s="253" t="s">
        <v>3</v>
      </c>
      <c r="C8" s="300">
        <v>988</v>
      </c>
      <c r="D8" s="300">
        <v>557</v>
      </c>
      <c r="E8" s="300">
        <v>218</v>
      </c>
      <c r="F8" s="300">
        <v>144</v>
      </c>
      <c r="G8" s="300">
        <v>237</v>
      </c>
      <c r="H8" s="300">
        <v>173</v>
      </c>
      <c r="I8" s="300">
        <v>385</v>
      </c>
      <c r="J8" s="300">
        <v>146</v>
      </c>
      <c r="K8" s="300">
        <v>79</v>
      </c>
      <c r="L8" s="300">
        <v>45</v>
      </c>
      <c r="M8" s="300">
        <v>69</v>
      </c>
      <c r="N8" s="300">
        <v>49</v>
      </c>
      <c r="O8" s="300">
        <v>2972</v>
      </c>
      <c r="P8" s="300">
        <v>2822</v>
      </c>
      <c r="Q8" s="300">
        <v>2755</v>
      </c>
      <c r="R8" s="300">
        <v>2755</v>
      </c>
      <c r="S8" s="300">
        <v>217</v>
      </c>
      <c r="T8" s="300">
        <v>67</v>
      </c>
      <c r="U8" s="300">
        <v>114</v>
      </c>
      <c r="V8" s="300">
        <v>48</v>
      </c>
      <c r="W8" s="301">
        <v>4074</v>
      </c>
      <c r="X8" s="302">
        <v>3427</v>
      </c>
      <c r="Y8" s="303">
        <v>4036</v>
      </c>
      <c r="Z8" s="303">
        <v>4365</v>
      </c>
    </row>
    <row r="9" spans="1:26" ht="27.75" customHeight="1">
      <c r="A9" s="77">
        <v>3</v>
      </c>
      <c r="B9" s="69" t="s">
        <v>4</v>
      </c>
      <c r="C9" s="124">
        <v>1860</v>
      </c>
      <c r="D9" s="124">
        <v>905</v>
      </c>
      <c r="E9" s="124">
        <v>481</v>
      </c>
      <c r="F9" s="124">
        <v>249</v>
      </c>
      <c r="G9" s="124">
        <v>106</v>
      </c>
      <c r="H9" s="124">
        <v>68</v>
      </c>
      <c r="I9" s="124">
        <v>773</v>
      </c>
      <c r="J9" s="124">
        <v>286</v>
      </c>
      <c r="K9" s="124">
        <v>157</v>
      </c>
      <c r="L9" s="124">
        <v>88</v>
      </c>
      <c r="M9" s="124">
        <v>343</v>
      </c>
      <c r="N9" s="124">
        <v>214</v>
      </c>
      <c r="O9" s="124">
        <v>7831</v>
      </c>
      <c r="P9" s="124">
        <v>7706</v>
      </c>
      <c r="Q9" s="124">
        <v>7561</v>
      </c>
      <c r="R9" s="124">
        <v>7561</v>
      </c>
      <c r="S9" s="124">
        <v>270</v>
      </c>
      <c r="T9" s="124">
        <v>145</v>
      </c>
      <c r="U9" s="124">
        <v>182</v>
      </c>
      <c r="V9" s="124">
        <v>65</v>
      </c>
      <c r="W9" s="34">
        <v>9873</v>
      </c>
      <c r="X9" s="35">
        <v>8676</v>
      </c>
      <c r="Y9" s="36">
        <v>9722</v>
      </c>
      <c r="Z9" s="36">
        <v>10571</v>
      </c>
    </row>
    <row r="10" spans="1:26" ht="27.75" customHeight="1">
      <c r="A10" s="286">
        <v>4</v>
      </c>
      <c r="B10" s="253" t="s">
        <v>5</v>
      </c>
      <c r="C10" s="300">
        <v>10465</v>
      </c>
      <c r="D10" s="300">
        <v>4228</v>
      </c>
      <c r="E10" s="300">
        <v>1461</v>
      </c>
      <c r="F10" s="300">
        <v>637</v>
      </c>
      <c r="G10" s="300">
        <v>440</v>
      </c>
      <c r="H10" s="300">
        <v>211</v>
      </c>
      <c r="I10" s="300">
        <v>5600</v>
      </c>
      <c r="J10" s="300">
        <v>1805</v>
      </c>
      <c r="K10" s="300">
        <v>2249</v>
      </c>
      <c r="L10" s="300">
        <v>1245</v>
      </c>
      <c r="M10" s="300">
        <v>715</v>
      </c>
      <c r="N10" s="300">
        <v>330</v>
      </c>
      <c r="O10" s="300">
        <v>15598</v>
      </c>
      <c r="P10" s="300">
        <v>15363</v>
      </c>
      <c r="Q10" s="300">
        <v>15013</v>
      </c>
      <c r="R10" s="300">
        <v>15013</v>
      </c>
      <c r="S10" s="300">
        <v>585</v>
      </c>
      <c r="T10" s="300">
        <v>350</v>
      </c>
      <c r="U10" s="300">
        <v>1040</v>
      </c>
      <c r="V10" s="300">
        <v>392</v>
      </c>
      <c r="W10" s="301">
        <v>27103</v>
      </c>
      <c r="X10" s="302">
        <v>19983</v>
      </c>
      <c r="Y10" s="303">
        <v>22535</v>
      </c>
      <c r="Z10" s="303">
        <v>23746</v>
      </c>
    </row>
    <row r="11" spans="1:26" ht="27.75" customHeight="1">
      <c r="A11" s="77">
        <v>5</v>
      </c>
      <c r="B11" s="69" t="s">
        <v>6</v>
      </c>
      <c r="C11" s="124">
        <v>5828</v>
      </c>
      <c r="D11" s="124">
        <v>2288</v>
      </c>
      <c r="E11" s="124">
        <v>1034</v>
      </c>
      <c r="F11" s="124">
        <v>476</v>
      </c>
      <c r="G11" s="124">
        <v>264</v>
      </c>
      <c r="H11" s="124">
        <v>119</v>
      </c>
      <c r="I11" s="124">
        <v>3079</v>
      </c>
      <c r="J11" s="124">
        <v>963</v>
      </c>
      <c r="K11" s="124">
        <v>664</v>
      </c>
      <c r="L11" s="124">
        <v>336</v>
      </c>
      <c r="M11" s="124">
        <v>787</v>
      </c>
      <c r="N11" s="124">
        <v>394</v>
      </c>
      <c r="O11" s="124">
        <v>16003</v>
      </c>
      <c r="P11" s="124">
        <v>15699</v>
      </c>
      <c r="Q11" s="124">
        <v>15436</v>
      </c>
      <c r="R11" s="124">
        <v>15436</v>
      </c>
      <c r="S11" s="124">
        <v>567</v>
      </c>
      <c r="T11" s="124">
        <v>263</v>
      </c>
      <c r="U11" s="124">
        <v>571</v>
      </c>
      <c r="V11" s="124">
        <v>210</v>
      </c>
      <c r="W11" s="34">
        <v>22402</v>
      </c>
      <c r="X11" s="35">
        <v>18197</v>
      </c>
      <c r="Y11" s="36">
        <v>20337</v>
      </c>
      <c r="Z11" s="36">
        <v>21636</v>
      </c>
    </row>
    <row r="12" spans="1:26" ht="27.75" customHeight="1">
      <c r="A12" s="286">
        <v>6</v>
      </c>
      <c r="B12" s="253" t="s">
        <v>7</v>
      </c>
      <c r="C12" s="300">
        <v>6727</v>
      </c>
      <c r="D12" s="300">
        <v>3126</v>
      </c>
      <c r="E12" s="300">
        <v>1581</v>
      </c>
      <c r="F12" s="300">
        <v>863</v>
      </c>
      <c r="G12" s="300">
        <v>1347</v>
      </c>
      <c r="H12" s="300">
        <v>732</v>
      </c>
      <c r="I12" s="300">
        <v>2290</v>
      </c>
      <c r="J12" s="300">
        <v>687</v>
      </c>
      <c r="K12" s="300">
        <v>893</v>
      </c>
      <c r="L12" s="300">
        <v>504</v>
      </c>
      <c r="M12" s="300">
        <v>616</v>
      </c>
      <c r="N12" s="300">
        <v>340</v>
      </c>
      <c r="O12" s="300">
        <v>12887</v>
      </c>
      <c r="P12" s="300">
        <v>12651</v>
      </c>
      <c r="Q12" s="300">
        <v>12281</v>
      </c>
      <c r="R12" s="300">
        <v>12281</v>
      </c>
      <c r="S12" s="300">
        <v>606</v>
      </c>
      <c r="T12" s="300">
        <v>370</v>
      </c>
      <c r="U12" s="300">
        <v>633</v>
      </c>
      <c r="V12" s="300">
        <v>244</v>
      </c>
      <c r="W12" s="301">
        <v>20247</v>
      </c>
      <c r="X12" s="302">
        <v>16021</v>
      </c>
      <c r="Y12" s="303">
        <v>17805</v>
      </c>
      <c r="Z12" s="303">
        <v>19490</v>
      </c>
    </row>
    <row r="13" spans="1:26" ht="27.75" customHeight="1">
      <c r="A13" s="77">
        <v>7</v>
      </c>
      <c r="B13" s="69" t="s">
        <v>8</v>
      </c>
      <c r="C13" s="124">
        <v>1997</v>
      </c>
      <c r="D13" s="124">
        <v>1047</v>
      </c>
      <c r="E13" s="124">
        <v>411</v>
      </c>
      <c r="F13" s="124">
        <v>226</v>
      </c>
      <c r="G13" s="124">
        <v>395</v>
      </c>
      <c r="H13" s="124">
        <v>274</v>
      </c>
      <c r="I13" s="124">
        <v>799</v>
      </c>
      <c r="J13" s="124">
        <v>314</v>
      </c>
      <c r="K13" s="124">
        <v>178</v>
      </c>
      <c r="L13" s="124">
        <v>104</v>
      </c>
      <c r="M13" s="124">
        <v>214</v>
      </c>
      <c r="N13" s="124">
        <v>129</v>
      </c>
      <c r="O13" s="124">
        <v>5843</v>
      </c>
      <c r="P13" s="124">
        <v>5727</v>
      </c>
      <c r="Q13" s="124">
        <v>5604</v>
      </c>
      <c r="R13" s="124">
        <v>5604</v>
      </c>
      <c r="S13" s="124">
        <v>239</v>
      </c>
      <c r="T13" s="124">
        <v>123</v>
      </c>
      <c r="U13" s="124">
        <v>216</v>
      </c>
      <c r="V13" s="124">
        <v>81</v>
      </c>
      <c r="W13" s="34">
        <v>8056</v>
      </c>
      <c r="X13" s="35">
        <v>6855</v>
      </c>
      <c r="Y13" s="36">
        <v>7727</v>
      </c>
      <c r="Z13" s="36">
        <v>8291</v>
      </c>
    </row>
    <row r="14" spans="1:26" ht="27.75" customHeight="1">
      <c r="A14" s="286">
        <v>8</v>
      </c>
      <c r="B14" s="253" t="s">
        <v>9</v>
      </c>
      <c r="C14" s="300">
        <v>1332</v>
      </c>
      <c r="D14" s="300">
        <v>593</v>
      </c>
      <c r="E14" s="300">
        <v>191</v>
      </c>
      <c r="F14" s="300">
        <v>95</v>
      </c>
      <c r="G14" s="300">
        <v>190</v>
      </c>
      <c r="H14" s="300">
        <v>107</v>
      </c>
      <c r="I14" s="300">
        <v>659</v>
      </c>
      <c r="J14" s="300">
        <v>236</v>
      </c>
      <c r="K14" s="300">
        <v>65</v>
      </c>
      <c r="L14" s="300">
        <v>41</v>
      </c>
      <c r="M14" s="300">
        <v>227</v>
      </c>
      <c r="N14" s="300">
        <v>114</v>
      </c>
      <c r="O14" s="300">
        <v>3289</v>
      </c>
      <c r="P14" s="300">
        <v>3223</v>
      </c>
      <c r="Q14" s="300">
        <v>3107</v>
      </c>
      <c r="R14" s="300">
        <v>3107</v>
      </c>
      <c r="S14" s="300">
        <v>182</v>
      </c>
      <c r="T14" s="300">
        <v>116</v>
      </c>
      <c r="U14" s="300">
        <v>147</v>
      </c>
      <c r="V14" s="300">
        <v>61</v>
      </c>
      <c r="W14" s="301">
        <v>4768</v>
      </c>
      <c r="X14" s="302">
        <v>3877</v>
      </c>
      <c r="Y14" s="303">
        <v>4403</v>
      </c>
      <c r="Z14" s="303">
        <v>4888</v>
      </c>
    </row>
    <row r="15" spans="1:26" ht="27.75" customHeight="1">
      <c r="A15" s="77">
        <v>9</v>
      </c>
      <c r="B15" s="69" t="s">
        <v>10</v>
      </c>
      <c r="C15" s="124">
        <v>2333</v>
      </c>
      <c r="D15" s="124">
        <v>976</v>
      </c>
      <c r="E15" s="124">
        <v>305</v>
      </c>
      <c r="F15" s="124">
        <v>158</v>
      </c>
      <c r="G15" s="124">
        <v>384</v>
      </c>
      <c r="H15" s="124">
        <v>208</v>
      </c>
      <c r="I15" s="124">
        <v>1059</v>
      </c>
      <c r="J15" s="124">
        <v>309</v>
      </c>
      <c r="K15" s="124">
        <v>206</v>
      </c>
      <c r="L15" s="124">
        <v>111</v>
      </c>
      <c r="M15" s="124">
        <v>379</v>
      </c>
      <c r="N15" s="124">
        <v>190</v>
      </c>
      <c r="O15" s="124">
        <v>6567</v>
      </c>
      <c r="P15" s="124">
        <v>6360</v>
      </c>
      <c r="Q15" s="124">
        <v>6205</v>
      </c>
      <c r="R15" s="124">
        <v>6205</v>
      </c>
      <c r="S15" s="124">
        <v>362</v>
      </c>
      <c r="T15" s="124">
        <v>155</v>
      </c>
      <c r="U15" s="124">
        <v>278</v>
      </c>
      <c r="V15" s="124">
        <v>111</v>
      </c>
      <c r="W15" s="34">
        <v>9178</v>
      </c>
      <c r="X15" s="35">
        <v>7447</v>
      </c>
      <c r="Y15" s="36">
        <v>8242</v>
      </c>
      <c r="Z15" s="36">
        <v>8983</v>
      </c>
    </row>
    <row r="16" spans="1:26" ht="27.75" customHeight="1">
      <c r="A16" s="286">
        <v>10</v>
      </c>
      <c r="B16" s="253" t="s">
        <v>11</v>
      </c>
      <c r="C16" s="300">
        <v>437</v>
      </c>
      <c r="D16" s="300">
        <v>272</v>
      </c>
      <c r="E16" s="300">
        <v>58</v>
      </c>
      <c r="F16" s="300">
        <v>52</v>
      </c>
      <c r="G16" s="300">
        <v>87</v>
      </c>
      <c r="H16" s="300">
        <v>61</v>
      </c>
      <c r="I16" s="300">
        <v>209</v>
      </c>
      <c r="J16" s="300">
        <v>93</v>
      </c>
      <c r="K16" s="300">
        <v>10</v>
      </c>
      <c r="L16" s="300">
        <v>9</v>
      </c>
      <c r="M16" s="300">
        <v>73</v>
      </c>
      <c r="N16" s="300">
        <v>57</v>
      </c>
      <c r="O16" s="300">
        <v>2307</v>
      </c>
      <c r="P16" s="300">
        <v>2255</v>
      </c>
      <c r="Q16" s="300">
        <v>2204</v>
      </c>
      <c r="R16" s="300">
        <v>2204</v>
      </c>
      <c r="S16" s="300">
        <v>103</v>
      </c>
      <c r="T16" s="300">
        <v>51</v>
      </c>
      <c r="U16" s="300">
        <v>62</v>
      </c>
      <c r="V16" s="300">
        <v>40</v>
      </c>
      <c r="W16" s="301">
        <v>2806</v>
      </c>
      <c r="X16" s="302">
        <v>2567</v>
      </c>
      <c r="Y16" s="303">
        <v>2913</v>
      </c>
      <c r="Z16" s="303">
        <v>3087</v>
      </c>
    </row>
    <row r="17" spans="1:26" ht="27.75" customHeight="1">
      <c r="A17" s="77">
        <v>11</v>
      </c>
      <c r="B17" s="69" t="s">
        <v>12</v>
      </c>
      <c r="C17" s="124">
        <v>1912</v>
      </c>
      <c r="D17" s="124">
        <v>836</v>
      </c>
      <c r="E17" s="124">
        <v>374</v>
      </c>
      <c r="F17" s="124">
        <v>207</v>
      </c>
      <c r="G17" s="124">
        <v>272</v>
      </c>
      <c r="H17" s="124">
        <v>140</v>
      </c>
      <c r="I17" s="124">
        <v>812</v>
      </c>
      <c r="J17" s="124">
        <v>231</v>
      </c>
      <c r="K17" s="124">
        <v>359</v>
      </c>
      <c r="L17" s="124">
        <v>201</v>
      </c>
      <c r="M17" s="124">
        <v>95</v>
      </c>
      <c r="N17" s="124">
        <v>57</v>
      </c>
      <c r="O17" s="124">
        <v>3694</v>
      </c>
      <c r="P17" s="124">
        <v>3608</v>
      </c>
      <c r="Q17" s="124">
        <v>3527</v>
      </c>
      <c r="R17" s="124">
        <v>3527</v>
      </c>
      <c r="S17" s="124">
        <v>167</v>
      </c>
      <c r="T17" s="124">
        <v>81</v>
      </c>
      <c r="U17" s="124">
        <v>149</v>
      </c>
      <c r="V17" s="124">
        <v>57</v>
      </c>
      <c r="W17" s="34">
        <v>5755</v>
      </c>
      <c r="X17" s="35">
        <v>4501</v>
      </c>
      <c r="Y17" s="36">
        <v>5143</v>
      </c>
      <c r="Z17" s="36">
        <v>5551</v>
      </c>
    </row>
    <row r="18" spans="1:26" ht="27.75" customHeight="1">
      <c r="A18" s="286">
        <v>12</v>
      </c>
      <c r="B18" s="253" t="s">
        <v>13</v>
      </c>
      <c r="C18" s="300">
        <v>2210</v>
      </c>
      <c r="D18" s="300">
        <v>1234</v>
      </c>
      <c r="E18" s="300">
        <v>447</v>
      </c>
      <c r="F18" s="300">
        <v>300</v>
      </c>
      <c r="G18" s="300">
        <v>538</v>
      </c>
      <c r="H18" s="300">
        <v>353</v>
      </c>
      <c r="I18" s="300">
        <v>729</v>
      </c>
      <c r="J18" s="300">
        <v>242</v>
      </c>
      <c r="K18" s="300">
        <v>221</v>
      </c>
      <c r="L18" s="300">
        <v>140</v>
      </c>
      <c r="M18" s="300">
        <v>275</v>
      </c>
      <c r="N18" s="300">
        <v>199</v>
      </c>
      <c r="O18" s="300">
        <v>5789</v>
      </c>
      <c r="P18" s="300">
        <v>5651</v>
      </c>
      <c r="Q18" s="300">
        <v>5535</v>
      </c>
      <c r="R18" s="300">
        <v>5535</v>
      </c>
      <c r="S18" s="300">
        <v>254</v>
      </c>
      <c r="T18" s="300">
        <v>116</v>
      </c>
      <c r="U18" s="300">
        <v>171</v>
      </c>
      <c r="V18" s="300">
        <v>86</v>
      </c>
      <c r="W18" s="301">
        <v>8170</v>
      </c>
      <c r="X18" s="302">
        <v>6971</v>
      </c>
      <c r="Y18" s="303">
        <v>7846</v>
      </c>
      <c r="Z18" s="303">
        <v>8430</v>
      </c>
    </row>
    <row r="19" spans="1:26" ht="27.75" customHeight="1">
      <c r="A19" s="77">
        <v>13</v>
      </c>
      <c r="B19" s="69" t="s">
        <v>179</v>
      </c>
      <c r="C19" s="124">
        <v>1038</v>
      </c>
      <c r="D19" s="124">
        <v>565</v>
      </c>
      <c r="E19" s="124">
        <v>264</v>
      </c>
      <c r="F19" s="124">
        <v>161</v>
      </c>
      <c r="G19" s="124">
        <v>309</v>
      </c>
      <c r="H19" s="124">
        <v>200</v>
      </c>
      <c r="I19" s="124">
        <v>294</v>
      </c>
      <c r="J19" s="124">
        <v>106</v>
      </c>
      <c r="K19" s="124">
        <v>17</v>
      </c>
      <c r="L19" s="124">
        <v>12</v>
      </c>
      <c r="M19" s="124">
        <v>154</v>
      </c>
      <c r="N19" s="124">
        <v>86</v>
      </c>
      <c r="O19" s="124">
        <v>2300</v>
      </c>
      <c r="P19" s="124">
        <v>2185</v>
      </c>
      <c r="Q19" s="124">
        <v>2104</v>
      </c>
      <c r="R19" s="124">
        <v>2104</v>
      </c>
      <c r="S19" s="124">
        <v>196</v>
      </c>
      <c r="T19" s="124">
        <v>81</v>
      </c>
      <c r="U19" s="124">
        <v>137</v>
      </c>
      <c r="V19" s="124">
        <v>58</v>
      </c>
      <c r="W19" s="34">
        <v>3475</v>
      </c>
      <c r="X19" s="35">
        <v>2808</v>
      </c>
      <c r="Y19" s="36">
        <v>3243</v>
      </c>
      <c r="Z19" s="36">
        <v>3549</v>
      </c>
    </row>
    <row r="20" spans="1:26" ht="27.75" customHeight="1">
      <c r="A20" s="286">
        <v>14</v>
      </c>
      <c r="B20" s="253" t="s">
        <v>15</v>
      </c>
      <c r="C20" s="300">
        <v>1692</v>
      </c>
      <c r="D20" s="300">
        <v>710</v>
      </c>
      <c r="E20" s="300">
        <v>238</v>
      </c>
      <c r="F20" s="300">
        <v>126</v>
      </c>
      <c r="G20" s="300">
        <v>95</v>
      </c>
      <c r="H20" s="300">
        <v>52</v>
      </c>
      <c r="I20" s="300">
        <v>898</v>
      </c>
      <c r="J20" s="300">
        <v>257</v>
      </c>
      <c r="K20" s="300">
        <v>204</v>
      </c>
      <c r="L20" s="300">
        <v>122</v>
      </c>
      <c r="M20" s="300">
        <v>257</v>
      </c>
      <c r="N20" s="300">
        <v>153</v>
      </c>
      <c r="O20" s="300">
        <v>4483</v>
      </c>
      <c r="P20" s="300">
        <v>4338</v>
      </c>
      <c r="Q20" s="300">
        <v>4221</v>
      </c>
      <c r="R20" s="300">
        <v>4221</v>
      </c>
      <c r="S20" s="300">
        <v>262</v>
      </c>
      <c r="T20" s="300">
        <v>117</v>
      </c>
      <c r="U20" s="300">
        <v>838</v>
      </c>
      <c r="V20" s="300">
        <v>304</v>
      </c>
      <c r="W20" s="301">
        <v>7013</v>
      </c>
      <c r="X20" s="302">
        <v>5352</v>
      </c>
      <c r="Y20" s="303">
        <v>5913</v>
      </c>
      <c r="Z20" s="303">
        <v>6468</v>
      </c>
    </row>
    <row r="21" spans="1:26" ht="27.75" customHeight="1">
      <c r="A21" s="77">
        <v>15</v>
      </c>
      <c r="B21" s="69" t="s">
        <v>16</v>
      </c>
      <c r="C21" s="124">
        <v>1206</v>
      </c>
      <c r="D21" s="124">
        <v>540</v>
      </c>
      <c r="E21" s="124">
        <v>246</v>
      </c>
      <c r="F21" s="124">
        <v>146</v>
      </c>
      <c r="G21" s="124">
        <v>164</v>
      </c>
      <c r="H21" s="124">
        <v>90</v>
      </c>
      <c r="I21" s="124">
        <v>550</v>
      </c>
      <c r="J21" s="124">
        <v>169</v>
      </c>
      <c r="K21" s="124">
        <v>59</v>
      </c>
      <c r="L21" s="124">
        <v>30</v>
      </c>
      <c r="M21" s="124">
        <v>187</v>
      </c>
      <c r="N21" s="124">
        <v>105</v>
      </c>
      <c r="O21" s="124">
        <v>4181</v>
      </c>
      <c r="P21" s="124">
        <v>4151</v>
      </c>
      <c r="Q21" s="124">
        <v>4066</v>
      </c>
      <c r="R21" s="124">
        <v>4066</v>
      </c>
      <c r="S21" s="124">
        <v>115</v>
      </c>
      <c r="T21" s="124">
        <v>85</v>
      </c>
      <c r="U21" s="124">
        <v>125</v>
      </c>
      <c r="V21" s="124">
        <v>53</v>
      </c>
      <c r="W21" s="34">
        <v>5512</v>
      </c>
      <c r="X21" s="35">
        <v>4744</v>
      </c>
      <c r="Y21" s="36">
        <v>5522</v>
      </c>
      <c r="Z21" s="36">
        <v>5997</v>
      </c>
    </row>
    <row r="22" spans="1:26" ht="27.75" customHeight="1">
      <c r="A22" s="286">
        <v>16</v>
      </c>
      <c r="B22" s="253" t="s">
        <v>17</v>
      </c>
      <c r="C22" s="300">
        <v>1056</v>
      </c>
      <c r="D22" s="300">
        <v>715</v>
      </c>
      <c r="E22" s="300">
        <v>111</v>
      </c>
      <c r="F22" s="300">
        <v>89</v>
      </c>
      <c r="G22" s="300">
        <v>169</v>
      </c>
      <c r="H22" s="300">
        <v>126</v>
      </c>
      <c r="I22" s="300">
        <v>476</v>
      </c>
      <c r="J22" s="300">
        <v>280</v>
      </c>
      <c r="K22" s="300">
        <v>163</v>
      </c>
      <c r="L22" s="300">
        <v>125</v>
      </c>
      <c r="M22" s="300">
        <v>137</v>
      </c>
      <c r="N22" s="300">
        <v>95</v>
      </c>
      <c r="O22" s="300">
        <v>2453</v>
      </c>
      <c r="P22" s="300">
        <v>2418</v>
      </c>
      <c r="Q22" s="300">
        <v>2326</v>
      </c>
      <c r="R22" s="300">
        <v>2326</v>
      </c>
      <c r="S22" s="300">
        <v>127</v>
      </c>
      <c r="T22" s="300">
        <v>92</v>
      </c>
      <c r="U22" s="300">
        <v>1416</v>
      </c>
      <c r="V22" s="300">
        <v>851</v>
      </c>
      <c r="W22" s="301">
        <v>4925</v>
      </c>
      <c r="X22" s="302">
        <v>3984</v>
      </c>
      <c r="Y22" s="303">
        <v>4530</v>
      </c>
      <c r="Z22" s="303">
        <v>4910</v>
      </c>
    </row>
    <row r="23" spans="1:26" ht="27.75" customHeight="1">
      <c r="A23" s="77">
        <v>17</v>
      </c>
      <c r="B23" s="69" t="s">
        <v>18</v>
      </c>
      <c r="C23" s="124">
        <v>1930</v>
      </c>
      <c r="D23" s="124">
        <v>731</v>
      </c>
      <c r="E23" s="124">
        <v>201</v>
      </c>
      <c r="F23" s="124">
        <v>95</v>
      </c>
      <c r="G23" s="124">
        <v>130</v>
      </c>
      <c r="H23" s="124">
        <v>64</v>
      </c>
      <c r="I23" s="124">
        <v>1206</v>
      </c>
      <c r="J23" s="124">
        <v>370</v>
      </c>
      <c r="K23" s="124">
        <v>83</v>
      </c>
      <c r="L23" s="124">
        <v>35</v>
      </c>
      <c r="M23" s="124">
        <v>310</v>
      </c>
      <c r="N23" s="124">
        <v>167</v>
      </c>
      <c r="O23" s="124">
        <v>4744</v>
      </c>
      <c r="P23" s="124">
        <v>4598</v>
      </c>
      <c r="Q23" s="124">
        <v>4428</v>
      </c>
      <c r="R23" s="124">
        <v>4428</v>
      </c>
      <c r="S23" s="124">
        <v>316</v>
      </c>
      <c r="T23" s="124">
        <v>170</v>
      </c>
      <c r="U23" s="124">
        <v>228</v>
      </c>
      <c r="V23" s="124">
        <v>88</v>
      </c>
      <c r="W23" s="34">
        <v>6902</v>
      </c>
      <c r="X23" s="35">
        <v>5417</v>
      </c>
      <c r="Y23" s="36">
        <v>5819</v>
      </c>
      <c r="Z23" s="36">
        <v>6418</v>
      </c>
    </row>
    <row r="24" spans="1:26" ht="27.75" customHeight="1">
      <c r="A24" s="286">
        <v>18</v>
      </c>
      <c r="B24" s="253" t="s">
        <v>19</v>
      </c>
      <c r="C24" s="300">
        <v>3499</v>
      </c>
      <c r="D24" s="300">
        <v>1949</v>
      </c>
      <c r="E24" s="300">
        <v>940</v>
      </c>
      <c r="F24" s="300">
        <v>557</v>
      </c>
      <c r="G24" s="300">
        <v>1064</v>
      </c>
      <c r="H24" s="300">
        <v>688</v>
      </c>
      <c r="I24" s="300">
        <v>979</v>
      </c>
      <c r="J24" s="300">
        <v>367</v>
      </c>
      <c r="K24" s="300">
        <v>269</v>
      </c>
      <c r="L24" s="300">
        <v>176</v>
      </c>
      <c r="M24" s="300">
        <v>247</v>
      </c>
      <c r="N24" s="300">
        <v>161</v>
      </c>
      <c r="O24" s="300">
        <v>7264</v>
      </c>
      <c r="P24" s="300">
        <v>6944</v>
      </c>
      <c r="Q24" s="300">
        <v>6734</v>
      </c>
      <c r="R24" s="300">
        <v>6734</v>
      </c>
      <c r="S24" s="300">
        <v>530</v>
      </c>
      <c r="T24" s="300">
        <v>210</v>
      </c>
      <c r="U24" s="300">
        <v>263</v>
      </c>
      <c r="V24" s="300">
        <v>114</v>
      </c>
      <c r="W24" s="301">
        <v>11026</v>
      </c>
      <c r="X24" s="302">
        <v>9007</v>
      </c>
      <c r="Y24" s="303">
        <v>9813</v>
      </c>
      <c r="Z24" s="303">
        <v>10531</v>
      </c>
    </row>
    <row r="25" spans="1:26" ht="30.75" customHeight="1">
      <c r="A25" s="571" t="s">
        <v>0</v>
      </c>
      <c r="B25" s="572"/>
      <c r="C25" s="37">
        <v>47612</v>
      </c>
      <c r="D25" s="37">
        <v>21796</v>
      </c>
      <c r="E25" s="37">
        <v>8693</v>
      </c>
      <c r="F25" s="37">
        <v>4659</v>
      </c>
      <c r="G25" s="37">
        <v>6288</v>
      </c>
      <c r="H25" s="37">
        <v>3719</v>
      </c>
      <c r="I25" s="37">
        <v>21382</v>
      </c>
      <c r="J25" s="37">
        <v>7066</v>
      </c>
      <c r="K25" s="37">
        <v>5919</v>
      </c>
      <c r="L25" s="37">
        <v>3348</v>
      </c>
      <c r="M25" s="37">
        <v>5330</v>
      </c>
      <c r="N25" s="37">
        <v>3004</v>
      </c>
      <c r="O25" s="37">
        <v>110939</v>
      </c>
      <c r="P25" s="37">
        <v>108325</v>
      </c>
      <c r="Q25" s="37">
        <v>105661</v>
      </c>
      <c r="R25" s="37">
        <v>105661</v>
      </c>
      <c r="S25" s="37">
        <v>5278</v>
      </c>
      <c r="T25" s="37">
        <v>2664</v>
      </c>
      <c r="U25" s="37">
        <v>6693</v>
      </c>
      <c r="V25" s="37">
        <v>2918</v>
      </c>
      <c r="W25" s="37">
        <v>165244</v>
      </c>
      <c r="X25" s="37">
        <v>133039</v>
      </c>
      <c r="Y25" s="37">
        <f>SUM(Y7:Y24)</f>
        <v>149152</v>
      </c>
      <c r="Z25" s="37">
        <f>SUM(Z7:Z24)</f>
        <v>160912</v>
      </c>
    </row>
  </sheetData>
  <sheetProtection/>
  <mergeCells count="20">
    <mergeCell ref="Q3:T3"/>
    <mergeCell ref="U3:V4"/>
    <mergeCell ref="W3:X4"/>
    <mergeCell ref="E4:F4"/>
    <mergeCell ref="G4:H4"/>
    <mergeCell ref="I4:J4"/>
    <mergeCell ref="K4:L4"/>
    <mergeCell ref="M4:N4"/>
    <mergeCell ref="Q4:R4"/>
    <mergeCell ref="S4:T4"/>
    <mergeCell ref="A25:B25"/>
    <mergeCell ref="A1:Z1"/>
    <mergeCell ref="C2:X2"/>
    <mergeCell ref="C3:D4"/>
    <mergeCell ref="E3:N3"/>
    <mergeCell ref="O3:P4"/>
    <mergeCell ref="A2:A5"/>
    <mergeCell ref="B2:B5"/>
    <mergeCell ref="Y2:Y5"/>
    <mergeCell ref="Z2:Z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8"/>
  <sheetViews>
    <sheetView zoomScale="60" zoomScaleNormal="60" zoomScalePageLayoutView="0" workbookViewId="0" topLeftCell="A1">
      <selection activeCell="A5" sqref="A5"/>
    </sheetView>
  </sheetViews>
  <sheetFormatPr defaultColWidth="9.00390625" defaultRowHeight="12.75"/>
  <cols>
    <col min="1" max="1" width="5.50390625" style="2" customWidth="1"/>
    <col min="2" max="2" width="23.375" style="2" customWidth="1"/>
    <col min="3" max="3" width="10.50390625" style="2" customWidth="1"/>
    <col min="4" max="4" width="11.875" style="2" customWidth="1"/>
    <col min="5" max="5" width="14.00390625" style="2" customWidth="1"/>
    <col min="6" max="6" width="11.875" style="2" customWidth="1"/>
    <col min="7" max="7" width="12.50390625" style="2" customWidth="1"/>
    <col min="8" max="8" width="11.625" style="2" customWidth="1"/>
    <col min="9" max="10" width="11.50390625" style="2" customWidth="1"/>
    <col min="11" max="11" width="12.375" style="2" customWidth="1"/>
    <col min="12" max="12" width="11.875" style="2" customWidth="1"/>
    <col min="13" max="13" width="14.875" style="2" customWidth="1"/>
    <col min="14" max="14" width="12.50390625" style="2" customWidth="1"/>
    <col min="15" max="16384" width="8.875" style="2" customWidth="1"/>
  </cols>
  <sheetData>
    <row r="1" spans="1:14" ht="17.25">
      <c r="A1" s="584" t="s">
        <v>32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</row>
    <row r="2" spans="1:14" ht="17.25">
      <c r="A2" s="590" t="s">
        <v>33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</row>
    <row r="3" spans="1:14" ht="17.25">
      <c r="A3" s="590" t="s">
        <v>34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</row>
    <row r="4" spans="1:14" ht="17.25">
      <c r="A4" s="591" t="s">
        <v>257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</row>
    <row r="6" spans="1:14" ht="12.75" customHeight="1">
      <c r="A6" s="588" t="s">
        <v>1</v>
      </c>
      <c r="B6" s="535" t="s">
        <v>48</v>
      </c>
      <c r="C6" s="586" t="s">
        <v>185</v>
      </c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3"/>
    </row>
    <row r="7" spans="1:14" ht="21" customHeight="1">
      <c r="A7" s="588"/>
      <c r="B7" s="535"/>
      <c r="C7" s="586"/>
      <c r="D7" s="594" t="s">
        <v>186</v>
      </c>
      <c r="E7" s="594"/>
      <c r="F7" s="594"/>
      <c r="G7" s="594"/>
      <c r="H7" s="594" t="s">
        <v>187</v>
      </c>
      <c r="I7" s="594"/>
      <c r="J7" s="594"/>
      <c r="K7" s="594"/>
      <c r="L7" s="594" t="s">
        <v>188</v>
      </c>
      <c r="M7" s="594"/>
      <c r="N7" s="594"/>
    </row>
    <row r="8" spans="1:14" ht="37.5" customHeight="1">
      <c r="A8" s="588"/>
      <c r="B8" s="535"/>
      <c r="C8" s="586"/>
      <c r="D8" s="586" t="s">
        <v>189</v>
      </c>
      <c r="E8" s="586"/>
      <c r="F8" s="586" t="s">
        <v>190</v>
      </c>
      <c r="G8" s="586"/>
      <c r="H8" s="586" t="s">
        <v>189</v>
      </c>
      <c r="I8" s="586"/>
      <c r="J8" s="586" t="s">
        <v>190</v>
      </c>
      <c r="K8" s="586"/>
      <c r="L8" s="586" t="s">
        <v>189</v>
      </c>
      <c r="M8" s="586"/>
      <c r="N8" s="586" t="s">
        <v>191</v>
      </c>
    </row>
    <row r="9" spans="1:14" ht="27" customHeight="1" thickBot="1">
      <c r="A9" s="589"/>
      <c r="B9" s="585"/>
      <c r="C9" s="587"/>
      <c r="D9" s="161" t="s">
        <v>192</v>
      </c>
      <c r="E9" s="161" t="s">
        <v>193</v>
      </c>
      <c r="F9" s="161" t="s">
        <v>192</v>
      </c>
      <c r="G9" s="161" t="s">
        <v>193</v>
      </c>
      <c r="H9" s="161" t="s">
        <v>192</v>
      </c>
      <c r="I9" s="161" t="s">
        <v>193</v>
      </c>
      <c r="J9" s="161" t="s">
        <v>192</v>
      </c>
      <c r="K9" s="161" t="s">
        <v>193</v>
      </c>
      <c r="L9" s="161" t="s">
        <v>192</v>
      </c>
      <c r="M9" s="161" t="s">
        <v>193</v>
      </c>
      <c r="N9" s="587"/>
    </row>
    <row r="10" spans="1:14" ht="27.75" customHeight="1" thickTop="1">
      <c r="A10" s="61">
        <v>1</v>
      </c>
      <c r="B10" s="62" t="s">
        <v>2</v>
      </c>
      <c r="C10" s="162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</row>
    <row r="11" spans="1:14" ht="27.75" customHeight="1">
      <c r="A11" s="252">
        <v>2</v>
      </c>
      <c r="B11" s="253" t="s">
        <v>3</v>
      </c>
      <c r="C11" s="311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</row>
    <row r="12" spans="1:14" ht="27.75" customHeight="1">
      <c r="A12" s="38">
        <v>3</v>
      </c>
      <c r="B12" s="69" t="s">
        <v>4</v>
      </c>
      <c r="C12" s="164"/>
      <c r="D12" s="165"/>
      <c r="E12" s="165"/>
      <c r="F12" s="163"/>
      <c r="G12" s="163"/>
      <c r="H12" s="163"/>
      <c r="I12" s="163"/>
      <c r="J12" s="163"/>
      <c r="K12" s="163"/>
      <c r="L12" s="163"/>
      <c r="M12" s="163"/>
      <c r="N12" s="163"/>
    </row>
    <row r="13" spans="1:14" ht="27.75" customHeight="1">
      <c r="A13" s="252">
        <v>4</v>
      </c>
      <c r="B13" s="253" t="s">
        <v>5</v>
      </c>
      <c r="C13" s="311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</row>
    <row r="14" spans="1:14" ht="27.75" customHeight="1">
      <c r="A14" s="38">
        <v>5</v>
      </c>
      <c r="B14" s="69" t="s">
        <v>6</v>
      </c>
      <c r="C14" s="164"/>
      <c r="D14" s="165"/>
      <c r="E14" s="165"/>
      <c r="F14" s="165"/>
      <c r="G14" s="165"/>
      <c r="H14" s="165"/>
      <c r="I14" s="163"/>
      <c r="J14" s="163"/>
      <c r="K14" s="163"/>
      <c r="L14" s="163"/>
      <c r="M14" s="163"/>
      <c r="N14" s="163"/>
    </row>
    <row r="15" spans="1:14" ht="27.75" customHeight="1">
      <c r="A15" s="252">
        <v>6</v>
      </c>
      <c r="B15" s="253" t="s">
        <v>7</v>
      </c>
      <c r="C15" s="311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</row>
    <row r="16" spans="1:14" ht="27.75" customHeight="1">
      <c r="A16" s="38">
        <v>7</v>
      </c>
      <c r="B16" s="69" t="s">
        <v>8</v>
      </c>
      <c r="C16" s="164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</row>
    <row r="17" spans="1:14" ht="27.75" customHeight="1">
      <c r="A17" s="252">
        <v>8</v>
      </c>
      <c r="B17" s="253" t="s">
        <v>9</v>
      </c>
      <c r="C17" s="311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</row>
    <row r="18" spans="1:14" ht="27.75" customHeight="1">
      <c r="A18" s="38">
        <v>9</v>
      </c>
      <c r="B18" s="69" t="s">
        <v>10</v>
      </c>
      <c r="C18" s="164"/>
      <c r="D18" s="165"/>
      <c r="E18" s="165"/>
      <c r="F18" s="165"/>
      <c r="G18" s="163"/>
      <c r="H18" s="163"/>
      <c r="I18" s="163"/>
      <c r="J18" s="163"/>
      <c r="K18" s="163"/>
      <c r="L18" s="163"/>
      <c r="M18" s="163"/>
      <c r="N18" s="163"/>
    </row>
    <row r="19" spans="1:14" ht="27.75" customHeight="1">
      <c r="A19" s="252">
        <v>10</v>
      </c>
      <c r="B19" s="253" t="s">
        <v>11</v>
      </c>
      <c r="C19" s="311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</row>
    <row r="20" spans="1:14" ht="27.75" customHeight="1">
      <c r="A20" s="38">
        <v>11</v>
      </c>
      <c r="B20" s="69" t="s">
        <v>12</v>
      </c>
      <c r="C20" s="164"/>
      <c r="D20" s="165"/>
      <c r="E20" s="165"/>
      <c r="F20" s="165"/>
      <c r="G20" s="163"/>
      <c r="H20" s="163"/>
      <c r="I20" s="163"/>
      <c r="J20" s="163"/>
      <c r="K20" s="163"/>
      <c r="L20" s="163"/>
      <c r="M20" s="163"/>
      <c r="N20" s="163"/>
    </row>
    <row r="21" spans="1:14" ht="27.75" customHeight="1">
      <c r="A21" s="252">
        <v>12</v>
      </c>
      <c r="B21" s="253" t="s">
        <v>13</v>
      </c>
      <c r="C21" s="311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</row>
    <row r="22" spans="1:14" ht="27.75" customHeight="1">
      <c r="A22" s="38">
        <v>13</v>
      </c>
      <c r="B22" s="69" t="s">
        <v>14</v>
      </c>
      <c r="C22" s="164"/>
      <c r="D22" s="165"/>
      <c r="E22" s="165"/>
      <c r="F22" s="165"/>
      <c r="G22" s="163"/>
      <c r="H22" s="163"/>
      <c r="I22" s="163"/>
      <c r="J22" s="165"/>
      <c r="K22" s="165"/>
      <c r="L22" s="165"/>
      <c r="M22" s="165"/>
      <c r="N22" s="165"/>
    </row>
    <row r="23" spans="1:14" ht="27.75" customHeight="1">
      <c r="A23" s="252">
        <v>14</v>
      </c>
      <c r="B23" s="253" t="s">
        <v>15</v>
      </c>
      <c r="C23" s="311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</row>
    <row r="24" spans="1:14" ht="27.75" customHeight="1">
      <c r="A24" s="38">
        <v>15</v>
      </c>
      <c r="B24" s="69" t="s">
        <v>16</v>
      </c>
      <c r="C24" s="164"/>
      <c r="D24" s="165"/>
      <c r="E24" s="165"/>
      <c r="F24" s="165"/>
      <c r="G24" s="163"/>
      <c r="H24" s="163"/>
      <c r="I24" s="163"/>
      <c r="J24" s="163"/>
      <c r="K24" s="163"/>
      <c r="L24" s="163"/>
      <c r="M24" s="163"/>
      <c r="N24" s="163"/>
    </row>
    <row r="25" spans="1:14" ht="27.75" customHeight="1">
      <c r="A25" s="252">
        <v>16</v>
      </c>
      <c r="B25" s="253" t="s">
        <v>17</v>
      </c>
      <c r="C25" s="311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</row>
    <row r="26" spans="1:14" ht="27.75" customHeight="1">
      <c r="A26" s="38">
        <v>17</v>
      </c>
      <c r="B26" s="69" t="s">
        <v>18</v>
      </c>
      <c r="C26" s="164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</row>
    <row r="27" spans="1:14" ht="27.75" customHeight="1">
      <c r="A27" s="312">
        <v>18</v>
      </c>
      <c r="B27" s="253" t="s">
        <v>19</v>
      </c>
      <c r="C27" s="311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</row>
    <row r="28" spans="1:14" ht="27.75" customHeight="1">
      <c r="A28" s="391" t="s">
        <v>0</v>
      </c>
      <c r="B28" s="392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</row>
  </sheetData>
  <sheetProtection/>
  <mergeCells count="18">
    <mergeCell ref="L8:M8"/>
    <mergeCell ref="A2:N2"/>
    <mergeCell ref="A3:N3"/>
    <mergeCell ref="A4:N4"/>
    <mergeCell ref="D6:N6"/>
    <mergeCell ref="D7:G7"/>
    <mergeCell ref="H7:K7"/>
    <mergeCell ref="L7:N7"/>
    <mergeCell ref="A1:N1"/>
    <mergeCell ref="A28:B28"/>
    <mergeCell ref="B6:B9"/>
    <mergeCell ref="C6:C9"/>
    <mergeCell ref="F8:G8"/>
    <mergeCell ref="H8:I8"/>
    <mergeCell ref="J8:K8"/>
    <mergeCell ref="A6:A9"/>
    <mergeCell ref="D8:E8"/>
    <mergeCell ref="N8:N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zoomScale="50" zoomScaleNormal="50" zoomScalePageLayoutView="0" workbookViewId="0" topLeftCell="A1">
      <selection activeCell="AP14" sqref="AP14"/>
    </sheetView>
  </sheetViews>
  <sheetFormatPr defaultColWidth="9.00390625" defaultRowHeight="12.75"/>
  <cols>
    <col min="1" max="1" width="5.00390625" style="0" customWidth="1"/>
    <col min="2" max="2" width="24.625" style="0" customWidth="1"/>
    <col min="3" max="3" width="8.375" style="0" bestFit="1" customWidth="1"/>
    <col min="4" max="4" width="6.625" style="0" bestFit="1" customWidth="1"/>
    <col min="5" max="5" width="6.125" style="0" customWidth="1"/>
    <col min="6" max="6" width="5.50390625" style="0" customWidth="1"/>
    <col min="7" max="7" width="6.125" style="0" customWidth="1"/>
    <col min="8" max="8" width="5.50390625" style="0" customWidth="1"/>
    <col min="9" max="9" width="6.125" style="0" customWidth="1"/>
    <col min="10" max="10" width="5.50390625" style="0" customWidth="1"/>
    <col min="11" max="11" width="6.875" style="0" customWidth="1"/>
    <col min="12" max="12" width="5.50390625" style="0" customWidth="1"/>
    <col min="13" max="13" width="6.875" style="0" customWidth="1"/>
    <col min="14" max="14" width="5.50390625" style="0" customWidth="1"/>
    <col min="15" max="16" width="6.625" style="0" bestFit="1" customWidth="1"/>
    <col min="17" max="17" width="6.00390625" style="0" customWidth="1"/>
    <col min="18" max="18" width="5.50390625" style="0" customWidth="1"/>
    <col min="19" max="19" width="6.00390625" style="0" customWidth="1"/>
    <col min="20" max="20" width="5.50390625" style="0" customWidth="1"/>
    <col min="21" max="21" width="6.00390625" style="0" customWidth="1"/>
    <col min="22" max="22" width="5.50390625" style="0" customWidth="1"/>
    <col min="23" max="23" width="8.375" style="0" bestFit="1" customWidth="1"/>
    <col min="24" max="24" width="7.50390625" style="0" customWidth="1"/>
    <col min="25" max="25" width="8.375" style="0" bestFit="1" customWidth="1"/>
    <col min="26" max="26" width="6.875" style="0" customWidth="1"/>
    <col min="27" max="27" width="12.50390625" style="0" customWidth="1"/>
    <col min="28" max="28" width="8.375" style="0" bestFit="1" customWidth="1"/>
    <col min="29" max="29" width="9.00390625" style="0" customWidth="1"/>
    <col min="30" max="31" width="13.625" style="0" customWidth="1"/>
    <col min="32" max="32" width="13.50390625" style="0" customWidth="1"/>
    <col min="33" max="33" width="14.875" style="0" customWidth="1"/>
    <col min="34" max="34" width="14.375" style="0" customWidth="1"/>
  </cols>
  <sheetData>
    <row r="1" spans="1:33" s="7" customFormat="1" ht="36" customHeight="1">
      <c r="A1" s="400" t="s">
        <v>25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</row>
    <row r="2" spans="1:33" ht="18" customHeight="1">
      <c r="A2" s="413" t="s">
        <v>47</v>
      </c>
      <c r="B2" s="415" t="s">
        <v>48</v>
      </c>
      <c r="C2" s="418" t="s">
        <v>238</v>
      </c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01" t="s">
        <v>234</v>
      </c>
      <c r="AE2" s="401"/>
      <c r="AF2" s="401" t="s">
        <v>206</v>
      </c>
      <c r="AG2" s="401"/>
    </row>
    <row r="3" spans="1:34" ht="46.5" customHeight="1">
      <c r="A3" s="413"/>
      <c r="B3" s="416"/>
      <c r="C3" s="401" t="s">
        <v>60</v>
      </c>
      <c r="D3" s="401"/>
      <c r="E3" s="401"/>
      <c r="F3" s="401"/>
      <c r="G3" s="401" t="s">
        <v>61</v>
      </c>
      <c r="H3" s="401"/>
      <c r="I3" s="401"/>
      <c r="J3" s="401"/>
      <c r="K3" s="401" t="s">
        <v>62</v>
      </c>
      <c r="L3" s="401"/>
      <c r="M3" s="401"/>
      <c r="N3" s="401"/>
      <c r="O3" s="401" t="s">
        <v>63</v>
      </c>
      <c r="P3" s="401"/>
      <c r="Q3" s="401"/>
      <c r="R3" s="401"/>
      <c r="S3" s="401" t="s">
        <v>64</v>
      </c>
      <c r="T3" s="401"/>
      <c r="U3" s="401"/>
      <c r="V3" s="401"/>
      <c r="W3" s="401" t="s">
        <v>65</v>
      </c>
      <c r="X3" s="401"/>
      <c r="Y3" s="401"/>
      <c r="Z3" s="401"/>
      <c r="AA3" s="409" t="s">
        <v>0</v>
      </c>
      <c r="AB3" s="409"/>
      <c r="AC3" s="419" t="s">
        <v>55</v>
      </c>
      <c r="AD3" s="401"/>
      <c r="AE3" s="401"/>
      <c r="AF3" s="401"/>
      <c r="AG3" s="401"/>
      <c r="AH3" s="50"/>
    </row>
    <row r="4" spans="1:34" ht="42" customHeight="1">
      <c r="A4" s="413"/>
      <c r="B4" s="416"/>
      <c r="C4" s="408" t="s">
        <v>66</v>
      </c>
      <c r="D4" s="408"/>
      <c r="E4" s="408" t="s">
        <v>67</v>
      </c>
      <c r="F4" s="408"/>
      <c r="G4" s="408" t="s">
        <v>66</v>
      </c>
      <c r="H4" s="408"/>
      <c r="I4" s="408" t="s">
        <v>67</v>
      </c>
      <c r="J4" s="408"/>
      <c r="K4" s="408" t="s">
        <v>66</v>
      </c>
      <c r="L4" s="408"/>
      <c r="M4" s="408" t="s">
        <v>67</v>
      </c>
      <c r="N4" s="408"/>
      <c r="O4" s="408" t="s">
        <v>66</v>
      </c>
      <c r="P4" s="408"/>
      <c r="Q4" s="408" t="s">
        <v>67</v>
      </c>
      <c r="R4" s="408"/>
      <c r="S4" s="408" t="s">
        <v>66</v>
      </c>
      <c r="T4" s="408"/>
      <c r="U4" s="408" t="s">
        <v>67</v>
      </c>
      <c r="V4" s="408"/>
      <c r="W4" s="408" t="s">
        <v>66</v>
      </c>
      <c r="X4" s="408"/>
      <c r="Y4" s="408" t="s">
        <v>67</v>
      </c>
      <c r="Z4" s="408"/>
      <c r="AA4" s="409"/>
      <c r="AB4" s="409"/>
      <c r="AC4" s="419"/>
      <c r="AD4" s="401" t="s">
        <v>68</v>
      </c>
      <c r="AE4" s="401" t="s">
        <v>69</v>
      </c>
      <c r="AF4" s="401" t="s">
        <v>68</v>
      </c>
      <c r="AG4" s="401" t="s">
        <v>69</v>
      </c>
      <c r="AH4" s="51"/>
    </row>
    <row r="5" spans="1:34" ht="13.5" customHeight="1" thickBot="1">
      <c r="A5" s="414"/>
      <c r="B5" s="417"/>
      <c r="C5" s="81" t="s">
        <v>70</v>
      </c>
      <c r="D5" s="81" t="s">
        <v>71</v>
      </c>
      <c r="E5" s="81" t="s">
        <v>70</v>
      </c>
      <c r="F5" s="81" t="s">
        <v>71</v>
      </c>
      <c r="G5" s="81" t="s">
        <v>70</v>
      </c>
      <c r="H5" s="81" t="s">
        <v>71</v>
      </c>
      <c r="I5" s="81" t="s">
        <v>70</v>
      </c>
      <c r="J5" s="81" t="s">
        <v>71</v>
      </c>
      <c r="K5" s="81" t="s">
        <v>70</v>
      </c>
      <c r="L5" s="81" t="s">
        <v>71</v>
      </c>
      <c r="M5" s="81" t="s">
        <v>70</v>
      </c>
      <c r="N5" s="81" t="s">
        <v>71</v>
      </c>
      <c r="O5" s="81" t="s">
        <v>70</v>
      </c>
      <c r="P5" s="81" t="s">
        <v>71</v>
      </c>
      <c r="Q5" s="81" t="s">
        <v>70</v>
      </c>
      <c r="R5" s="81" t="s">
        <v>71</v>
      </c>
      <c r="S5" s="81" t="s">
        <v>70</v>
      </c>
      <c r="T5" s="81" t="s">
        <v>71</v>
      </c>
      <c r="U5" s="81" t="s">
        <v>70</v>
      </c>
      <c r="V5" s="81" t="s">
        <v>71</v>
      </c>
      <c r="W5" s="81" t="s">
        <v>70</v>
      </c>
      <c r="X5" s="81" t="s">
        <v>71</v>
      </c>
      <c r="Y5" s="81" t="s">
        <v>70</v>
      </c>
      <c r="Z5" s="81" t="s">
        <v>71</v>
      </c>
      <c r="AA5" s="81" t="s">
        <v>72</v>
      </c>
      <c r="AB5" s="81" t="s">
        <v>71</v>
      </c>
      <c r="AC5" s="420"/>
      <c r="AD5" s="402"/>
      <c r="AE5" s="402"/>
      <c r="AF5" s="402"/>
      <c r="AG5" s="402"/>
      <c r="AH5" s="52"/>
    </row>
    <row r="6" spans="1:34" ht="27.75" customHeight="1" thickTop="1">
      <c r="A6" s="61">
        <v>1</v>
      </c>
      <c r="B6" s="62" t="s">
        <v>2</v>
      </c>
      <c r="C6" s="83">
        <v>27</v>
      </c>
      <c r="D6" s="83">
        <v>1</v>
      </c>
      <c r="E6" s="83">
        <v>42</v>
      </c>
      <c r="F6" s="83">
        <v>0</v>
      </c>
      <c r="G6" s="83">
        <v>2</v>
      </c>
      <c r="H6" s="83">
        <v>0</v>
      </c>
      <c r="I6" s="83">
        <v>0</v>
      </c>
      <c r="J6" s="83">
        <v>0</v>
      </c>
      <c r="K6" s="83">
        <v>9</v>
      </c>
      <c r="L6" s="83">
        <v>1</v>
      </c>
      <c r="M6" s="83">
        <v>6</v>
      </c>
      <c r="N6" s="83">
        <v>0</v>
      </c>
      <c r="O6" s="83">
        <v>19</v>
      </c>
      <c r="P6" s="83">
        <v>5</v>
      </c>
      <c r="Q6" s="83">
        <v>11</v>
      </c>
      <c r="R6" s="83">
        <v>0</v>
      </c>
      <c r="S6" s="83">
        <v>2</v>
      </c>
      <c r="T6" s="83">
        <v>0</v>
      </c>
      <c r="U6" s="83">
        <v>2</v>
      </c>
      <c r="V6" s="83">
        <v>0</v>
      </c>
      <c r="W6" s="83">
        <v>140</v>
      </c>
      <c r="X6" s="83">
        <v>79</v>
      </c>
      <c r="Y6" s="83">
        <v>157</v>
      </c>
      <c r="Z6" s="83">
        <v>0</v>
      </c>
      <c r="AA6" s="83">
        <v>417</v>
      </c>
      <c r="AB6" s="83">
        <v>86</v>
      </c>
      <c r="AC6" s="180">
        <v>503</v>
      </c>
      <c r="AD6" s="84">
        <v>460</v>
      </c>
      <c r="AE6" s="84">
        <v>327</v>
      </c>
      <c r="AF6" s="84">
        <v>473</v>
      </c>
      <c r="AG6" s="84">
        <v>336</v>
      </c>
      <c r="AH6" s="42"/>
    </row>
    <row r="7" spans="1:34" ht="27.75" customHeight="1">
      <c r="A7" s="252">
        <v>2</v>
      </c>
      <c r="B7" s="253" t="s">
        <v>3</v>
      </c>
      <c r="C7" s="261">
        <v>19</v>
      </c>
      <c r="D7" s="261">
        <v>4</v>
      </c>
      <c r="E7" s="261">
        <v>17</v>
      </c>
      <c r="F7" s="261">
        <v>0</v>
      </c>
      <c r="G7" s="261">
        <v>1</v>
      </c>
      <c r="H7" s="261">
        <v>0</v>
      </c>
      <c r="I7" s="261">
        <v>0</v>
      </c>
      <c r="J7" s="261">
        <v>0</v>
      </c>
      <c r="K7" s="261">
        <v>8</v>
      </c>
      <c r="L7" s="261">
        <v>1</v>
      </c>
      <c r="M7" s="261">
        <v>2</v>
      </c>
      <c r="N7" s="261">
        <v>0</v>
      </c>
      <c r="O7" s="261">
        <v>9</v>
      </c>
      <c r="P7" s="261">
        <v>1</v>
      </c>
      <c r="Q7" s="261">
        <v>1</v>
      </c>
      <c r="R7" s="261">
        <v>0</v>
      </c>
      <c r="S7" s="261">
        <v>0</v>
      </c>
      <c r="T7" s="261">
        <v>0</v>
      </c>
      <c r="U7" s="261">
        <v>3</v>
      </c>
      <c r="V7" s="261">
        <v>0</v>
      </c>
      <c r="W7" s="261">
        <v>275</v>
      </c>
      <c r="X7" s="261">
        <v>95</v>
      </c>
      <c r="Y7" s="261">
        <v>139</v>
      </c>
      <c r="Z7" s="261">
        <v>1</v>
      </c>
      <c r="AA7" s="262">
        <v>474</v>
      </c>
      <c r="AB7" s="262">
        <v>102</v>
      </c>
      <c r="AC7" s="263">
        <v>576</v>
      </c>
      <c r="AD7" s="264">
        <v>580</v>
      </c>
      <c r="AE7" s="264">
        <v>503</v>
      </c>
      <c r="AF7" s="264">
        <v>622</v>
      </c>
      <c r="AG7" s="264">
        <v>536</v>
      </c>
      <c r="AH7" s="42"/>
    </row>
    <row r="8" spans="1:34" ht="27.75" customHeight="1">
      <c r="A8" s="38">
        <v>3</v>
      </c>
      <c r="B8" s="69" t="s">
        <v>4</v>
      </c>
      <c r="C8" s="85">
        <v>23</v>
      </c>
      <c r="D8" s="85">
        <v>2</v>
      </c>
      <c r="E8" s="85">
        <v>32</v>
      </c>
      <c r="F8" s="85">
        <v>0</v>
      </c>
      <c r="G8" s="85">
        <v>1</v>
      </c>
      <c r="H8" s="85">
        <v>0</v>
      </c>
      <c r="I8" s="85">
        <v>2</v>
      </c>
      <c r="J8" s="85">
        <v>0</v>
      </c>
      <c r="K8" s="85">
        <v>4</v>
      </c>
      <c r="L8" s="85">
        <v>0</v>
      </c>
      <c r="M8" s="85">
        <v>0</v>
      </c>
      <c r="N8" s="85">
        <v>0</v>
      </c>
      <c r="O8" s="85">
        <v>31</v>
      </c>
      <c r="P8" s="85">
        <v>3</v>
      </c>
      <c r="Q8" s="85">
        <v>14</v>
      </c>
      <c r="R8" s="85">
        <v>0</v>
      </c>
      <c r="S8" s="85">
        <v>1</v>
      </c>
      <c r="T8" s="85">
        <v>0</v>
      </c>
      <c r="U8" s="85">
        <v>3</v>
      </c>
      <c r="V8" s="85">
        <v>0</v>
      </c>
      <c r="W8" s="85">
        <v>123</v>
      </c>
      <c r="X8" s="85">
        <v>59</v>
      </c>
      <c r="Y8" s="85">
        <v>255</v>
      </c>
      <c r="Z8" s="85">
        <v>4</v>
      </c>
      <c r="AA8" s="83">
        <v>489</v>
      </c>
      <c r="AB8" s="83">
        <v>68</v>
      </c>
      <c r="AC8" s="121">
        <v>557</v>
      </c>
      <c r="AD8" s="86">
        <v>547</v>
      </c>
      <c r="AE8" s="86">
        <v>419</v>
      </c>
      <c r="AF8" s="86">
        <v>578</v>
      </c>
      <c r="AG8" s="86">
        <v>432</v>
      </c>
      <c r="AH8" s="42"/>
    </row>
    <row r="9" spans="1:34" ht="27.75" customHeight="1">
      <c r="A9" s="252">
        <v>4</v>
      </c>
      <c r="B9" s="253" t="s">
        <v>5</v>
      </c>
      <c r="C9" s="261">
        <v>251</v>
      </c>
      <c r="D9" s="261">
        <v>60</v>
      </c>
      <c r="E9" s="261">
        <v>119</v>
      </c>
      <c r="F9" s="261">
        <v>0</v>
      </c>
      <c r="G9" s="261">
        <v>1</v>
      </c>
      <c r="H9" s="261">
        <v>0</v>
      </c>
      <c r="I9" s="261">
        <v>0</v>
      </c>
      <c r="J9" s="261">
        <v>0</v>
      </c>
      <c r="K9" s="261">
        <v>18</v>
      </c>
      <c r="L9" s="261">
        <v>6</v>
      </c>
      <c r="M9" s="261">
        <v>0</v>
      </c>
      <c r="N9" s="261">
        <v>0</v>
      </c>
      <c r="O9" s="261">
        <v>28</v>
      </c>
      <c r="P9" s="261">
        <v>9</v>
      </c>
      <c r="Q9" s="261">
        <v>5</v>
      </c>
      <c r="R9" s="261">
        <v>0</v>
      </c>
      <c r="S9" s="261">
        <v>1</v>
      </c>
      <c r="T9" s="261">
        <v>0</v>
      </c>
      <c r="U9" s="261">
        <v>8</v>
      </c>
      <c r="V9" s="261">
        <v>0</v>
      </c>
      <c r="W9" s="261">
        <v>795</v>
      </c>
      <c r="X9" s="261">
        <v>300</v>
      </c>
      <c r="Y9" s="261">
        <v>486</v>
      </c>
      <c r="Z9" s="261">
        <v>1</v>
      </c>
      <c r="AA9" s="262">
        <v>1712</v>
      </c>
      <c r="AB9" s="262">
        <v>376</v>
      </c>
      <c r="AC9" s="263">
        <v>2088</v>
      </c>
      <c r="AD9" s="264">
        <v>1836</v>
      </c>
      <c r="AE9" s="264">
        <v>1373</v>
      </c>
      <c r="AF9" s="264">
        <v>1958</v>
      </c>
      <c r="AG9" s="264">
        <v>1455</v>
      </c>
      <c r="AH9" s="42"/>
    </row>
    <row r="10" spans="1:34" ht="27.75" customHeight="1">
      <c r="A10" s="38">
        <v>5</v>
      </c>
      <c r="B10" s="69" t="s">
        <v>6</v>
      </c>
      <c r="C10" s="85">
        <v>98</v>
      </c>
      <c r="D10" s="85">
        <v>23</v>
      </c>
      <c r="E10" s="85">
        <v>98</v>
      </c>
      <c r="F10" s="85">
        <v>2</v>
      </c>
      <c r="G10" s="85">
        <v>0</v>
      </c>
      <c r="H10" s="85">
        <v>0</v>
      </c>
      <c r="I10" s="85">
        <v>1</v>
      </c>
      <c r="J10" s="85">
        <v>0</v>
      </c>
      <c r="K10" s="85">
        <v>11</v>
      </c>
      <c r="L10" s="85">
        <v>1</v>
      </c>
      <c r="M10" s="85">
        <v>2</v>
      </c>
      <c r="N10" s="85">
        <v>0</v>
      </c>
      <c r="O10" s="85">
        <v>26</v>
      </c>
      <c r="P10" s="85">
        <v>7</v>
      </c>
      <c r="Q10" s="85">
        <v>14</v>
      </c>
      <c r="R10" s="85">
        <v>0</v>
      </c>
      <c r="S10" s="85">
        <v>2</v>
      </c>
      <c r="T10" s="85">
        <v>2</v>
      </c>
      <c r="U10" s="85">
        <v>6</v>
      </c>
      <c r="V10" s="85">
        <v>0</v>
      </c>
      <c r="W10" s="85">
        <v>369</v>
      </c>
      <c r="X10" s="85">
        <v>182</v>
      </c>
      <c r="Y10" s="85">
        <v>476</v>
      </c>
      <c r="Z10" s="85">
        <v>2</v>
      </c>
      <c r="AA10" s="83">
        <v>1103</v>
      </c>
      <c r="AB10" s="83">
        <v>219</v>
      </c>
      <c r="AC10" s="121">
        <v>1322</v>
      </c>
      <c r="AD10" s="86">
        <v>1190</v>
      </c>
      <c r="AE10" s="86">
        <v>910</v>
      </c>
      <c r="AF10" s="86">
        <v>1290</v>
      </c>
      <c r="AG10" s="86">
        <v>977</v>
      </c>
      <c r="AH10" s="42"/>
    </row>
    <row r="11" spans="1:34" ht="27.75" customHeight="1">
      <c r="A11" s="252">
        <v>6</v>
      </c>
      <c r="B11" s="253" t="s">
        <v>7</v>
      </c>
      <c r="C11" s="261">
        <v>178</v>
      </c>
      <c r="D11" s="261">
        <v>63</v>
      </c>
      <c r="E11" s="261">
        <v>96</v>
      </c>
      <c r="F11" s="261">
        <v>2</v>
      </c>
      <c r="G11" s="261">
        <v>3</v>
      </c>
      <c r="H11" s="261">
        <v>0</v>
      </c>
      <c r="I11" s="261">
        <v>0</v>
      </c>
      <c r="J11" s="261">
        <v>0</v>
      </c>
      <c r="K11" s="261">
        <v>22</v>
      </c>
      <c r="L11" s="261">
        <v>1</v>
      </c>
      <c r="M11" s="261">
        <v>3</v>
      </c>
      <c r="N11" s="261">
        <v>0</v>
      </c>
      <c r="O11" s="261">
        <v>46</v>
      </c>
      <c r="P11" s="261">
        <v>11</v>
      </c>
      <c r="Q11" s="261">
        <v>2</v>
      </c>
      <c r="R11" s="261">
        <v>0</v>
      </c>
      <c r="S11" s="261">
        <v>0</v>
      </c>
      <c r="T11" s="261">
        <v>0</v>
      </c>
      <c r="U11" s="261">
        <v>2</v>
      </c>
      <c r="V11" s="261">
        <v>0</v>
      </c>
      <c r="W11" s="261">
        <v>677</v>
      </c>
      <c r="X11" s="261">
        <v>258</v>
      </c>
      <c r="Y11" s="261">
        <v>396</v>
      </c>
      <c r="Z11" s="261">
        <v>0</v>
      </c>
      <c r="AA11" s="262">
        <v>1425</v>
      </c>
      <c r="AB11" s="262">
        <v>335</v>
      </c>
      <c r="AC11" s="263">
        <v>1760</v>
      </c>
      <c r="AD11" s="264">
        <v>1578</v>
      </c>
      <c r="AE11" s="264">
        <v>1170</v>
      </c>
      <c r="AF11" s="264">
        <v>1665</v>
      </c>
      <c r="AG11" s="264">
        <v>1234</v>
      </c>
      <c r="AH11" s="42"/>
    </row>
    <row r="12" spans="1:34" ht="27.75" customHeight="1">
      <c r="A12" s="38">
        <v>7</v>
      </c>
      <c r="B12" s="69" t="s">
        <v>8</v>
      </c>
      <c r="C12" s="85">
        <v>22</v>
      </c>
      <c r="D12" s="85">
        <v>6</v>
      </c>
      <c r="E12" s="85">
        <v>12</v>
      </c>
      <c r="F12" s="85">
        <v>0</v>
      </c>
      <c r="G12" s="85">
        <v>1</v>
      </c>
      <c r="H12" s="85">
        <v>0</v>
      </c>
      <c r="I12" s="85">
        <v>2</v>
      </c>
      <c r="J12" s="85">
        <v>0</v>
      </c>
      <c r="K12" s="85">
        <v>11</v>
      </c>
      <c r="L12" s="85">
        <v>2</v>
      </c>
      <c r="M12" s="85">
        <v>5</v>
      </c>
      <c r="N12" s="85">
        <v>0</v>
      </c>
      <c r="O12" s="85">
        <v>8</v>
      </c>
      <c r="P12" s="85">
        <v>3</v>
      </c>
      <c r="Q12" s="85">
        <v>3</v>
      </c>
      <c r="R12" s="85">
        <v>0</v>
      </c>
      <c r="S12" s="85">
        <v>2</v>
      </c>
      <c r="T12" s="85">
        <v>0</v>
      </c>
      <c r="U12" s="85">
        <v>0</v>
      </c>
      <c r="V12" s="85">
        <v>0</v>
      </c>
      <c r="W12" s="85">
        <v>81</v>
      </c>
      <c r="X12" s="85">
        <v>39</v>
      </c>
      <c r="Y12" s="85">
        <v>100</v>
      </c>
      <c r="Z12" s="85">
        <v>2</v>
      </c>
      <c r="AA12" s="83">
        <v>247</v>
      </c>
      <c r="AB12" s="83">
        <v>52</v>
      </c>
      <c r="AC12" s="121">
        <v>299</v>
      </c>
      <c r="AD12" s="86">
        <v>272</v>
      </c>
      <c r="AE12" s="86">
        <v>196</v>
      </c>
      <c r="AF12" s="86">
        <v>284</v>
      </c>
      <c r="AG12" s="86">
        <v>206</v>
      </c>
      <c r="AH12" s="42"/>
    </row>
    <row r="13" spans="1:34" ht="27.75" customHeight="1">
      <c r="A13" s="252">
        <v>8</v>
      </c>
      <c r="B13" s="253" t="s">
        <v>9</v>
      </c>
      <c r="C13" s="261">
        <v>37</v>
      </c>
      <c r="D13" s="261">
        <v>20</v>
      </c>
      <c r="E13" s="261">
        <v>43</v>
      </c>
      <c r="F13" s="261">
        <v>0</v>
      </c>
      <c r="G13" s="261">
        <v>2</v>
      </c>
      <c r="H13" s="261">
        <v>0</v>
      </c>
      <c r="I13" s="261">
        <v>1</v>
      </c>
      <c r="J13" s="261">
        <v>0</v>
      </c>
      <c r="K13" s="261">
        <v>17</v>
      </c>
      <c r="L13" s="261">
        <v>2</v>
      </c>
      <c r="M13" s="261">
        <v>9</v>
      </c>
      <c r="N13" s="261">
        <v>0</v>
      </c>
      <c r="O13" s="261">
        <v>13</v>
      </c>
      <c r="P13" s="261">
        <v>6</v>
      </c>
      <c r="Q13" s="261">
        <v>9</v>
      </c>
      <c r="R13" s="261">
        <v>0</v>
      </c>
      <c r="S13" s="261">
        <v>1</v>
      </c>
      <c r="T13" s="261">
        <v>1</v>
      </c>
      <c r="U13" s="261">
        <v>4</v>
      </c>
      <c r="V13" s="261">
        <v>0</v>
      </c>
      <c r="W13" s="261">
        <v>101</v>
      </c>
      <c r="X13" s="261">
        <v>53</v>
      </c>
      <c r="Y13" s="261">
        <v>122</v>
      </c>
      <c r="Z13" s="261">
        <v>1</v>
      </c>
      <c r="AA13" s="262">
        <v>359</v>
      </c>
      <c r="AB13" s="262">
        <v>83</v>
      </c>
      <c r="AC13" s="263">
        <v>442</v>
      </c>
      <c r="AD13" s="264">
        <v>365</v>
      </c>
      <c r="AE13" s="264">
        <v>226</v>
      </c>
      <c r="AF13" s="264">
        <v>390</v>
      </c>
      <c r="AG13" s="264">
        <v>234</v>
      </c>
      <c r="AH13" s="42"/>
    </row>
    <row r="14" spans="1:34" ht="27.75" customHeight="1">
      <c r="A14" s="38">
        <v>9</v>
      </c>
      <c r="B14" s="69" t="s">
        <v>10</v>
      </c>
      <c r="C14" s="85">
        <v>46</v>
      </c>
      <c r="D14" s="85">
        <v>8</v>
      </c>
      <c r="E14" s="85">
        <v>56</v>
      </c>
      <c r="F14" s="85">
        <v>2</v>
      </c>
      <c r="G14" s="85">
        <v>0</v>
      </c>
      <c r="H14" s="85">
        <v>0</v>
      </c>
      <c r="I14" s="85">
        <v>0</v>
      </c>
      <c r="J14" s="85">
        <v>0</v>
      </c>
      <c r="K14" s="85">
        <v>24</v>
      </c>
      <c r="L14" s="85">
        <v>10</v>
      </c>
      <c r="M14" s="85">
        <v>12</v>
      </c>
      <c r="N14" s="85">
        <v>0</v>
      </c>
      <c r="O14" s="85">
        <v>18</v>
      </c>
      <c r="P14" s="85">
        <v>1</v>
      </c>
      <c r="Q14" s="85">
        <v>7</v>
      </c>
      <c r="R14" s="85">
        <v>0</v>
      </c>
      <c r="S14" s="85">
        <v>3</v>
      </c>
      <c r="T14" s="85">
        <v>2</v>
      </c>
      <c r="U14" s="85">
        <v>0</v>
      </c>
      <c r="V14" s="85">
        <v>0</v>
      </c>
      <c r="W14" s="85">
        <v>223</v>
      </c>
      <c r="X14" s="85">
        <v>108</v>
      </c>
      <c r="Y14" s="85">
        <v>216</v>
      </c>
      <c r="Z14" s="85">
        <v>3</v>
      </c>
      <c r="AA14" s="83">
        <v>605</v>
      </c>
      <c r="AB14" s="83">
        <v>134</v>
      </c>
      <c r="AC14" s="121">
        <v>739</v>
      </c>
      <c r="AD14" s="86">
        <v>674</v>
      </c>
      <c r="AE14" s="86">
        <v>478</v>
      </c>
      <c r="AF14" s="86">
        <v>699</v>
      </c>
      <c r="AG14" s="86">
        <v>493</v>
      </c>
      <c r="AH14" s="42"/>
    </row>
    <row r="15" spans="1:34" ht="27.75" customHeight="1">
      <c r="A15" s="252">
        <v>10</v>
      </c>
      <c r="B15" s="253" t="s">
        <v>11</v>
      </c>
      <c r="C15" s="261">
        <v>28</v>
      </c>
      <c r="D15" s="261">
        <v>5</v>
      </c>
      <c r="E15" s="261">
        <v>27</v>
      </c>
      <c r="F15" s="261">
        <v>0</v>
      </c>
      <c r="G15" s="261">
        <v>1</v>
      </c>
      <c r="H15" s="261">
        <v>0</v>
      </c>
      <c r="I15" s="261">
        <v>2</v>
      </c>
      <c r="J15" s="261">
        <v>0</v>
      </c>
      <c r="K15" s="261">
        <v>6</v>
      </c>
      <c r="L15" s="261">
        <v>0</v>
      </c>
      <c r="M15" s="261">
        <v>1</v>
      </c>
      <c r="N15" s="261">
        <v>0</v>
      </c>
      <c r="O15" s="261">
        <v>30</v>
      </c>
      <c r="P15" s="261">
        <v>6</v>
      </c>
      <c r="Q15" s="261">
        <v>3</v>
      </c>
      <c r="R15" s="261">
        <v>0</v>
      </c>
      <c r="S15" s="261">
        <v>0</v>
      </c>
      <c r="T15" s="261">
        <v>0</v>
      </c>
      <c r="U15" s="261">
        <v>0</v>
      </c>
      <c r="V15" s="261">
        <v>0</v>
      </c>
      <c r="W15" s="261">
        <v>81</v>
      </c>
      <c r="X15" s="261">
        <v>30</v>
      </c>
      <c r="Y15" s="261">
        <v>64</v>
      </c>
      <c r="Z15" s="261">
        <v>0</v>
      </c>
      <c r="AA15" s="262">
        <v>243</v>
      </c>
      <c r="AB15" s="262">
        <v>41</v>
      </c>
      <c r="AC15" s="263">
        <v>284</v>
      </c>
      <c r="AD15" s="264">
        <v>267</v>
      </c>
      <c r="AE15" s="264">
        <v>159</v>
      </c>
      <c r="AF15" s="264">
        <v>276</v>
      </c>
      <c r="AG15" s="264">
        <v>163</v>
      </c>
      <c r="AH15" s="42"/>
    </row>
    <row r="16" spans="1:34" ht="27.75" customHeight="1">
      <c r="A16" s="38">
        <v>11</v>
      </c>
      <c r="B16" s="69" t="s">
        <v>12</v>
      </c>
      <c r="C16" s="85">
        <v>43</v>
      </c>
      <c r="D16" s="85">
        <v>7</v>
      </c>
      <c r="E16" s="85">
        <v>71</v>
      </c>
      <c r="F16" s="85">
        <v>0</v>
      </c>
      <c r="G16" s="85">
        <v>10</v>
      </c>
      <c r="H16" s="85">
        <v>1</v>
      </c>
      <c r="I16" s="85">
        <v>3</v>
      </c>
      <c r="J16" s="85">
        <v>0</v>
      </c>
      <c r="K16" s="85">
        <v>8</v>
      </c>
      <c r="L16" s="85">
        <v>0</v>
      </c>
      <c r="M16" s="85">
        <v>2</v>
      </c>
      <c r="N16" s="85">
        <v>0</v>
      </c>
      <c r="O16" s="85">
        <v>25</v>
      </c>
      <c r="P16" s="85">
        <v>3</v>
      </c>
      <c r="Q16" s="85">
        <v>18</v>
      </c>
      <c r="R16" s="85">
        <v>0</v>
      </c>
      <c r="S16" s="85">
        <v>1</v>
      </c>
      <c r="T16" s="85">
        <v>0</v>
      </c>
      <c r="U16" s="85">
        <v>2</v>
      </c>
      <c r="V16" s="85">
        <v>0</v>
      </c>
      <c r="W16" s="85">
        <v>294</v>
      </c>
      <c r="X16" s="85">
        <v>111</v>
      </c>
      <c r="Y16" s="85">
        <v>410</v>
      </c>
      <c r="Z16" s="85">
        <v>3</v>
      </c>
      <c r="AA16" s="83">
        <v>887</v>
      </c>
      <c r="AB16" s="83">
        <v>125</v>
      </c>
      <c r="AC16" s="121">
        <v>1012</v>
      </c>
      <c r="AD16" s="86">
        <v>946</v>
      </c>
      <c r="AE16" s="86">
        <v>750</v>
      </c>
      <c r="AF16" s="86">
        <v>1017</v>
      </c>
      <c r="AG16" s="86">
        <v>811</v>
      </c>
      <c r="AH16" s="42"/>
    </row>
    <row r="17" spans="1:34" ht="27.75" customHeight="1">
      <c r="A17" s="252">
        <v>12</v>
      </c>
      <c r="B17" s="253" t="s">
        <v>13</v>
      </c>
      <c r="C17" s="261">
        <v>22</v>
      </c>
      <c r="D17" s="261">
        <v>5</v>
      </c>
      <c r="E17" s="261">
        <v>57</v>
      </c>
      <c r="F17" s="261">
        <v>2</v>
      </c>
      <c r="G17" s="261">
        <v>1</v>
      </c>
      <c r="H17" s="261">
        <v>1</v>
      </c>
      <c r="I17" s="261">
        <v>2</v>
      </c>
      <c r="J17" s="261">
        <v>0</v>
      </c>
      <c r="K17" s="261">
        <v>14</v>
      </c>
      <c r="L17" s="261">
        <v>6</v>
      </c>
      <c r="M17" s="261">
        <v>11</v>
      </c>
      <c r="N17" s="261">
        <v>0</v>
      </c>
      <c r="O17" s="261">
        <v>13</v>
      </c>
      <c r="P17" s="261">
        <v>2</v>
      </c>
      <c r="Q17" s="261">
        <v>7</v>
      </c>
      <c r="R17" s="261">
        <v>0</v>
      </c>
      <c r="S17" s="261">
        <v>1</v>
      </c>
      <c r="T17" s="261">
        <v>0</v>
      </c>
      <c r="U17" s="261">
        <v>2</v>
      </c>
      <c r="V17" s="261">
        <v>0</v>
      </c>
      <c r="W17" s="261">
        <v>79</v>
      </c>
      <c r="X17" s="261">
        <v>37</v>
      </c>
      <c r="Y17" s="261">
        <v>269</v>
      </c>
      <c r="Z17" s="261">
        <v>2</v>
      </c>
      <c r="AA17" s="262">
        <v>478</v>
      </c>
      <c r="AB17" s="262">
        <v>55</v>
      </c>
      <c r="AC17" s="263">
        <v>533</v>
      </c>
      <c r="AD17" s="264">
        <v>530</v>
      </c>
      <c r="AE17" s="264">
        <v>380</v>
      </c>
      <c r="AF17" s="264">
        <v>592</v>
      </c>
      <c r="AG17" s="264">
        <v>421</v>
      </c>
      <c r="AH17" s="42"/>
    </row>
    <row r="18" spans="1:34" ht="27.75" customHeight="1">
      <c r="A18" s="38">
        <v>13</v>
      </c>
      <c r="B18" s="69" t="s">
        <v>14</v>
      </c>
      <c r="C18" s="85">
        <v>45</v>
      </c>
      <c r="D18" s="85">
        <v>14</v>
      </c>
      <c r="E18" s="85">
        <v>42</v>
      </c>
      <c r="F18" s="85">
        <v>0</v>
      </c>
      <c r="G18" s="85">
        <v>5</v>
      </c>
      <c r="H18" s="85">
        <v>0</v>
      </c>
      <c r="I18" s="85">
        <v>2</v>
      </c>
      <c r="J18" s="85">
        <v>0</v>
      </c>
      <c r="K18" s="85">
        <v>29</v>
      </c>
      <c r="L18" s="85">
        <v>9</v>
      </c>
      <c r="M18" s="85">
        <v>5</v>
      </c>
      <c r="N18" s="85">
        <v>0</v>
      </c>
      <c r="O18" s="85">
        <v>32</v>
      </c>
      <c r="P18" s="85">
        <v>7</v>
      </c>
      <c r="Q18" s="85">
        <v>11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81</v>
      </c>
      <c r="X18" s="85">
        <v>34</v>
      </c>
      <c r="Y18" s="85">
        <v>171</v>
      </c>
      <c r="Z18" s="85">
        <v>4</v>
      </c>
      <c r="AA18" s="83">
        <v>423</v>
      </c>
      <c r="AB18" s="83">
        <v>68</v>
      </c>
      <c r="AC18" s="181">
        <v>491</v>
      </c>
      <c r="AD18" s="86">
        <v>449</v>
      </c>
      <c r="AE18" s="86">
        <v>262</v>
      </c>
      <c r="AF18" s="86">
        <v>462</v>
      </c>
      <c r="AG18" s="86">
        <v>268</v>
      </c>
      <c r="AH18" s="42"/>
    </row>
    <row r="19" spans="1:34" ht="27.75" customHeight="1">
      <c r="A19" s="252">
        <v>14</v>
      </c>
      <c r="B19" s="253" t="s">
        <v>15</v>
      </c>
      <c r="C19" s="261">
        <v>84</v>
      </c>
      <c r="D19" s="261">
        <v>22</v>
      </c>
      <c r="E19" s="261">
        <v>27</v>
      </c>
      <c r="F19" s="261">
        <v>0</v>
      </c>
      <c r="G19" s="261">
        <v>0</v>
      </c>
      <c r="H19" s="261">
        <v>0</v>
      </c>
      <c r="I19" s="261">
        <v>0</v>
      </c>
      <c r="J19" s="261">
        <v>0</v>
      </c>
      <c r="K19" s="261">
        <v>16</v>
      </c>
      <c r="L19" s="261">
        <v>2</v>
      </c>
      <c r="M19" s="261">
        <v>0</v>
      </c>
      <c r="N19" s="261">
        <v>0</v>
      </c>
      <c r="O19" s="261">
        <v>28</v>
      </c>
      <c r="P19" s="261">
        <v>4</v>
      </c>
      <c r="Q19" s="261">
        <v>3</v>
      </c>
      <c r="R19" s="261">
        <v>0</v>
      </c>
      <c r="S19" s="261">
        <v>0</v>
      </c>
      <c r="T19" s="261">
        <v>0</v>
      </c>
      <c r="U19" s="261">
        <v>4</v>
      </c>
      <c r="V19" s="261">
        <v>0</v>
      </c>
      <c r="W19" s="261">
        <v>363</v>
      </c>
      <c r="X19" s="261">
        <v>122</v>
      </c>
      <c r="Y19" s="261">
        <v>185</v>
      </c>
      <c r="Z19" s="261">
        <v>2</v>
      </c>
      <c r="AA19" s="262">
        <v>710</v>
      </c>
      <c r="AB19" s="262">
        <v>152</v>
      </c>
      <c r="AC19" s="263">
        <v>862</v>
      </c>
      <c r="AD19" s="264">
        <v>843</v>
      </c>
      <c r="AE19" s="264">
        <v>646</v>
      </c>
      <c r="AF19" s="264">
        <v>921</v>
      </c>
      <c r="AG19" s="264">
        <v>697</v>
      </c>
      <c r="AH19" s="42"/>
    </row>
    <row r="20" spans="1:34" ht="27.75" customHeight="1">
      <c r="A20" s="38">
        <v>15</v>
      </c>
      <c r="B20" s="69" t="s">
        <v>16</v>
      </c>
      <c r="C20" s="85">
        <v>5</v>
      </c>
      <c r="D20" s="85">
        <v>2</v>
      </c>
      <c r="E20" s="85">
        <v>7</v>
      </c>
      <c r="F20" s="85">
        <v>0</v>
      </c>
      <c r="G20" s="85">
        <v>0</v>
      </c>
      <c r="H20" s="85">
        <v>0</v>
      </c>
      <c r="I20" s="85">
        <v>2</v>
      </c>
      <c r="J20" s="85">
        <v>0</v>
      </c>
      <c r="K20" s="85">
        <v>6</v>
      </c>
      <c r="L20" s="85">
        <v>2</v>
      </c>
      <c r="M20" s="85">
        <v>5</v>
      </c>
      <c r="N20" s="85">
        <v>0</v>
      </c>
      <c r="O20" s="85">
        <v>10</v>
      </c>
      <c r="P20" s="85">
        <v>0</v>
      </c>
      <c r="Q20" s="85">
        <v>4</v>
      </c>
      <c r="R20" s="85">
        <v>0</v>
      </c>
      <c r="S20" s="85">
        <v>0</v>
      </c>
      <c r="T20" s="85">
        <v>0</v>
      </c>
      <c r="U20" s="85">
        <v>1</v>
      </c>
      <c r="V20" s="85">
        <v>0</v>
      </c>
      <c r="W20" s="85">
        <v>32</v>
      </c>
      <c r="X20" s="85">
        <v>18</v>
      </c>
      <c r="Y20" s="85">
        <v>59</v>
      </c>
      <c r="Z20" s="85">
        <v>0</v>
      </c>
      <c r="AA20" s="83">
        <v>131</v>
      </c>
      <c r="AB20" s="83">
        <v>22</v>
      </c>
      <c r="AC20" s="121">
        <v>153</v>
      </c>
      <c r="AD20" s="86">
        <v>142</v>
      </c>
      <c r="AE20" s="86">
        <v>98</v>
      </c>
      <c r="AF20" s="86">
        <v>144</v>
      </c>
      <c r="AG20" s="86">
        <v>101</v>
      </c>
      <c r="AH20" s="42"/>
    </row>
    <row r="21" spans="1:34" ht="27.75" customHeight="1">
      <c r="A21" s="252">
        <v>16</v>
      </c>
      <c r="B21" s="253" t="s">
        <v>17</v>
      </c>
      <c r="C21" s="261">
        <v>0</v>
      </c>
      <c r="D21" s="261">
        <v>0</v>
      </c>
      <c r="E21" s="261">
        <v>0</v>
      </c>
      <c r="F21" s="261">
        <v>0</v>
      </c>
      <c r="G21" s="261">
        <v>0</v>
      </c>
      <c r="H21" s="261">
        <v>0</v>
      </c>
      <c r="I21" s="261">
        <v>0</v>
      </c>
      <c r="J21" s="261">
        <v>0</v>
      </c>
      <c r="K21" s="261">
        <v>0</v>
      </c>
      <c r="L21" s="261">
        <v>0</v>
      </c>
      <c r="M21" s="261">
        <v>0</v>
      </c>
      <c r="N21" s="261">
        <v>0</v>
      </c>
      <c r="O21" s="261">
        <v>0</v>
      </c>
      <c r="P21" s="261">
        <v>0</v>
      </c>
      <c r="Q21" s="261">
        <v>0</v>
      </c>
      <c r="R21" s="261">
        <v>0</v>
      </c>
      <c r="S21" s="261">
        <v>0</v>
      </c>
      <c r="T21" s="261">
        <v>0</v>
      </c>
      <c r="U21" s="261">
        <v>0</v>
      </c>
      <c r="V21" s="261">
        <v>0</v>
      </c>
      <c r="W21" s="261">
        <v>0</v>
      </c>
      <c r="X21" s="261">
        <v>0</v>
      </c>
      <c r="Y21" s="261">
        <v>0</v>
      </c>
      <c r="Z21" s="261">
        <v>0</v>
      </c>
      <c r="AA21" s="262">
        <v>0</v>
      </c>
      <c r="AB21" s="262">
        <v>0</v>
      </c>
      <c r="AC21" s="265">
        <v>0</v>
      </c>
      <c r="AD21" s="264">
        <v>0</v>
      </c>
      <c r="AE21" s="264">
        <v>0</v>
      </c>
      <c r="AF21" s="264">
        <v>0</v>
      </c>
      <c r="AG21" s="264">
        <v>0</v>
      </c>
      <c r="AH21" s="42"/>
    </row>
    <row r="22" spans="1:34" ht="27.75" customHeight="1">
      <c r="A22" s="38">
        <v>17</v>
      </c>
      <c r="B22" s="69" t="s">
        <v>18</v>
      </c>
      <c r="C22" s="85">
        <v>40</v>
      </c>
      <c r="D22" s="85">
        <v>2</v>
      </c>
      <c r="E22" s="85">
        <v>16</v>
      </c>
      <c r="F22" s="85">
        <v>0</v>
      </c>
      <c r="G22" s="85">
        <v>2</v>
      </c>
      <c r="H22" s="85">
        <v>0</v>
      </c>
      <c r="I22" s="85">
        <v>1</v>
      </c>
      <c r="J22" s="85">
        <v>0</v>
      </c>
      <c r="K22" s="85">
        <v>20</v>
      </c>
      <c r="L22" s="85">
        <v>3</v>
      </c>
      <c r="M22" s="85">
        <v>4</v>
      </c>
      <c r="N22" s="85">
        <v>0</v>
      </c>
      <c r="O22" s="85">
        <v>33</v>
      </c>
      <c r="P22" s="85">
        <v>6</v>
      </c>
      <c r="Q22" s="85">
        <v>4</v>
      </c>
      <c r="R22" s="85">
        <v>0</v>
      </c>
      <c r="S22" s="85">
        <v>0</v>
      </c>
      <c r="T22" s="85">
        <v>0</v>
      </c>
      <c r="U22" s="85">
        <v>2</v>
      </c>
      <c r="V22" s="85">
        <v>0</v>
      </c>
      <c r="W22" s="85">
        <v>100</v>
      </c>
      <c r="X22" s="85">
        <v>45</v>
      </c>
      <c r="Y22" s="85">
        <v>82</v>
      </c>
      <c r="Z22" s="85">
        <v>1</v>
      </c>
      <c r="AA22" s="83">
        <v>304</v>
      </c>
      <c r="AB22" s="83">
        <v>57</v>
      </c>
      <c r="AC22" s="121">
        <v>361</v>
      </c>
      <c r="AD22" s="86">
        <v>323</v>
      </c>
      <c r="AE22" s="86">
        <v>190</v>
      </c>
      <c r="AF22" s="86">
        <v>335</v>
      </c>
      <c r="AG22" s="86">
        <v>200</v>
      </c>
      <c r="AH22" s="42"/>
    </row>
    <row r="23" spans="1:34" ht="27.75" customHeight="1">
      <c r="A23" s="252">
        <v>18</v>
      </c>
      <c r="B23" s="253" t="s">
        <v>19</v>
      </c>
      <c r="C23" s="261">
        <v>19</v>
      </c>
      <c r="D23" s="261">
        <v>5</v>
      </c>
      <c r="E23" s="261">
        <v>51</v>
      </c>
      <c r="F23" s="261">
        <v>0</v>
      </c>
      <c r="G23" s="261">
        <v>0</v>
      </c>
      <c r="H23" s="261">
        <v>0</v>
      </c>
      <c r="I23" s="261">
        <v>0</v>
      </c>
      <c r="J23" s="261">
        <v>0</v>
      </c>
      <c r="K23" s="261">
        <v>0</v>
      </c>
      <c r="L23" s="261">
        <v>0</v>
      </c>
      <c r="M23" s="261">
        <v>0</v>
      </c>
      <c r="N23" s="261">
        <v>0</v>
      </c>
      <c r="O23" s="261">
        <v>7</v>
      </c>
      <c r="P23" s="261">
        <v>0</v>
      </c>
      <c r="Q23" s="261">
        <v>8</v>
      </c>
      <c r="R23" s="261">
        <v>0</v>
      </c>
      <c r="S23" s="261">
        <v>0</v>
      </c>
      <c r="T23" s="261">
        <v>0</v>
      </c>
      <c r="U23" s="261">
        <v>4</v>
      </c>
      <c r="V23" s="261">
        <v>0</v>
      </c>
      <c r="W23" s="261">
        <v>163</v>
      </c>
      <c r="X23" s="261">
        <v>80</v>
      </c>
      <c r="Y23" s="261">
        <v>215</v>
      </c>
      <c r="Z23" s="261">
        <v>2</v>
      </c>
      <c r="AA23" s="262">
        <v>467</v>
      </c>
      <c r="AB23" s="262">
        <v>87</v>
      </c>
      <c r="AC23" s="263">
        <v>554</v>
      </c>
      <c r="AD23" s="264">
        <v>523</v>
      </c>
      <c r="AE23" s="264">
        <v>424</v>
      </c>
      <c r="AF23" s="264">
        <v>550</v>
      </c>
      <c r="AG23" s="264">
        <v>447</v>
      </c>
      <c r="AH23" s="42"/>
    </row>
    <row r="24" spans="1:34" ht="36" customHeight="1">
      <c r="A24" s="411" t="s">
        <v>0</v>
      </c>
      <c r="B24" s="412"/>
      <c r="C24" s="86">
        <v>987</v>
      </c>
      <c r="D24" s="86">
        <v>249</v>
      </c>
      <c r="E24" s="86">
        <v>813</v>
      </c>
      <c r="F24" s="86">
        <v>8</v>
      </c>
      <c r="G24" s="86">
        <v>30</v>
      </c>
      <c r="H24" s="86">
        <v>2</v>
      </c>
      <c r="I24" s="86">
        <v>18</v>
      </c>
      <c r="J24" s="86">
        <v>0</v>
      </c>
      <c r="K24" s="86">
        <v>223</v>
      </c>
      <c r="L24" s="86">
        <v>46</v>
      </c>
      <c r="M24" s="86">
        <v>67</v>
      </c>
      <c r="N24" s="86">
        <v>0</v>
      </c>
      <c r="O24" s="86">
        <v>376</v>
      </c>
      <c r="P24" s="86">
        <v>74</v>
      </c>
      <c r="Q24" s="86">
        <v>124</v>
      </c>
      <c r="R24" s="86">
        <v>0</v>
      </c>
      <c r="S24" s="86">
        <v>14</v>
      </c>
      <c r="T24" s="86">
        <v>5</v>
      </c>
      <c r="U24" s="86">
        <v>43</v>
      </c>
      <c r="V24" s="86">
        <v>0</v>
      </c>
      <c r="W24" s="86">
        <v>3977</v>
      </c>
      <c r="X24" s="86">
        <v>1650</v>
      </c>
      <c r="Y24" s="86">
        <v>3802</v>
      </c>
      <c r="Z24" s="86">
        <v>28</v>
      </c>
      <c r="AA24" s="86">
        <v>10474</v>
      </c>
      <c r="AB24" s="86">
        <v>2062</v>
      </c>
      <c r="AC24" s="86">
        <v>12536</v>
      </c>
      <c r="AD24" s="86">
        <f>SUM(AD6:AD23)</f>
        <v>11525</v>
      </c>
      <c r="AE24" s="86">
        <f>SUM(AE6:AE23)</f>
        <v>8511</v>
      </c>
      <c r="AF24" s="86">
        <f>SUM(AF6:AF23)</f>
        <v>12256</v>
      </c>
      <c r="AG24" s="86">
        <f>SUM(AG6:AG23)</f>
        <v>9011</v>
      </c>
      <c r="AH24" s="8"/>
    </row>
    <row r="25" spans="1:34" ht="36" customHeight="1">
      <c r="A25" s="87"/>
      <c r="B25" s="88"/>
      <c r="C25" s="404" t="s">
        <v>60</v>
      </c>
      <c r="D25" s="404"/>
      <c r="E25" s="404"/>
      <c r="F25" s="404"/>
      <c r="G25" s="404" t="s">
        <v>73</v>
      </c>
      <c r="H25" s="404"/>
      <c r="I25" s="404"/>
      <c r="J25" s="404"/>
      <c r="K25" s="404" t="s">
        <v>74</v>
      </c>
      <c r="L25" s="404"/>
      <c r="M25" s="404"/>
      <c r="N25" s="404"/>
      <c r="O25" s="404" t="s">
        <v>75</v>
      </c>
      <c r="P25" s="404"/>
      <c r="Q25" s="404"/>
      <c r="R25" s="404"/>
      <c r="S25" s="404" t="s">
        <v>76</v>
      </c>
      <c r="T25" s="404"/>
      <c r="U25" s="404"/>
      <c r="V25" s="404"/>
      <c r="W25" s="404" t="s">
        <v>65</v>
      </c>
      <c r="X25" s="404"/>
      <c r="Y25" s="404"/>
      <c r="Z25" s="404"/>
      <c r="AA25" s="404" t="s">
        <v>0</v>
      </c>
      <c r="AB25" s="404"/>
      <c r="AC25" s="89"/>
      <c r="AD25" s="90"/>
      <c r="AE25" s="90"/>
      <c r="AF25" s="90"/>
      <c r="AG25" s="91"/>
      <c r="AH25" s="53"/>
    </row>
    <row r="26" spans="1:34" ht="21">
      <c r="A26" s="410" t="s">
        <v>58</v>
      </c>
      <c r="B26" s="410"/>
      <c r="C26" s="403">
        <f>SUM(C24,E24)</f>
        <v>1800</v>
      </c>
      <c r="D26" s="403"/>
      <c r="E26" s="403"/>
      <c r="F26" s="403"/>
      <c r="G26" s="403">
        <f>G24+I24</f>
        <v>48</v>
      </c>
      <c r="H26" s="403"/>
      <c r="I26" s="403"/>
      <c r="J26" s="403"/>
      <c r="K26" s="403">
        <f>K24+M24</f>
        <v>290</v>
      </c>
      <c r="L26" s="403"/>
      <c r="M26" s="403"/>
      <c r="N26" s="403"/>
      <c r="O26" s="403">
        <f>O24+Q24</f>
        <v>500</v>
      </c>
      <c r="P26" s="403"/>
      <c r="Q26" s="403"/>
      <c r="R26" s="403"/>
      <c r="S26" s="403">
        <f>S24+U24</f>
        <v>57</v>
      </c>
      <c r="T26" s="403"/>
      <c r="U26" s="403"/>
      <c r="V26" s="403"/>
      <c r="W26" s="403">
        <f>W24+Y24</f>
        <v>7779</v>
      </c>
      <c r="X26" s="403"/>
      <c r="Y26" s="403"/>
      <c r="Z26" s="403"/>
      <c r="AA26" s="403">
        <f>SUM(C26,G26,K26,O26,S26,W26)</f>
        <v>10474</v>
      </c>
      <c r="AB26" s="403"/>
      <c r="AC26" s="92"/>
      <c r="AD26" s="93"/>
      <c r="AE26" s="93"/>
      <c r="AF26" s="93"/>
      <c r="AG26" s="94"/>
      <c r="AH26" s="8"/>
    </row>
    <row r="27" spans="1:34" ht="21">
      <c r="A27" s="410" t="s">
        <v>77</v>
      </c>
      <c r="B27" s="410"/>
      <c r="C27" s="403">
        <f>D24+F24</f>
        <v>257</v>
      </c>
      <c r="D27" s="403"/>
      <c r="E27" s="403"/>
      <c r="F27" s="403"/>
      <c r="G27" s="403">
        <f>H24+J24</f>
        <v>2</v>
      </c>
      <c r="H27" s="403"/>
      <c r="I27" s="403"/>
      <c r="J27" s="403"/>
      <c r="K27" s="403">
        <f>L24+N24</f>
        <v>46</v>
      </c>
      <c r="L27" s="403"/>
      <c r="M27" s="403"/>
      <c r="N27" s="403"/>
      <c r="O27" s="403">
        <f>P24+R24</f>
        <v>74</v>
      </c>
      <c r="P27" s="403"/>
      <c r="Q27" s="403"/>
      <c r="R27" s="403"/>
      <c r="S27" s="403">
        <f>T24+V24</f>
        <v>5</v>
      </c>
      <c r="T27" s="403"/>
      <c r="U27" s="403"/>
      <c r="V27" s="403"/>
      <c r="W27" s="405">
        <f>X24+Z24</f>
        <v>1678</v>
      </c>
      <c r="X27" s="406"/>
      <c r="Y27" s="406"/>
      <c r="Z27" s="407"/>
      <c r="AA27" s="403">
        <f>SUM(C27,G27,K27,O27,S27,W27)</f>
        <v>2062</v>
      </c>
      <c r="AB27" s="403"/>
      <c r="AC27" s="95"/>
      <c r="AD27" s="96"/>
      <c r="AE27" s="96"/>
      <c r="AF27" s="96"/>
      <c r="AG27" s="97"/>
      <c r="AH27" s="8"/>
    </row>
    <row r="28" spans="1:33" ht="15">
      <c r="A28" s="98"/>
      <c r="B28" s="99" t="s">
        <v>29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</row>
  </sheetData>
  <sheetProtection/>
  <mergeCells count="54">
    <mergeCell ref="AF2:AG3"/>
    <mergeCell ref="AD4:AD5"/>
    <mergeCell ref="AE4:AE5"/>
    <mergeCell ref="C2:AC2"/>
    <mergeCell ref="W3:Z3"/>
    <mergeCell ref="G4:H4"/>
    <mergeCell ref="I4:J4"/>
    <mergeCell ref="K4:L4"/>
    <mergeCell ref="AF4:AF5"/>
    <mergeCell ref="AC3:AC5"/>
    <mergeCell ref="A27:B27"/>
    <mergeCell ref="A26:B26"/>
    <mergeCell ref="A24:B24"/>
    <mergeCell ref="A2:A5"/>
    <mergeCell ref="B2:B5"/>
    <mergeCell ref="Y4:Z4"/>
    <mergeCell ref="S3:V3"/>
    <mergeCell ref="O3:R3"/>
    <mergeCell ref="E4:F4"/>
    <mergeCell ref="O4:P4"/>
    <mergeCell ref="AA26:AB26"/>
    <mergeCell ref="AD2:AE3"/>
    <mergeCell ref="M4:N4"/>
    <mergeCell ref="AA3:AB4"/>
    <mergeCell ref="C25:F25"/>
    <mergeCell ref="G25:J25"/>
    <mergeCell ref="C3:F3"/>
    <mergeCell ref="G3:J3"/>
    <mergeCell ref="K3:N3"/>
    <mergeCell ref="C4:D4"/>
    <mergeCell ref="W25:Z25"/>
    <mergeCell ref="U4:V4"/>
    <mergeCell ref="W4:X4"/>
    <mergeCell ref="S4:T4"/>
    <mergeCell ref="C26:F26"/>
    <mergeCell ref="Q4:R4"/>
    <mergeCell ref="C27:F27"/>
    <mergeCell ref="G26:J26"/>
    <mergeCell ref="G27:J27"/>
    <mergeCell ref="W27:Z27"/>
    <mergeCell ref="S27:V27"/>
    <mergeCell ref="S26:V26"/>
    <mergeCell ref="O26:R26"/>
    <mergeCell ref="W26:Z26"/>
    <mergeCell ref="A1:AG1"/>
    <mergeCell ref="AG4:AG5"/>
    <mergeCell ref="K26:N26"/>
    <mergeCell ref="K27:N27"/>
    <mergeCell ref="O25:R25"/>
    <mergeCell ref="AA25:AB25"/>
    <mergeCell ref="S25:V25"/>
    <mergeCell ref="AA27:AB27"/>
    <mergeCell ref="O27:R27"/>
    <mergeCell ref="K25:N25"/>
  </mergeCells>
  <printOptions/>
  <pageMargins left="0.1968503937007874" right="0.11811023622047245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60" zoomScaleNormal="60" zoomScalePageLayoutView="0" workbookViewId="0" topLeftCell="A1">
      <selection activeCell="V11" sqref="V11"/>
    </sheetView>
  </sheetViews>
  <sheetFormatPr defaultColWidth="9.00390625" defaultRowHeight="12.75"/>
  <cols>
    <col min="1" max="1" width="3.625" style="0" customWidth="1"/>
    <col min="2" max="2" width="23.50390625" style="0" customWidth="1"/>
    <col min="3" max="3" width="8.125" style="0" customWidth="1"/>
    <col min="4" max="5" width="7.00390625" style="0" customWidth="1"/>
    <col min="6" max="6" width="6.50390625" style="0" customWidth="1"/>
    <col min="7" max="7" width="7.375" style="0" customWidth="1"/>
    <col min="8" max="8" width="11.50390625" style="0" customWidth="1"/>
    <col min="9" max="9" width="8.00390625" style="0" customWidth="1"/>
    <col min="10" max="10" width="9.50390625" style="0" customWidth="1"/>
    <col min="11" max="12" width="7.875" style="0" customWidth="1"/>
    <col min="13" max="13" width="7.375" style="0" customWidth="1"/>
    <col min="14" max="14" width="8.50390625" style="0" customWidth="1"/>
    <col min="15" max="15" width="11.625" style="0" customWidth="1"/>
    <col min="16" max="16" width="13.125" style="0" customWidth="1"/>
    <col min="17" max="17" width="16.375" style="4" customWidth="1"/>
    <col min="18" max="18" width="14.50390625" style="0" customWidth="1"/>
    <col min="19" max="19" width="0" style="0" hidden="1" customWidth="1"/>
  </cols>
  <sheetData>
    <row r="1" spans="1:18" ht="31.5" customHeight="1">
      <c r="A1" s="426" t="s">
        <v>21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</row>
    <row r="2" spans="1:18" ht="18.75" customHeight="1">
      <c r="A2" s="427" t="s">
        <v>1</v>
      </c>
      <c r="B2" s="429" t="s">
        <v>48</v>
      </c>
      <c r="C2" s="431" t="s">
        <v>238</v>
      </c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23" t="s">
        <v>240</v>
      </c>
      <c r="Q2" s="423" t="s">
        <v>207</v>
      </c>
      <c r="R2" s="423" t="s">
        <v>78</v>
      </c>
    </row>
    <row r="3" spans="1:18" ht="22.5" customHeight="1">
      <c r="A3" s="427"/>
      <c r="B3" s="429"/>
      <c r="C3" s="421" t="s">
        <v>79</v>
      </c>
      <c r="D3" s="434"/>
      <c r="E3" s="434"/>
      <c r="F3" s="434"/>
      <c r="G3" s="434"/>
      <c r="H3" s="421" t="s">
        <v>80</v>
      </c>
      <c r="I3" s="421"/>
      <c r="J3" s="421"/>
      <c r="K3" s="421"/>
      <c r="L3" s="421"/>
      <c r="M3" s="421"/>
      <c r="N3" s="421"/>
      <c r="O3" s="421" t="s">
        <v>81</v>
      </c>
      <c r="P3" s="423"/>
      <c r="Q3" s="423"/>
      <c r="R3" s="423"/>
    </row>
    <row r="4" spans="1:18" ht="19.5" customHeight="1">
      <c r="A4" s="427"/>
      <c r="B4" s="429"/>
      <c r="C4" s="435" t="s">
        <v>82</v>
      </c>
      <c r="D4" s="433" t="s">
        <v>83</v>
      </c>
      <c r="E4" s="433"/>
      <c r="F4" s="433"/>
      <c r="G4" s="433"/>
      <c r="H4" s="423" t="s">
        <v>84</v>
      </c>
      <c r="I4" s="423" t="s">
        <v>85</v>
      </c>
      <c r="J4" s="423" t="s">
        <v>86</v>
      </c>
      <c r="K4" s="423"/>
      <c r="L4" s="423"/>
      <c r="M4" s="423"/>
      <c r="N4" s="423"/>
      <c r="O4" s="421"/>
      <c r="P4" s="423"/>
      <c r="Q4" s="423"/>
      <c r="R4" s="423"/>
    </row>
    <row r="5" spans="1:18" ht="62.25" customHeight="1" thickBot="1">
      <c r="A5" s="428"/>
      <c r="B5" s="430"/>
      <c r="C5" s="436"/>
      <c r="D5" s="100" t="s">
        <v>22</v>
      </c>
      <c r="E5" s="100" t="s">
        <v>23</v>
      </c>
      <c r="F5" s="100" t="s">
        <v>24</v>
      </c>
      <c r="G5" s="100" t="s">
        <v>87</v>
      </c>
      <c r="H5" s="432"/>
      <c r="I5" s="432"/>
      <c r="J5" s="101" t="s">
        <v>22</v>
      </c>
      <c r="K5" s="101" t="s">
        <v>23</v>
      </c>
      <c r="L5" s="101" t="s">
        <v>24</v>
      </c>
      <c r="M5" s="100" t="s">
        <v>87</v>
      </c>
      <c r="N5" s="100" t="s">
        <v>88</v>
      </c>
      <c r="O5" s="422"/>
      <c r="P5" s="432"/>
      <c r="Q5" s="432"/>
      <c r="R5" s="432"/>
    </row>
    <row r="6" spans="1:20" ht="27.75" customHeight="1" thickTop="1">
      <c r="A6" s="61">
        <v>1</v>
      </c>
      <c r="B6" s="62" t="s">
        <v>2</v>
      </c>
      <c r="C6" s="102">
        <v>202</v>
      </c>
      <c r="D6" s="103">
        <v>171</v>
      </c>
      <c r="E6" s="103">
        <v>22</v>
      </c>
      <c r="F6" s="103">
        <v>5</v>
      </c>
      <c r="G6" s="103">
        <v>4</v>
      </c>
      <c r="H6" s="103">
        <f>C6</f>
        <v>202</v>
      </c>
      <c r="I6" s="104">
        <v>160</v>
      </c>
      <c r="J6" s="105">
        <v>513</v>
      </c>
      <c r="K6" s="105">
        <v>88</v>
      </c>
      <c r="L6" s="105">
        <v>25</v>
      </c>
      <c r="M6" s="105">
        <v>27</v>
      </c>
      <c r="N6" s="106">
        <f>SUM(J6:M6)</f>
        <v>653</v>
      </c>
      <c r="O6" s="106">
        <f>SUM(H6:M6)</f>
        <v>1015</v>
      </c>
      <c r="P6" s="107">
        <v>336</v>
      </c>
      <c r="Q6" s="107">
        <v>287</v>
      </c>
      <c r="R6" s="107">
        <v>347</v>
      </c>
      <c r="S6" s="42"/>
      <c r="T6" s="42"/>
    </row>
    <row r="7" spans="1:20" ht="27.75" customHeight="1">
      <c r="A7" s="252">
        <v>2</v>
      </c>
      <c r="B7" s="253" t="s">
        <v>3</v>
      </c>
      <c r="C7" s="266">
        <v>201</v>
      </c>
      <c r="D7" s="267">
        <v>167</v>
      </c>
      <c r="E7" s="267">
        <v>21</v>
      </c>
      <c r="F7" s="267">
        <v>9</v>
      </c>
      <c r="G7" s="267">
        <v>4</v>
      </c>
      <c r="H7" s="267">
        <f>C7</f>
        <v>201</v>
      </c>
      <c r="I7" s="268">
        <v>137</v>
      </c>
      <c r="J7" s="268">
        <v>501</v>
      </c>
      <c r="K7" s="268">
        <v>84</v>
      </c>
      <c r="L7" s="268">
        <v>45</v>
      </c>
      <c r="M7" s="268">
        <v>28</v>
      </c>
      <c r="N7" s="269">
        <f aca="true" t="shared" si="0" ref="N7:N23">SUM(J7:M7)</f>
        <v>658</v>
      </c>
      <c r="O7" s="269">
        <f aca="true" t="shared" si="1" ref="O7:O23">SUM(H7:M7)</f>
        <v>996</v>
      </c>
      <c r="P7" s="270">
        <v>332</v>
      </c>
      <c r="Q7" s="270">
        <v>304</v>
      </c>
      <c r="R7" s="270">
        <v>424</v>
      </c>
      <c r="S7" s="42"/>
      <c r="T7" s="42"/>
    </row>
    <row r="8" spans="1:20" ht="27.75" customHeight="1">
      <c r="A8" s="38">
        <v>3</v>
      </c>
      <c r="B8" s="69" t="s">
        <v>4</v>
      </c>
      <c r="C8" s="108">
        <v>315</v>
      </c>
      <c r="D8" s="109">
        <v>268</v>
      </c>
      <c r="E8" s="109">
        <v>35</v>
      </c>
      <c r="F8" s="109">
        <v>6</v>
      </c>
      <c r="G8" s="109">
        <v>6</v>
      </c>
      <c r="H8" s="109">
        <f aca="true" t="shared" si="2" ref="H8:H23">C8</f>
        <v>315</v>
      </c>
      <c r="I8" s="110">
        <v>248</v>
      </c>
      <c r="J8" s="110">
        <v>804</v>
      </c>
      <c r="K8" s="110">
        <v>140</v>
      </c>
      <c r="L8" s="110">
        <v>30</v>
      </c>
      <c r="M8" s="110">
        <v>37</v>
      </c>
      <c r="N8" s="111">
        <f t="shared" si="0"/>
        <v>1011</v>
      </c>
      <c r="O8" s="111">
        <f t="shared" si="1"/>
        <v>1574</v>
      </c>
      <c r="P8" s="112">
        <v>483</v>
      </c>
      <c r="Q8" s="112">
        <v>492</v>
      </c>
      <c r="R8" s="112">
        <v>549</v>
      </c>
      <c r="S8" s="42"/>
      <c r="T8" s="42"/>
    </row>
    <row r="9" spans="1:20" ht="27.75" customHeight="1">
      <c r="A9" s="252">
        <v>4</v>
      </c>
      <c r="B9" s="253" t="s">
        <v>5</v>
      </c>
      <c r="C9" s="266">
        <v>1145</v>
      </c>
      <c r="D9" s="267">
        <v>942</v>
      </c>
      <c r="E9" s="267">
        <v>158</v>
      </c>
      <c r="F9" s="267">
        <v>31</v>
      </c>
      <c r="G9" s="267">
        <v>14</v>
      </c>
      <c r="H9" s="267">
        <f t="shared" si="2"/>
        <v>1145</v>
      </c>
      <c r="I9" s="268">
        <v>823</v>
      </c>
      <c r="J9" s="268">
        <v>2826</v>
      </c>
      <c r="K9" s="268">
        <v>632</v>
      </c>
      <c r="L9" s="268">
        <v>155</v>
      </c>
      <c r="M9" s="268">
        <v>91</v>
      </c>
      <c r="N9" s="269">
        <f t="shared" si="0"/>
        <v>3704</v>
      </c>
      <c r="O9" s="269">
        <f t="shared" si="1"/>
        <v>5672</v>
      </c>
      <c r="P9" s="270">
        <v>1383</v>
      </c>
      <c r="Q9" s="270">
        <v>1720</v>
      </c>
      <c r="R9" s="270">
        <v>1725</v>
      </c>
      <c r="S9" s="42"/>
      <c r="T9" s="42"/>
    </row>
    <row r="10" spans="1:20" ht="27.75" customHeight="1">
      <c r="A10" s="38">
        <v>5</v>
      </c>
      <c r="B10" s="69" t="s">
        <v>6</v>
      </c>
      <c r="C10" s="108">
        <v>794</v>
      </c>
      <c r="D10" s="109">
        <v>699</v>
      </c>
      <c r="E10" s="109">
        <v>75</v>
      </c>
      <c r="F10" s="109">
        <v>12</v>
      </c>
      <c r="G10" s="109">
        <v>7</v>
      </c>
      <c r="H10" s="109">
        <f t="shared" si="2"/>
        <v>794</v>
      </c>
      <c r="I10" s="110">
        <v>596</v>
      </c>
      <c r="J10" s="110">
        <v>2097</v>
      </c>
      <c r="K10" s="110">
        <v>300</v>
      </c>
      <c r="L10" s="110">
        <v>60</v>
      </c>
      <c r="M10" s="110">
        <v>47</v>
      </c>
      <c r="N10" s="111">
        <f t="shared" si="0"/>
        <v>2504</v>
      </c>
      <c r="O10" s="111">
        <f t="shared" si="1"/>
        <v>3894</v>
      </c>
      <c r="P10" s="112">
        <v>1085</v>
      </c>
      <c r="Q10" s="112">
        <v>1060</v>
      </c>
      <c r="R10" s="112">
        <v>1196</v>
      </c>
      <c r="S10" s="42"/>
      <c r="T10" s="42"/>
    </row>
    <row r="11" spans="1:20" ht="27.75" customHeight="1">
      <c r="A11" s="252">
        <v>6</v>
      </c>
      <c r="B11" s="253" t="s">
        <v>7</v>
      </c>
      <c r="C11" s="266">
        <v>968</v>
      </c>
      <c r="D11" s="267">
        <v>807</v>
      </c>
      <c r="E11" s="267">
        <v>114</v>
      </c>
      <c r="F11" s="267">
        <v>25</v>
      </c>
      <c r="G11" s="267">
        <v>20</v>
      </c>
      <c r="H11" s="267">
        <f t="shared" si="2"/>
        <v>968</v>
      </c>
      <c r="I11" s="268">
        <v>747</v>
      </c>
      <c r="J11" s="268">
        <v>2421</v>
      </c>
      <c r="K11" s="268">
        <v>456</v>
      </c>
      <c r="L11" s="268">
        <v>125</v>
      </c>
      <c r="M11" s="268">
        <v>139</v>
      </c>
      <c r="N11" s="269">
        <f t="shared" si="0"/>
        <v>3141</v>
      </c>
      <c r="O11" s="269">
        <f t="shared" si="1"/>
        <v>4856</v>
      </c>
      <c r="P11" s="270">
        <v>1341</v>
      </c>
      <c r="Q11" s="270">
        <v>1403</v>
      </c>
      <c r="R11" s="270">
        <v>1421</v>
      </c>
      <c r="S11" s="42"/>
      <c r="T11" s="42"/>
    </row>
    <row r="12" spans="1:20" ht="27.75" customHeight="1">
      <c r="A12" s="38">
        <v>7</v>
      </c>
      <c r="B12" s="69" t="s">
        <v>8</v>
      </c>
      <c r="C12" s="108">
        <v>307</v>
      </c>
      <c r="D12" s="109">
        <v>263</v>
      </c>
      <c r="E12" s="109">
        <v>28</v>
      </c>
      <c r="F12" s="109">
        <v>13</v>
      </c>
      <c r="G12" s="109">
        <v>3</v>
      </c>
      <c r="H12" s="109">
        <f t="shared" si="2"/>
        <v>307</v>
      </c>
      <c r="I12" s="110">
        <v>248</v>
      </c>
      <c r="J12" s="110">
        <v>789</v>
      </c>
      <c r="K12" s="110">
        <v>112</v>
      </c>
      <c r="L12" s="110">
        <v>65</v>
      </c>
      <c r="M12" s="110">
        <v>18</v>
      </c>
      <c r="N12" s="111">
        <f t="shared" si="0"/>
        <v>984</v>
      </c>
      <c r="O12" s="111">
        <f t="shared" si="1"/>
        <v>1539</v>
      </c>
      <c r="P12" s="112">
        <v>472</v>
      </c>
      <c r="Q12" s="112">
        <v>504</v>
      </c>
      <c r="R12" s="112">
        <v>509</v>
      </c>
      <c r="S12" s="42"/>
      <c r="T12" s="42"/>
    </row>
    <row r="13" spans="1:20" ht="27.75" customHeight="1">
      <c r="A13" s="252">
        <v>8</v>
      </c>
      <c r="B13" s="253" t="s">
        <v>9</v>
      </c>
      <c r="C13" s="266">
        <v>282</v>
      </c>
      <c r="D13" s="267">
        <v>244</v>
      </c>
      <c r="E13" s="267">
        <v>29</v>
      </c>
      <c r="F13" s="267">
        <v>3</v>
      </c>
      <c r="G13" s="267">
        <v>6</v>
      </c>
      <c r="H13" s="267">
        <f t="shared" si="2"/>
        <v>282</v>
      </c>
      <c r="I13" s="268">
        <v>232</v>
      </c>
      <c r="J13" s="268">
        <v>732</v>
      </c>
      <c r="K13" s="268">
        <v>116</v>
      </c>
      <c r="L13" s="268">
        <v>15</v>
      </c>
      <c r="M13" s="268">
        <v>38</v>
      </c>
      <c r="N13" s="269">
        <f t="shared" si="0"/>
        <v>901</v>
      </c>
      <c r="O13" s="269">
        <f t="shared" si="1"/>
        <v>1415</v>
      </c>
      <c r="P13" s="270">
        <v>365</v>
      </c>
      <c r="Q13" s="270">
        <v>393</v>
      </c>
      <c r="R13" s="270">
        <v>395</v>
      </c>
      <c r="S13" s="42"/>
      <c r="T13" s="42"/>
    </row>
    <row r="14" spans="1:20" ht="27.75" customHeight="1">
      <c r="A14" s="38">
        <v>9</v>
      </c>
      <c r="B14" s="69" t="s">
        <v>10</v>
      </c>
      <c r="C14" s="108">
        <v>321</v>
      </c>
      <c r="D14" s="109">
        <v>273</v>
      </c>
      <c r="E14" s="109">
        <v>37</v>
      </c>
      <c r="F14" s="109">
        <v>10</v>
      </c>
      <c r="G14" s="109">
        <v>1</v>
      </c>
      <c r="H14" s="109">
        <f t="shared" si="2"/>
        <v>321</v>
      </c>
      <c r="I14" s="110">
        <v>252</v>
      </c>
      <c r="J14" s="110">
        <v>819</v>
      </c>
      <c r="K14" s="110">
        <v>148</v>
      </c>
      <c r="L14" s="110">
        <v>50</v>
      </c>
      <c r="M14" s="110">
        <v>6</v>
      </c>
      <c r="N14" s="111">
        <f t="shared" si="0"/>
        <v>1023</v>
      </c>
      <c r="O14" s="111">
        <f t="shared" si="1"/>
        <v>1596</v>
      </c>
      <c r="P14" s="112">
        <v>460</v>
      </c>
      <c r="Q14" s="112">
        <v>512</v>
      </c>
      <c r="R14" s="112">
        <v>571</v>
      </c>
      <c r="S14" s="42"/>
      <c r="T14" s="42"/>
    </row>
    <row r="15" spans="1:20" ht="27.75" customHeight="1">
      <c r="A15" s="252">
        <v>10</v>
      </c>
      <c r="B15" s="253" t="s">
        <v>11</v>
      </c>
      <c r="C15" s="266">
        <v>156</v>
      </c>
      <c r="D15" s="267">
        <v>137</v>
      </c>
      <c r="E15" s="267">
        <v>13</v>
      </c>
      <c r="F15" s="267">
        <v>5</v>
      </c>
      <c r="G15" s="267">
        <v>1</v>
      </c>
      <c r="H15" s="267">
        <f t="shared" si="2"/>
        <v>156</v>
      </c>
      <c r="I15" s="268">
        <v>114</v>
      </c>
      <c r="J15" s="268">
        <v>411</v>
      </c>
      <c r="K15" s="268">
        <v>52</v>
      </c>
      <c r="L15" s="268">
        <v>25</v>
      </c>
      <c r="M15" s="268">
        <v>13</v>
      </c>
      <c r="N15" s="269">
        <f t="shared" si="0"/>
        <v>501</v>
      </c>
      <c r="O15" s="269">
        <f t="shared" si="1"/>
        <v>771</v>
      </c>
      <c r="P15" s="270">
        <v>226</v>
      </c>
      <c r="Q15" s="270">
        <v>237</v>
      </c>
      <c r="R15" s="270">
        <v>245</v>
      </c>
      <c r="S15" s="42"/>
      <c r="T15" s="42"/>
    </row>
    <row r="16" spans="1:20" ht="27.75" customHeight="1">
      <c r="A16" s="38">
        <v>11</v>
      </c>
      <c r="B16" s="69" t="s">
        <v>12</v>
      </c>
      <c r="C16" s="108">
        <v>213</v>
      </c>
      <c r="D16" s="109">
        <v>185</v>
      </c>
      <c r="E16" s="109">
        <v>24</v>
      </c>
      <c r="F16" s="109">
        <v>3</v>
      </c>
      <c r="G16" s="109">
        <v>1</v>
      </c>
      <c r="H16" s="109">
        <f t="shared" si="2"/>
        <v>213</v>
      </c>
      <c r="I16" s="110">
        <v>159</v>
      </c>
      <c r="J16" s="110">
        <v>555</v>
      </c>
      <c r="K16" s="110">
        <v>96</v>
      </c>
      <c r="L16" s="110">
        <v>15</v>
      </c>
      <c r="M16" s="110">
        <v>7</v>
      </c>
      <c r="N16" s="111">
        <f t="shared" si="0"/>
        <v>673</v>
      </c>
      <c r="O16" s="111">
        <f t="shared" si="1"/>
        <v>1045</v>
      </c>
      <c r="P16" s="112">
        <v>344</v>
      </c>
      <c r="Q16" s="112">
        <v>327</v>
      </c>
      <c r="R16" s="112">
        <v>419</v>
      </c>
      <c r="S16" s="42"/>
      <c r="T16" s="42"/>
    </row>
    <row r="17" spans="1:20" ht="27.75" customHeight="1">
      <c r="A17" s="252">
        <v>12</v>
      </c>
      <c r="B17" s="253" t="s">
        <v>13</v>
      </c>
      <c r="C17" s="266">
        <v>265</v>
      </c>
      <c r="D17" s="267">
        <v>208</v>
      </c>
      <c r="E17" s="267">
        <v>45</v>
      </c>
      <c r="F17" s="267">
        <v>7</v>
      </c>
      <c r="G17" s="267">
        <v>5</v>
      </c>
      <c r="H17" s="267">
        <f t="shared" si="2"/>
        <v>265</v>
      </c>
      <c r="I17" s="268">
        <v>200</v>
      </c>
      <c r="J17" s="268">
        <v>624</v>
      </c>
      <c r="K17" s="268">
        <v>180</v>
      </c>
      <c r="L17" s="268">
        <v>35</v>
      </c>
      <c r="M17" s="268">
        <v>33</v>
      </c>
      <c r="N17" s="269">
        <f t="shared" si="0"/>
        <v>872</v>
      </c>
      <c r="O17" s="269">
        <f t="shared" si="1"/>
        <v>1337</v>
      </c>
      <c r="P17" s="270">
        <v>407</v>
      </c>
      <c r="Q17" s="270">
        <v>413</v>
      </c>
      <c r="R17" s="270">
        <v>501</v>
      </c>
      <c r="S17" s="42"/>
      <c r="T17" s="42"/>
    </row>
    <row r="18" spans="1:20" ht="27.75" customHeight="1">
      <c r="A18" s="38">
        <v>13</v>
      </c>
      <c r="B18" s="69" t="s">
        <v>14</v>
      </c>
      <c r="C18" s="108">
        <v>170</v>
      </c>
      <c r="D18" s="109">
        <v>146</v>
      </c>
      <c r="E18" s="109">
        <v>17</v>
      </c>
      <c r="F18" s="109">
        <v>4</v>
      </c>
      <c r="G18" s="109">
        <v>3</v>
      </c>
      <c r="H18" s="109">
        <f t="shared" si="2"/>
        <v>170</v>
      </c>
      <c r="I18" s="110">
        <v>123</v>
      </c>
      <c r="J18" s="110">
        <v>438</v>
      </c>
      <c r="K18" s="110">
        <v>68</v>
      </c>
      <c r="L18" s="110">
        <v>20</v>
      </c>
      <c r="M18" s="110">
        <v>21</v>
      </c>
      <c r="N18" s="111">
        <f t="shared" si="0"/>
        <v>547</v>
      </c>
      <c r="O18" s="111">
        <f t="shared" si="1"/>
        <v>840</v>
      </c>
      <c r="P18" s="112">
        <v>245</v>
      </c>
      <c r="Q18" s="112">
        <v>250</v>
      </c>
      <c r="R18" s="112">
        <v>258</v>
      </c>
      <c r="S18" s="42"/>
      <c r="T18" s="42"/>
    </row>
    <row r="19" spans="1:20" ht="27.75" customHeight="1">
      <c r="A19" s="252">
        <v>14</v>
      </c>
      <c r="B19" s="253" t="s">
        <v>15</v>
      </c>
      <c r="C19" s="266">
        <v>289</v>
      </c>
      <c r="D19" s="267">
        <v>229</v>
      </c>
      <c r="E19" s="267">
        <v>45</v>
      </c>
      <c r="F19" s="267">
        <v>8</v>
      </c>
      <c r="G19" s="267">
        <v>7</v>
      </c>
      <c r="H19" s="267">
        <f t="shared" si="2"/>
        <v>289</v>
      </c>
      <c r="I19" s="268">
        <v>184</v>
      </c>
      <c r="J19" s="268">
        <v>687</v>
      </c>
      <c r="K19" s="268">
        <v>180</v>
      </c>
      <c r="L19" s="268">
        <v>40</v>
      </c>
      <c r="M19" s="268">
        <v>42</v>
      </c>
      <c r="N19" s="269">
        <f t="shared" si="0"/>
        <v>949</v>
      </c>
      <c r="O19" s="269">
        <f t="shared" si="1"/>
        <v>1422</v>
      </c>
      <c r="P19" s="270">
        <v>458</v>
      </c>
      <c r="Q19" s="270">
        <v>474</v>
      </c>
      <c r="R19" s="270">
        <v>469</v>
      </c>
      <c r="S19" s="42"/>
      <c r="T19" s="42"/>
    </row>
    <row r="20" spans="1:20" ht="27.75" customHeight="1">
      <c r="A20" s="38">
        <v>15</v>
      </c>
      <c r="B20" s="69" t="s">
        <v>16</v>
      </c>
      <c r="C20" s="108">
        <v>170</v>
      </c>
      <c r="D20" s="109">
        <v>134</v>
      </c>
      <c r="E20" s="109">
        <v>28</v>
      </c>
      <c r="F20" s="109">
        <v>6</v>
      </c>
      <c r="G20" s="109">
        <v>2</v>
      </c>
      <c r="H20" s="109">
        <f t="shared" si="2"/>
        <v>170</v>
      </c>
      <c r="I20" s="110">
        <v>116</v>
      </c>
      <c r="J20" s="110">
        <v>402</v>
      </c>
      <c r="K20" s="110">
        <v>112</v>
      </c>
      <c r="L20" s="110">
        <v>30</v>
      </c>
      <c r="M20" s="110">
        <v>14</v>
      </c>
      <c r="N20" s="111">
        <f t="shared" si="0"/>
        <v>558</v>
      </c>
      <c r="O20" s="111">
        <f t="shared" si="1"/>
        <v>844</v>
      </c>
      <c r="P20" s="112">
        <v>327</v>
      </c>
      <c r="Q20" s="112">
        <v>287</v>
      </c>
      <c r="R20" s="112">
        <v>336</v>
      </c>
      <c r="S20" s="42"/>
      <c r="T20" s="42"/>
    </row>
    <row r="21" spans="1:20" ht="27.75" customHeight="1">
      <c r="A21" s="252">
        <v>16</v>
      </c>
      <c r="B21" s="253" t="s">
        <v>17</v>
      </c>
      <c r="C21" s="266">
        <v>298</v>
      </c>
      <c r="D21" s="267">
        <v>254</v>
      </c>
      <c r="E21" s="267">
        <v>35</v>
      </c>
      <c r="F21" s="267">
        <v>4</v>
      </c>
      <c r="G21" s="267">
        <v>5</v>
      </c>
      <c r="H21" s="267">
        <f t="shared" si="2"/>
        <v>298</v>
      </c>
      <c r="I21" s="268">
        <v>247</v>
      </c>
      <c r="J21" s="268">
        <v>762</v>
      </c>
      <c r="K21" s="268">
        <v>140</v>
      </c>
      <c r="L21" s="268">
        <v>20</v>
      </c>
      <c r="M21" s="268">
        <v>38</v>
      </c>
      <c r="N21" s="269">
        <f t="shared" si="0"/>
        <v>960</v>
      </c>
      <c r="O21" s="269">
        <f t="shared" si="1"/>
        <v>1505</v>
      </c>
      <c r="P21" s="270">
        <v>372</v>
      </c>
      <c r="Q21" s="270">
        <v>370</v>
      </c>
      <c r="R21" s="270">
        <v>386</v>
      </c>
      <c r="S21" s="42"/>
      <c r="T21" s="42"/>
    </row>
    <row r="22" spans="1:20" ht="27.75" customHeight="1">
      <c r="A22" s="38">
        <v>17</v>
      </c>
      <c r="B22" s="69" t="s">
        <v>18</v>
      </c>
      <c r="C22" s="108">
        <v>326</v>
      </c>
      <c r="D22" s="109">
        <v>289</v>
      </c>
      <c r="E22" s="109">
        <v>29</v>
      </c>
      <c r="F22" s="109">
        <v>7</v>
      </c>
      <c r="G22" s="109">
        <v>1</v>
      </c>
      <c r="H22" s="109">
        <f t="shared" si="2"/>
        <v>326</v>
      </c>
      <c r="I22" s="110">
        <v>237</v>
      </c>
      <c r="J22" s="110">
        <v>867</v>
      </c>
      <c r="K22" s="110">
        <v>116</v>
      </c>
      <c r="L22" s="110">
        <v>35</v>
      </c>
      <c r="M22" s="110">
        <v>6</v>
      </c>
      <c r="N22" s="111">
        <f t="shared" si="0"/>
        <v>1024</v>
      </c>
      <c r="O22" s="111">
        <f t="shared" si="1"/>
        <v>1587</v>
      </c>
      <c r="P22" s="112">
        <v>436</v>
      </c>
      <c r="Q22" s="112">
        <v>412</v>
      </c>
      <c r="R22" s="112">
        <v>442</v>
      </c>
      <c r="S22" s="42"/>
      <c r="T22" s="42"/>
    </row>
    <row r="23" spans="1:20" ht="27.75" customHeight="1">
      <c r="A23" s="252">
        <v>18</v>
      </c>
      <c r="B23" s="253" t="s">
        <v>19</v>
      </c>
      <c r="C23" s="266">
        <v>446</v>
      </c>
      <c r="D23" s="267">
        <v>377</v>
      </c>
      <c r="E23" s="267">
        <v>53</v>
      </c>
      <c r="F23" s="267">
        <v>9</v>
      </c>
      <c r="G23" s="267">
        <v>7</v>
      </c>
      <c r="H23" s="267">
        <f t="shared" si="2"/>
        <v>446</v>
      </c>
      <c r="I23" s="268">
        <v>359</v>
      </c>
      <c r="J23" s="268">
        <v>1131</v>
      </c>
      <c r="K23" s="268">
        <v>212</v>
      </c>
      <c r="L23" s="268">
        <v>45</v>
      </c>
      <c r="M23" s="268">
        <v>44</v>
      </c>
      <c r="N23" s="269">
        <f t="shared" si="0"/>
        <v>1432</v>
      </c>
      <c r="O23" s="269">
        <f t="shared" si="1"/>
        <v>2237</v>
      </c>
      <c r="P23" s="270">
        <v>608</v>
      </c>
      <c r="Q23" s="270">
        <v>684</v>
      </c>
      <c r="R23" s="270">
        <v>709</v>
      </c>
      <c r="S23" s="42"/>
      <c r="T23" s="42"/>
    </row>
    <row r="24" spans="1:19" ht="18" customHeight="1">
      <c r="A24" s="424" t="s">
        <v>0</v>
      </c>
      <c r="B24" s="425"/>
      <c r="C24" s="113">
        <v>6868</v>
      </c>
      <c r="D24" s="113">
        <v>5793</v>
      </c>
      <c r="E24" s="113">
        <v>808</v>
      </c>
      <c r="F24" s="113">
        <v>167</v>
      </c>
      <c r="G24" s="113">
        <v>97</v>
      </c>
      <c r="H24" s="113">
        <f>SUM(H6:H23)</f>
        <v>6868</v>
      </c>
      <c r="I24" s="113">
        <v>5182</v>
      </c>
      <c r="J24" s="113">
        <v>17379</v>
      </c>
      <c r="K24" s="113">
        <v>3232</v>
      </c>
      <c r="L24" s="113">
        <v>835</v>
      </c>
      <c r="M24" s="113">
        <v>649</v>
      </c>
      <c r="N24" s="113">
        <f>SUM(N6:N23)</f>
        <v>22095</v>
      </c>
      <c r="O24" s="113">
        <f>SUM(O6:O23)</f>
        <v>34145</v>
      </c>
      <c r="P24" s="113">
        <f>SUM(P6:P23)</f>
        <v>9680</v>
      </c>
      <c r="Q24" s="113">
        <f>SUM(Q6:Q23)</f>
        <v>10129</v>
      </c>
      <c r="R24" s="35">
        <v>10902</v>
      </c>
      <c r="S24" s="42"/>
    </row>
    <row r="25" spans="14:15" ht="14.25" customHeight="1" hidden="1">
      <c r="N25" s="43"/>
      <c r="O25" s="44"/>
    </row>
    <row r="26" ht="21.75" customHeight="1" hidden="1"/>
    <row r="29" spans="10:13" ht="12.75">
      <c r="J29" s="13"/>
      <c r="L29" s="13"/>
      <c r="M29" s="13"/>
    </row>
    <row r="30" ht="12.75">
      <c r="N30" s="13"/>
    </row>
  </sheetData>
  <sheetProtection/>
  <mergeCells count="16">
    <mergeCell ref="D4:G4"/>
    <mergeCell ref="H4:H5"/>
    <mergeCell ref="I4:I5"/>
    <mergeCell ref="H3:N3"/>
    <mergeCell ref="C3:G3"/>
    <mergeCell ref="C4:C5"/>
    <mergeCell ref="O3:O5"/>
    <mergeCell ref="J4:N4"/>
    <mergeCell ref="A24:B24"/>
    <mergeCell ref="A1:R1"/>
    <mergeCell ref="A2:A5"/>
    <mergeCell ref="B2:B5"/>
    <mergeCell ref="C2:O2"/>
    <mergeCell ref="P2:P5"/>
    <mergeCell ref="Q2:Q5"/>
    <mergeCell ref="R2:R5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="60" zoomScaleNormal="60" zoomScalePageLayoutView="0" workbookViewId="0" topLeftCell="A1">
      <selection activeCell="J6" sqref="J6"/>
    </sheetView>
  </sheetViews>
  <sheetFormatPr defaultColWidth="9.00390625" defaultRowHeight="12.75"/>
  <cols>
    <col min="2" max="2" width="32.625" style="0" customWidth="1"/>
    <col min="3" max="3" width="13.375" style="0" customWidth="1"/>
    <col min="4" max="4" width="12.00390625" style="0" customWidth="1"/>
    <col min="5" max="5" width="11.625" style="0" customWidth="1"/>
    <col min="6" max="6" width="14.00390625" style="0" customWidth="1"/>
  </cols>
  <sheetData>
    <row r="1" spans="1:6" ht="68.25" customHeight="1">
      <c r="A1" s="437" t="s">
        <v>241</v>
      </c>
      <c r="B1" s="437"/>
      <c r="C1" s="437"/>
      <c r="D1" s="437"/>
      <c r="E1" s="437"/>
      <c r="F1" s="437"/>
    </row>
    <row r="2" spans="1:6" ht="18" customHeight="1">
      <c r="A2" s="415" t="s">
        <v>1</v>
      </c>
      <c r="B2" s="415" t="s">
        <v>89</v>
      </c>
      <c r="C2" s="440" t="s">
        <v>90</v>
      </c>
      <c r="D2" s="441"/>
      <c r="E2" s="442" t="s">
        <v>91</v>
      </c>
      <c r="F2" s="443"/>
    </row>
    <row r="3" spans="1:6" ht="17.25">
      <c r="A3" s="438"/>
      <c r="B3" s="416"/>
      <c r="C3" s="444" t="s">
        <v>242</v>
      </c>
      <c r="D3" s="444"/>
      <c r="E3" s="445" t="s">
        <v>208</v>
      </c>
      <c r="F3" s="445"/>
    </row>
    <row r="4" spans="1:6" ht="18" thickBot="1">
      <c r="A4" s="439"/>
      <c r="B4" s="417"/>
      <c r="C4" s="167" t="s">
        <v>92</v>
      </c>
      <c r="D4" s="167" t="s">
        <v>93</v>
      </c>
      <c r="E4" s="167" t="s">
        <v>92</v>
      </c>
      <c r="F4" s="168" t="s">
        <v>93</v>
      </c>
    </row>
    <row r="5" spans="1:6" ht="27.75" customHeight="1" thickTop="1">
      <c r="A5" s="61">
        <v>1</v>
      </c>
      <c r="B5" s="62" t="s">
        <v>2</v>
      </c>
      <c r="C5" s="271">
        <v>168</v>
      </c>
      <c r="D5" s="271">
        <v>266</v>
      </c>
      <c r="E5" s="271">
        <v>210</v>
      </c>
      <c r="F5" s="271">
        <v>358</v>
      </c>
    </row>
    <row r="6" spans="1:6" ht="27.75" customHeight="1">
      <c r="A6" s="252">
        <v>2</v>
      </c>
      <c r="B6" s="253" t="s">
        <v>3</v>
      </c>
      <c r="C6" s="272">
        <v>187</v>
      </c>
      <c r="D6" s="272">
        <v>257</v>
      </c>
      <c r="E6" s="272">
        <v>212</v>
      </c>
      <c r="F6" s="272">
        <v>299</v>
      </c>
    </row>
    <row r="7" spans="1:6" ht="27.75" customHeight="1">
      <c r="A7" s="38">
        <v>3</v>
      </c>
      <c r="B7" s="69" t="s">
        <v>4</v>
      </c>
      <c r="C7" s="273">
        <v>227</v>
      </c>
      <c r="D7" s="273">
        <v>340</v>
      </c>
      <c r="E7" s="273">
        <v>275</v>
      </c>
      <c r="F7" s="273">
        <v>445</v>
      </c>
    </row>
    <row r="8" spans="1:6" ht="27.75" customHeight="1">
      <c r="A8" s="252">
        <v>4</v>
      </c>
      <c r="B8" s="253" t="s">
        <v>5</v>
      </c>
      <c r="C8" s="272">
        <v>913</v>
      </c>
      <c r="D8" s="272">
        <v>1300</v>
      </c>
      <c r="E8" s="272">
        <v>1318</v>
      </c>
      <c r="F8" s="272">
        <v>1957</v>
      </c>
    </row>
    <row r="9" spans="1:6" ht="27.75" customHeight="1">
      <c r="A9" s="38">
        <v>5</v>
      </c>
      <c r="B9" s="69" t="s">
        <v>6</v>
      </c>
      <c r="C9" s="273">
        <v>1627</v>
      </c>
      <c r="D9" s="273">
        <v>2155</v>
      </c>
      <c r="E9" s="273">
        <v>1920</v>
      </c>
      <c r="F9" s="273">
        <v>2622</v>
      </c>
    </row>
    <row r="10" spans="1:6" ht="27.75" customHeight="1">
      <c r="A10" s="252">
        <v>6</v>
      </c>
      <c r="B10" s="253" t="s">
        <v>7</v>
      </c>
      <c r="C10" s="272">
        <v>1445</v>
      </c>
      <c r="D10" s="272">
        <v>1804</v>
      </c>
      <c r="E10" s="272">
        <v>1690</v>
      </c>
      <c r="F10" s="272">
        <v>2213</v>
      </c>
    </row>
    <row r="11" spans="1:6" ht="27.75" customHeight="1">
      <c r="A11" s="38">
        <v>7</v>
      </c>
      <c r="B11" s="69" t="s">
        <v>8</v>
      </c>
      <c r="C11" s="273">
        <v>1192</v>
      </c>
      <c r="D11" s="273">
        <v>1621</v>
      </c>
      <c r="E11" s="273">
        <v>1429</v>
      </c>
      <c r="F11" s="273">
        <v>2015</v>
      </c>
    </row>
    <row r="12" spans="1:6" ht="27.75" customHeight="1">
      <c r="A12" s="252">
        <v>8</v>
      </c>
      <c r="B12" s="253" t="s">
        <v>9</v>
      </c>
      <c r="C12" s="272">
        <v>271</v>
      </c>
      <c r="D12" s="272">
        <v>390</v>
      </c>
      <c r="E12" s="272">
        <v>354</v>
      </c>
      <c r="F12" s="272">
        <v>575</v>
      </c>
    </row>
    <row r="13" spans="1:6" ht="27.75" customHeight="1">
      <c r="A13" s="38">
        <v>9</v>
      </c>
      <c r="B13" s="69" t="s">
        <v>10</v>
      </c>
      <c r="C13" s="274">
        <v>779</v>
      </c>
      <c r="D13" s="274">
        <v>915</v>
      </c>
      <c r="E13" s="274">
        <v>910</v>
      </c>
      <c r="F13" s="274">
        <v>1107</v>
      </c>
    </row>
    <row r="14" spans="1:6" ht="27.75" customHeight="1">
      <c r="A14" s="252">
        <v>10</v>
      </c>
      <c r="B14" s="253" t="s">
        <v>11</v>
      </c>
      <c r="C14" s="272">
        <v>215</v>
      </c>
      <c r="D14" s="272">
        <v>320</v>
      </c>
      <c r="E14" s="272">
        <v>271</v>
      </c>
      <c r="F14" s="272">
        <v>422</v>
      </c>
    </row>
    <row r="15" spans="1:6" ht="27.75" customHeight="1">
      <c r="A15" s="38">
        <v>11</v>
      </c>
      <c r="B15" s="69" t="s">
        <v>12</v>
      </c>
      <c r="C15" s="273">
        <v>141</v>
      </c>
      <c r="D15" s="273">
        <v>200</v>
      </c>
      <c r="E15" s="273">
        <v>167</v>
      </c>
      <c r="F15" s="273">
        <v>241</v>
      </c>
    </row>
    <row r="16" spans="1:6" ht="27.75" customHeight="1">
      <c r="A16" s="252">
        <v>12</v>
      </c>
      <c r="B16" s="253" t="s">
        <v>13</v>
      </c>
      <c r="C16" s="272">
        <v>278</v>
      </c>
      <c r="D16" s="272">
        <v>356</v>
      </c>
      <c r="E16" s="272">
        <v>393</v>
      </c>
      <c r="F16" s="272">
        <v>557</v>
      </c>
    </row>
    <row r="17" spans="1:6" ht="27.75" customHeight="1">
      <c r="A17" s="38">
        <v>13</v>
      </c>
      <c r="B17" s="69" t="s">
        <v>14</v>
      </c>
      <c r="C17" s="273">
        <v>329</v>
      </c>
      <c r="D17" s="273">
        <v>490</v>
      </c>
      <c r="E17" s="273">
        <v>375</v>
      </c>
      <c r="F17" s="273">
        <v>578</v>
      </c>
    </row>
    <row r="18" spans="1:6" ht="27.75" customHeight="1">
      <c r="A18" s="252">
        <v>14</v>
      </c>
      <c r="B18" s="253" t="s">
        <v>15</v>
      </c>
      <c r="C18" s="272">
        <v>335</v>
      </c>
      <c r="D18" s="272">
        <v>441</v>
      </c>
      <c r="E18" s="272">
        <v>434</v>
      </c>
      <c r="F18" s="272">
        <v>609</v>
      </c>
    </row>
    <row r="19" spans="1:6" ht="27.75" customHeight="1">
      <c r="A19" s="38">
        <v>15</v>
      </c>
      <c r="B19" s="69" t="s">
        <v>16</v>
      </c>
      <c r="C19" s="273">
        <v>402</v>
      </c>
      <c r="D19" s="273">
        <v>600</v>
      </c>
      <c r="E19" s="273">
        <v>481</v>
      </c>
      <c r="F19" s="273">
        <v>759</v>
      </c>
    </row>
    <row r="20" spans="1:6" ht="27.75" customHeight="1">
      <c r="A20" s="252">
        <v>16</v>
      </c>
      <c r="B20" s="253" t="s">
        <v>17</v>
      </c>
      <c r="C20" s="272">
        <v>39</v>
      </c>
      <c r="D20" s="272">
        <v>57</v>
      </c>
      <c r="E20" s="272">
        <v>59</v>
      </c>
      <c r="F20" s="272">
        <v>92</v>
      </c>
    </row>
    <row r="21" spans="1:6" ht="27.75" customHeight="1">
      <c r="A21" s="38">
        <v>17</v>
      </c>
      <c r="B21" s="69" t="s">
        <v>18</v>
      </c>
      <c r="C21" s="273">
        <v>1014</v>
      </c>
      <c r="D21" s="273">
        <v>1325</v>
      </c>
      <c r="E21" s="273">
        <v>1155</v>
      </c>
      <c r="F21" s="273">
        <v>1578</v>
      </c>
    </row>
    <row r="22" spans="1:6" ht="27.75" customHeight="1">
      <c r="A22" s="252">
        <v>18</v>
      </c>
      <c r="B22" s="253" t="s">
        <v>19</v>
      </c>
      <c r="C22" s="275">
        <v>862</v>
      </c>
      <c r="D22" s="272">
        <v>1184</v>
      </c>
      <c r="E22" s="275">
        <v>1011</v>
      </c>
      <c r="F22" s="272">
        <v>1498</v>
      </c>
    </row>
    <row r="23" spans="1:6" ht="27.75" customHeight="1">
      <c r="A23" s="391" t="s">
        <v>0</v>
      </c>
      <c r="B23" s="392"/>
      <c r="C23" s="169">
        <f>SUM(C5:C22)</f>
        <v>10424</v>
      </c>
      <c r="D23" s="169">
        <f>SUM(D5:D22)</f>
        <v>14021</v>
      </c>
      <c r="E23" s="169">
        <f>SUM(E5:E22)</f>
        <v>12664</v>
      </c>
      <c r="F23" s="169">
        <f>SUM(F5:F22)</f>
        <v>17925</v>
      </c>
    </row>
    <row r="24" spans="3:6" ht="12.75">
      <c r="C24" s="4"/>
      <c r="D24" s="4"/>
      <c r="E24" s="4"/>
      <c r="F24" s="4"/>
    </row>
    <row r="25" spans="3:6" ht="12.75">
      <c r="C25" s="4"/>
      <c r="D25" s="4"/>
      <c r="E25" s="4"/>
      <c r="F25" s="4"/>
    </row>
    <row r="26" spans="3:6" ht="12.75">
      <c r="C26" s="4"/>
      <c r="D26" s="4"/>
      <c r="E26" s="4"/>
      <c r="F26" s="4"/>
    </row>
  </sheetData>
  <sheetProtection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="70" zoomScaleNormal="70" zoomScalePageLayoutView="0" workbookViewId="0" topLeftCell="A1">
      <selection activeCell="I8" sqref="I8"/>
    </sheetView>
  </sheetViews>
  <sheetFormatPr defaultColWidth="9.00390625" defaultRowHeight="12.75"/>
  <cols>
    <col min="1" max="1" width="6.50390625" style="0" customWidth="1"/>
    <col min="2" max="2" width="22.625" style="0" bestFit="1" customWidth="1"/>
    <col min="3" max="3" width="9.875" style="0" customWidth="1"/>
    <col min="4" max="4" width="12.50390625" style="0" customWidth="1"/>
    <col min="5" max="5" width="10.50390625" style="0" customWidth="1"/>
    <col min="6" max="6" width="11.50390625" style="0" customWidth="1"/>
  </cols>
  <sheetData>
    <row r="1" spans="1:6" ht="51" customHeight="1">
      <c r="A1" s="452" t="s">
        <v>243</v>
      </c>
      <c r="B1" s="452"/>
      <c r="C1" s="452"/>
      <c r="D1" s="452"/>
      <c r="E1" s="452"/>
      <c r="F1" s="452"/>
    </row>
    <row r="2" spans="1:6" ht="16.5" customHeight="1">
      <c r="A2" s="448" t="s">
        <v>94</v>
      </c>
      <c r="B2" s="450" t="s">
        <v>48</v>
      </c>
      <c r="C2" s="453" t="s">
        <v>95</v>
      </c>
      <c r="D2" s="453"/>
      <c r="E2" s="453" t="s">
        <v>96</v>
      </c>
      <c r="F2" s="453"/>
    </row>
    <row r="3" spans="1:6" ht="48.75" customHeight="1" thickBot="1">
      <c r="A3" s="449"/>
      <c r="B3" s="451"/>
      <c r="C3" s="196" t="s">
        <v>244</v>
      </c>
      <c r="D3" s="196" t="s">
        <v>194</v>
      </c>
      <c r="E3" s="196" t="s">
        <v>244</v>
      </c>
      <c r="F3" s="196" t="s">
        <v>195</v>
      </c>
    </row>
    <row r="4" spans="1:6" s="10" customFormat="1" ht="27.75" customHeight="1" thickTop="1">
      <c r="A4" s="171">
        <v>1</v>
      </c>
      <c r="B4" s="172" t="s">
        <v>2</v>
      </c>
      <c r="C4" s="144">
        <v>749</v>
      </c>
      <c r="D4" s="54">
        <v>1032</v>
      </c>
      <c r="E4" s="211">
        <v>1414</v>
      </c>
      <c r="F4" s="54">
        <v>1911</v>
      </c>
    </row>
    <row r="5" spans="1:6" ht="27.75" customHeight="1">
      <c r="A5" s="276">
        <v>2</v>
      </c>
      <c r="B5" s="277" t="s">
        <v>3</v>
      </c>
      <c r="C5" s="278">
        <v>800</v>
      </c>
      <c r="D5" s="279">
        <v>1063</v>
      </c>
      <c r="E5" s="280">
        <v>1612</v>
      </c>
      <c r="F5" s="279">
        <v>2072</v>
      </c>
    </row>
    <row r="6" spans="1:6" ht="27.75" customHeight="1">
      <c r="A6" s="173">
        <v>3</v>
      </c>
      <c r="B6" s="174" t="s">
        <v>4</v>
      </c>
      <c r="C6" s="145">
        <v>1669</v>
      </c>
      <c r="D6" s="40">
        <v>2159</v>
      </c>
      <c r="E6" s="212">
        <v>3010</v>
      </c>
      <c r="F6" s="40">
        <v>3866</v>
      </c>
    </row>
    <row r="7" spans="1:6" s="11" customFormat="1" ht="27.75" customHeight="1">
      <c r="A7" s="276">
        <v>4</v>
      </c>
      <c r="B7" s="277" t="s">
        <v>5</v>
      </c>
      <c r="C7" s="278">
        <v>1903</v>
      </c>
      <c r="D7" s="279">
        <v>2681</v>
      </c>
      <c r="E7" s="280">
        <v>3912</v>
      </c>
      <c r="F7" s="279">
        <v>5432</v>
      </c>
    </row>
    <row r="8" spans="1:6" ht="27.75" customHeight="1">
      <c r="A8" s="173">
        <v>5</v>
      </c>
      <c r="B8" s="174" t="s">
        <v>6</v>
      </c>
      <c r="C8" s="145">
        <v>1472</v>
      </c>
      <c r="D8" s="40">
        <v>1960</v>
      </c>
      <c r="E8" s="212">
        <v>2772</v>
      </c>
      <c r="F8" s="40">
        <v>3647</v>
      </c>
    </row>
    <row r="9" spans="1:6" ht="27.75" customHeight="1">
      <c r="A9" s="276">
        <v>6</v>
      </c>
      <c r="B9" s="277" t="s">
        <v>7</v>
      </c>
      <c r="C9" s="278">
        <v>2607</v>
      </c>
      <c r="D9" s="279">
        <v>3425</v>
      </c>
      <c r="E9" s="280">
        <v>5304</v>
      </c>
      <c r="F9" s="279">
        <v>6855</v>
      </c>
    </row>
    <row r="10" spans="1:6" s="11" customFormat="1" ht="27.75" customHeight="1">
      <c r="A10" s="173">
        <v>7</v>
      </c>
      <c r="B10" s="174" t="s">
        <v>8</v>
      </c>
      <c r="C10" s="145">
        <v>1010</v>
      </c>
      <c r="D10" s="41">
        <v>1292</v>
      </c>
      <c r="E10" s="213">
        <v>1896</v>
      </c>
      <c r="F10" s="41">
        <v>2420</v>
      </c>
    </row>
    <row r="11" spans="1:6" s="11" customFormat="1" ht="27.75" customHeight="1">
      <c r="A11" s="276">
        <v>8</v>
      </c>
      <c r="B11" s="277" t="s">
        <v>9</v>
      </c>
      <c r="C11" s="278">
        <v>513</v>
      </c>
      <c r="D11" s="279">
        <v>721</v>
      </c>
      <c r="E11" s="281">
        <v>957</v>
      </c>
      <c r="F11" s="279">
        <v>1323</v>
      </c>
    </row>
    <row r="12" spans="1:6" ht="27.75" customHeight="1">
      <c r="A12" s="173">
        <v>9</v>
      </c>
      <c r="B12" s="174" t="s">
        <v>10</v>
      </c>
      <c r="C12" s="145">
        <v>546</v>
      </c>
      <c r="D12" s="40">
        <v>846</v>
      </c>
      <c r="E12" s="212">
        <v>1095</v>
      </c>
      <c r="F12" s="40">
        <v>1643</v>
      </c>
    </row>
    <row r="13" spans="1:6" s="11" customFormat="1" ht="27.75" customHeight="1">
      <c r="A13" s="276">
        <v>10</v>
      </c>
      <c r="B13" s="277" t="s">
        <v>11</v>
      </c>
      <c r="C13" s="278">
        <v>750</v>
      </c>
      <c r="D13" s="279">
        <v>988</v>
      </c>
      <c r="E13" s="280">
        <v>1357</v>
      </c>
      <c r="F13" s="279">
        <v>1769</v>
      </c>
    </row>
    <row r="14" spans="1:6" ht="27.75" customHeight="1">
      <c r="A14" s="173">
        <v>11</v>
      </c>
      <c r="B14" s="174" t="s">
        <v>12</v>
      </c>
      <c r="C14" s="145">
        <v>520</v>
      </c>
      <c r="D14" s="40">
        <v>708</v>
      </c>
      <c r="E14" s="212">
        <v>1066</v>
      </c>
      <c r="F14" s="40">
        <v>1424</v>
      </c>
    </row>
    <row r="15" spans="1:6" s="10" customFormat="1" ht="27.75" customHeight="1">
      <c r="A15" s="276">
        <v>12</v>
      </c>
      <c r="B15" s="277" t="s">
        <v>13</v>
      </c>
      <c r="C15" s="278">
        <v>1027</v>
      </c>
      <c r="D15" s="279">
        <v>1442</v>
      </c>
      <c r="E15" s="280">
        <v>1931</v>
      </c>
      <c r="F15" s="279">
        <v>2703</v>
      </c>
    </row>
    <row r="16" spans="1:6" ht="27.75" customHeight="1">
      <c r="A16" s="173">
        <v>13</v>
      </c>
      <c r="B16" s="174" t="s">
        <v>14</v>
      </c>
      <c r="C16" s="145">
        <v>867</v>
      </c>
      <c r="D16" s="40">
        <v>1076</v>
      </c>
      <c r="E16" s="212">
        <v>1546</v>
      </c>
      <c r="F16" s="40">
        <v>1909</v>
      </c>
    </row>
    <row r="17" spans="1:6" s="11" customFormat="1" ht="27.75" customHeight="1">
      <c r="A17" s="276">
        <v>14</v>
      </c>
      <c r="B17" s="277" t="s">
        <v>15</v>
      </c>
      <c r="C17" s="278">
        <v>754</v>
      </c>
      <c r="D17" s="279">
        <v>1062</v>
      </c>
      <c r="E17" s="280">
        <v>1486</v>
      </c>
      <c r="F17" s="279">
        <v>2029</v>
      </c>
    </row>
    <row r="18" spans="1:6" ht="27.75" customHeight="1">
      <c r="A18" s="173">
        <v>15</v>
      </c>
      <c r="B18" s="174" t="s">
        <v>16</v>
      </c>
      <c r="C18" s="145">
        <v>832</v>
      </c>
      <c r="D18" s="40">
        <v>1086</v>
      </c>
      <c r="E18" s="212">
        <v>1591</v>
      </c>
      <c r="F18" s="40">
        <v>2057</v>
      </c>
    </row>
    <row r="19" spans="1:6" ht="27.75" customHeight="1">
      <c r="A19" s="276">
        <v>16</v>
      </c>
      <c r="B19" s="277" t="s">
        <v>17</v>
      </c>
      <c r="C19" s="278">
        <v>272</v>
      </c>
      <c r="D19" s="279">
        <v>402</v>
      </c>
      <c r="E19" s="281">
        <v>515</v>
      </c>
      <c r="F19" s="279">
        <v>733</v>
      </c>
    </row>
    <row r="20" spans="1:6" ht="27.75" customHeight="1">
      <c r="A20" s="173">
        <v>17</v>
      </c>
      <c r="B20" s="174" t="s">
        <v>18</v>
      </c>
      <c r="C20" s="145">
        <v>1011</v>
      </c>
      <c r="D20" s="40">
        <v>1339</v>
      </c>
      <c r="E20" s="212">
        <v>1828</v>
      </c>
      <c r="F20" s="40">
        <v>2413</v>
      </c>
    </row>
    <row r="21" spans="1:6" ht="27.75" customHeight="1">
      <c r="A21" s="276">
        <v>18</v>
      </c>
      <c r="B21" s="277" t="s">
        <v>19</v>
      </c>
      <c r="C21" s="278">
        <v>845</v>
      </c>
      <c r="D21" s="279">
        <v>1206</v>
      </c>
      <c r="E21" s="280">
        <v>1676</v>
      </c>
      <c r="F21" s="279">
        <v>2291</v>
      </c>
    </row>
    <row r="22" spans="1:6" s="12" customFormat="1" ht="27.75" customHeight="1">
      <c r="A22" s="446" t="s">
        <v>0</v>
      </c>
      <c r="B22" s="447"/>
      <c r="C22" s="146">
        <v>18147</v>
      </c>
      <c r="D22" s="40">
        <v>24488</v>
      </c>
      <c r="E22" s="315">
        <v>34968</v>
      </c>
      <c r="F22" s="40">
        <v>46497</v>
      </c>
    </row>
    <row r="27" ht="28.5" customHeight="1"/>
  </sheetData>
  <sheetProtection/>
  <mergeCells count="6">
    <mergeCell ref="A22:B22"/>
    <mergeCell ref="A2:A3"/>
    <mergeCell ref="B2:B3"/>
    <mergeCell ref="A1:F1"/>
    <mergeCell ref="C2:D2"/>
    <mergeCell ref="E2:F2"/>
  </mergeCells>
  <printOptions/>
  <pageMargins left="0.56" right="0.16" top="0.61" bottom="0.44" header="0.5" footer="0.46"/>
  <pageSetup horizontalDpi="600" verticalDpi="600" orientation="portrait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60" zoomScaleNormal="60" zoomScalePageLayoutView="0" workbookViewId="0" topLeftCell="A1">
      <selection activeCell="Q23" sqref="Q23"/>
    </sheetView>
  </sheetViews>
  <sheetFormatPr defaultColWidth="9.00390625" defaultRowHeight="12.75"/>
  <cols>
    <col min="1" max="1" width="4.50390625" style="0" bestFit="1" customWidth="1"/>
    <col min="2" max="2" width="24.00390625" style="0" bestFit="1" customWidth="1"/>
    <col min="3" max="4" width="10.625" style="0" bestFit="1" customWidth="1"/>
    <col min="7" max="7" width="9.625" style="0" customWidth="1"/>
    <col min="9" max="9" width="11.125" style="0" customWidth="1"/>
    <col min="14" max="14" width="11.50390625" style="0" customWidth="1"/>
    <col min="15" max="15" width="13.375" style="0" customWidth="1"/>
    <col min="16" max="16" width="14.50390625" style="0" customWidth="1"/>
  </cols>
  <sheetData>
    <row r="1" spans="1:16" ht="20.25">
      <c r="A1" s="454" t="s">
        <v>245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6" ht="90.75" customHeight="1">
      <c r="A2" s="413" t="s">
        <v>1</v>
      </c>
      <c r="B2" s="413" t="s">
        <v>48</v>
      </c>
      <c r="C2" s="456" t="s">
        <v>97</v>
      </c>
      <c r="D2" s="456"/>
      <c r="E2" s="49" t="s">
        <v>98</v>
      </c>
      <c r="F2" s="456" t="s">
        <v>99</v>
      </c>
      <c r="G2" s="456"/>
      <c r="H2" s="456" t="s">
        <v>100</v>
      </c>
      <c r="I2" s="456"/>
      <c r="J2" s="456" t="s">
        <v>101</v>
      </c>
      <c r="K2" s="456"/>
      <c r="L2" s="456" t="s">
        <v>102</v>
      </c>
      <c r="M2" s="456"/>
      <c r="N2" s="456" t="s">
        <v>103</v>
      </c>
      <c r="O2" s="456"/>
      <c r="P2" s="49" t="s">
        <v>104</v>
      </c>
    </row>
    <row r="3" spans="1:16" ht="15" customHeight="1" thickBot="1">
      <c r="A3" s="414"/>
      <c r="B3" s="414"/>
      <c r="C3" s="147" t="s">
        <v>105</v>
      </c>
      <c r="D3" s="147" t="s">
        <v>106</v>
      </c>
      <c r="E3" s="147" t="s">
        <v>106</v>
      </c>
      <c r="F3" s="147" t="s">
        <v>105</v>
      </c>
      <c r="G3" s="148" t="s">
        <v>106</v>
      </c>
      <c r="H3" s="147" t="s">
        <v>105</v>
      </c>
      <c r="I3" s="148" t="s">
        <v>106</v>
      </c>
      <c r="J3" s="147" t="s">
        <v>105</v>
      </c>
      <c r="K3" s="148" t="s">
        <v>106</v>
      </c>
      <c r="L3" s="147" t="s">
        <v>105</v>
      </c>
      <c r="M3" s="148" t="s">
        <v>106</v>
      </c>
      <c r="N3" s="147" t="s">
        <v>105</v>
      </c>
      <c r="O3" s="148" t="s">
        <v>106</v>
      </c>
      <c r="P3" s="148" t="s">
        <v>106</v>
      </c>
    </row>
    <row r="4" spans="1:16" ht="27.75" customHeight="1" thickTop="1">
      <c r="A4" s="61">
        <v>1</v>
      </c>
      <c r="B4" s="206" t="s">
        <v>2</v>
      </c>
      <c r="C4" s="207">
        <v>749</v>
      </c>
      <c r="D4" s="207">
        <v>1414</v>
      </c>
      <c r="E4" s="207">
        <v>0</v>
      </c>
      <c r="F4" s="207">
        <v>2</v>
      </c>
      <c r="G4" s="207">
        <v>2</v>
      </c>
      <c r="H4" s="207">
        <v>0</v>
      </c>
      <c r="I4" s="207">
        <v>0</v>
      </c>
      <c r="J4" s="207">
        <v>0</v>
      </c>
      <c r="K4" s="207">
        <v>0</v>
      </c>
      <c r="L4" s="207">
        <v>2</v>
      </c>
      <c r="M4" s="207">
        <v>2</v>
      </c>
      <c r="N4" s="207">
        <v>2</v>
      </c>
      <c r="O4" s="207">
        <v>2</v>
      </c>
      <c r="P4" s="208">
        <v>6</v>
      </c>
    </row>
    <row r="5" spans="1:16" ht="27.75" customHeight="1">
      <c r="A5" s="252">
        <v>2</v>
      </c>
      <c r="B5" s="282" t="s">
        <v>3</v>
      </c>
      <c r="C5" s="283">
        <v>800</v>
      </c>
      <c r="D5" s="283">
        <v>1612</v>
      </c>
      <c r="E5" s="283">
        <v>1</v>
      </c>
      <c r="F5" s="283">
        <v>7</v>
      </c>
      <c r="G5" s="283">
        <v>7</v>
      </c>
      <c r="H5" s="283">
        <v>0</v>
      </c>
      <c r="I5" s="283">
        <v>0</v>
      </c>
      <c r="J5" s="283">
        <v>0</v>
      </c>
      <c r="K5" s="283">
        <v>0</v>
      </c>
      <c r="L5" s="283">
        <v>9</v>
      </c>
      <c r="M5" s="283">
        <v>9</v>
      </c>
      <c r="N5" s="283">
        <v>5</v>
      </c>
      <c r="O5" s="283">
        <v>5</v>
      </c>
      <c r="P5" s="284">
        <v>21</v>
      </c>
    </row>
    <row r="6" spans="1:16" ht="27.75" customHeight="1">
      <c r="A6" s="38">
        <v>3</v>
      </c>
      <c r="B6" s="209" t="s">
        <v>4</v>
      </c>
      <c r="C6" s="210">
        <v>1669</v>
      </c>
      <c r="D6" s="210">
        <v>3010</v>
      </c>
      <c r="E6" s="210">
        <v>8</v>
      </c>
      <c r="F6" s="210">
        <v>21</v>
      </c>
      <c r="G6" s="210">
        <v>21</v>
      </c>
      <c r="H6" s="210">
        <v>1</v>
      </c>
      <c r="I6" s="210">
        <v>2</v>
      </c>
      <c r="J6" s="210">
        <v>0</v>
      </c>
      <c r="K6" s="210">
        <v>0</v>
      </c>
      <c r="L6" s="210">
        <v>10</v>
      </c>
      <c r="M6" s="210">
        <v>10</v>
      </c>
      <c r="N6" s="210">
        <v>11</v>
      </c>
      <c r="O6" s="210">
        <v>15</v>
      </c>
      <c r="P6" s="224">
        <v>48</v>
      </c>
    </row>
    <row r="7" spans="1:16" ht="27.75" customHeight="1">
      <c r="A7" s="252">
        <v>4</v>
      </c>
      <c r="B7" s="282" t="s">
        <v>5</v>
      </c>
      <c r="C7" s="283">
        <v>1903</v>
      </c>
      <c r="D7" s="283">
        <v>3912</v>
      </c>
      <c r="E7" s="283">
        <v>209</v>
      </c>
      <c r="F7" s="283">
        <v>11</v>
      </c>
      <c r="G7" s="283">
        <v>11</v>
      </c>
      <c r="H7" s="283">
        <v>0</v>
      </c>
      <c r="I7" s="283">
        <v>0</v>
      </c>
      <c r="J7" s="283">
        <v>2</v>
      </c>
      <c r="K7" s="283">
        <v>3</v>
      </c>
      <c r="L7" s="283">
        <v>8</v>
      </c>
      <c r="M7" s="283">
        <v>8</v>
      </c>
      <c r="N7" s="283">
        <v>14</v>
      </c>
      <c r="O7" s="283">
        <v>19</v>
      </c>
      <c r="P7" s="284">
        <v>41</v>
      </c>
    </row>
    <row r="8" spans="1:16" ht="27.75" customHeight="1">
      <c r="A8" s="38">
        <v>5</v>
      </c>
      <c r="B8" s="209" t="s">
        <v>6</v>
      </c>
      <c r="C8" s="210">
        <v>1472</v>
      </c>
      <c r="D8" s="210">
        <v>2772</v>
      </c>
      <c r="E8" s="210">
        <v>101</v>
      </c>
      <c r="F8" s="210">
        <v>8</v>
      </c>
      <c r="G8" s="210">
        <v>8</v>
      </c>
      <c r="H8" s="210">
        <v>0</v>
      </c>
      <c r="I8" s="210">
        <v>0</v>
      </c>
      <c r="J8" s="210">
        <v>1</v>
      </c>
      <c r="K8" s="210">
        <v>1</v>
      </c>
      <c r="L8" s="210">
        <v>2</v>
      </c>
      <c r="M8" s="210">
        <v>2</v>
      </c>
      <c r="N8" s="210">
        <v>9</v>
      </c>
      <c r="O8" s="210">
        <v>11</v>
      </c>
      <c r="P8" s="224">
        <v>22</v>
      </c>
    </row>
    <row r="9" spans="1:16" ht="27.75" customHeight="1">
      <c r="A9" s="252">
        <v>6</v>
      </c>
      <c r="B9" s="282" t="s">
        <v>7</v>
      </c>
      <c r="C9" s="283">
        <v>2607</v>
      </c>
      <c r="D9" s="283">
        <v>5304</v>
      </c>
      <c r="E9" s="283">
        <v>10</v>
      </c>
      <c r="F9" s="283">
        <v>18</v>
      </c>
      <c r="G9" s="283">
        <v>18</v>
      </c>
      <c r="H9" s="283">
        <v>0</v>
      </c>
      <c r="I9" s="283">
        <v>0</v>
      </c>
      <c r="J9" s="283">
        <v>3</v>
      </c>
      <c r="K9" s="283">
        <v>6</v>
      </c>
      <c r="L9" s="283">
        <v>18</v>
      </c>
      <c r="M9" s="283">
        <v>18</v>
      </c>
      <c r="N9" s="283">
        <v>17</v>
      </c>
      <c r="O9" s="283">
        <v>18</v>
      </c>
      <c r="P9" s="284">
        <v>60</v>
      </c>
    </row>
    <row r="10" spans="1:16" ht="27.75" customHeight="1">
      <c r="A10" s="38">
        <v>7</v>
      </c>
      <c r="B10" s="209" t="s">
        <v>8</v>
      </c>
      <c r="C10" s="210">
        <v>1010</v>
      </c>
      <c r="D10" s="210">
        <v>1896</v>
      </c>
      <c r="E10" s="210">
        <v>134</v>
      </c>
      <c r="F10" s="210">
        <v>6</v>
      </c>
      <c r="G10" s="210">
        <v>6</v>
      </c>
      <c r="H10" s="210">
        <v>0</v>
      </c>
      <c r="I10" s="210">
        <v>0</v>
      </c>
      <c r="J10" s="210">
        <v>0</v>
      </c>
      <c r="K10" s="210">
        <v>0</v>
      </c>
      <c r="L10" s="210">
        <v>2</v>
      </c>
      <c r="M10" s="210">
        <v>2</v>
      </c>
      <c r="N10" s="210">
        <v>13</v>
      </c>
      <c r="O10" s="210">
        <v>14</v>
      </c>
      <c r="P10" s="224">
        <v>22</v>
      </c>
    </row>
    <row r="11" spans="1:16" ht="27.75" customHeight="1">
      <c r="A11" s="252">
        <v>8</v>
      </c>
      <c r="B11" s="282" t="s">
        <v>9</v>
      </c>
      <c r="C11" s="283">
        <v>513</v>
      </c>
      <c r="D11" s="283">
        <v>957</v>
      </c>
      <c r="E11" s="283">
        <v>14</v>
      </c>
      <c r="F11" s="283">
        <v>10</v>
      </c>
      <c r="G11" s="283">
        <v>10</v>
      </c>
      <c r="H11" s="283">
        <v>0</v>
      </c>
      <c r="I11" s="283">
        <v>0</v>
      </c>
      <c r="J11" s="283">
        <v>0</v>
      </c>
      <c r="K11" s="283">
        <v>0</v>
      </c>
      <c r="L11" s="283">
        <v>5</v>
      </c>
      <c r="M11" s="283">
        <v>5</v>
      </c>
      <c r="N11" s="283">
        <v>0</v>
      </c>
      <c r="O11" s="283">
        <v>0</v>
      </c>
      <c r="P11" s="284">
        <v>15</v>
      </c>
    </row>
    <row r="12" spans="1:16" ht="27.75" customHeight="1">
      <c r="A12" s="38">
        <v>9</v>
      </c>
      <c r="B12" s="209" t="s">
        <v>10</v>
      </c>
      <c r="C12" s="210">
        <v>546</v>
      </c>
      <c r="D12" s="210">
        <v>1095</v>
      </c>
      <c r="E12" s="210">
        <v>0</v>
      </c>
      <c r="F12" s="210">
        <v>5</v>
      </c>
      <c r="G12" s="210">
        <v>5</v>
      </c>
      <c r="H12" s="210">
        <v>0</v>
      </c>
      <c r="I12" s="210">
        <v>0</v>
      </c>
      <c r="J12" s="210">
        <v>0</v>
      </c>
      <c r="K12" s="210">
        <v>0</v>
      </c>
      <c r="L12" s="210">
        <v>0</v>
      </c>
      <c r="M12" s="210">
        <v>0</v>
      </c>
      <c r="N12" s="210">
        <v>3</v>
      </c>
      <c r="O12" s="210">
        <v>3</v>
      </c>
      <c r="P12" s="224">
        <v>8</v>
      </c>
    </row>
    <row r="13" spans="1:16" ht="27.75" customHeight="1">
      <c r="A13" s="252">
        <v>10</v>
      </c>
      <c r="B13" s="282" t="s">
        <v>11</v>
      </c>
      <c r="C13" s="283">
        <v>750</v>
      </c>
      <c r="D13" s="283">
        <v>1357</v>
      </c>
      <c r="E13" s="283">
        <v>53</v>
      </c>
      <c r="F13" s="283">
        <v>6</v>
      </c>
      <c r="G13" s="283">
        <v>6</v>
      </c>
      <c r="H13" s="283">
        <v>0</v>
      </c>
      <c r="I13" s="283">
        <v>0</v>
      </c>
      <c r="J13" s="283">
        <v>0</v>
      </c>
      <c r="K13" s="283">
        <v>0</v>
      </c>
      <c r="L13" s="283">
        <v>2</v>
      </c>
      <c r="M13" s="283">
        <v>2</v>
      </c>
      <c r="N13" s="283">
        <v>2</v>
      </c>
      <c r="O13" s="283">
        <v>2</v>
      </c>
      <c r="P13" s="284">
        <v>10</v>
      </c>
    </row>
    <row r="14" spans="1:16" ht="27.75" customHeight="1">
      <c r="A14" s="38">
        <v>11</v>
      </c>
      <c r="B14" s="209" t="s">
        <v>12</v>
      </c>
      <c r="C14" s="210">
        <v>520</v>
      </c>
      <c r="D14" s="210">
        <v>1066</v>
      </c>
      <c r="E14" s="210">
        <v>5</v>
      </c>
      <c r="F14" s="210">
        <v>6</v>
      </c>
      <c r="G14" s="210">
        <v>6</v>
      </c>
      <c r="H14" s="210">
        <v>0</v>
      </c>
      <c r="I14" s="210">
        <v>0</v>
      </c>
      <c r="J14" s="210">
        <v>3</v>
      </c>
      <c r="K14" s="210">
        <v>3</v>
      </c>
      <c r="L14" s="210">
        <v>0</v>
      </c>
      <c r="M14" s="210">
        <v>0</v>
      </c>
      <c r="N14" s="210">
        <v>3</v>
      </c>
      <c r="O14" s="210">
        <v>5</v>
      </c>
      <c r="P14" s="224">
        <v>14</v>
      </c>
    </row>
    <row r="15" spans="1:16" ht="27.75" customHeight="1">
      <c r="A15" s="252">
        <v>12</v>
      </c>
      <c r="B15" s="282" t="s">
        <v>13</v>
      </c>
      <c r="C15" s="283">
        <v>1027</v>
      </c>
      <c r="D15" s="283">
        <v>1931</v>
      </c>
      <c r="E15" s="283">
        <v>0</v>
      </c>
      <c r="F15" s="283">
        <v>9</v>
      </c>
      <c r="G15" s="283">
        <v>9</v>
      </c>
      <c r="H15" s="283">
        <v>0</v>
      </c>
      <c r="I15" s="283">
        <v>0</v>
      </c>
      <c r="J15" s="283">
        <v>1</v>
      </c>
      <c r="K15" s="283">
        <v>1</v>
      </c>
      <c r="L15" s="283">
        <v>4</v>
      </c>
      <c r="M15" s="283">
        <v>4</v>
      </c>
      <c r="N15" s="283">
        <v>10</v>
      </c>
      <c r="O15" s="283">
        <v>11</v>
      </c>
      <c r="P15" s="284">
        <v>25</v>
      </c>
    </row>
    <row r="16" spans="1:16" ht="27.75" customHeight="1">
      <c r="A16" s="38">
        <v>13</v>
      </c>
      <c r="B16" s="209" t="s">
        <v>14</v>
      </c>
      <c r="C16" s="210">
        <v>867</v>
      </c>
      <c r="D16" s="210">
        <v>1546</v>
      </c>
      <c r="E16" s="210">
        <v>0</v>
      </c>
      <c r="F16" s="210">
        <v>15</v>
      </c>
      <c r="G16" s="210">
        <v>15</v>
      </c>
      <c r="H16" s="210">
        <v>0</v>
      </c>
      <c r="I16" s="210">
        <v>0</v>
      </c>
      <c r="J16" s="210">
        <v>0</v>
      </c>
      <c r="K16" s="210">
        <v>0</v>
      </c>
      <c r="L16" s="210">
        <v>7</v>
      </c>
      <c r="M16" s="210">
        <v>7</v>
      </c>
      <c r="N16" s="210">
        <v>6</v>
      </c>
      <c r="O16" s="210">
        <v>7</v>
      </c>
      <c r="P16" s="224">
        <v>29</v>
      </c>
    </row>
    <row r="17" spans="1:16" ht="27.75" customHeight="1">
      <c r="A17" s="252">
        <v>14</v>
      </c>
      <c r="B17" s="282" t="s">
        <v>15</v>
      </c>
      <c r="C17" s="283">
        <v>754</v>
      </c>
      <c r="D17" s="283">
        <v>1486</v>
      </c>
      <c r="E17" s="283">
        <v>39</v>
      </c>
      <c r="F17" s="283">
        <v>2</v>
      </c>
      <c r="G17" s="283">
        <v>2</v>
      </c>
      <c r="H17" s="283">
        <v>0</v>
      </c>
      <c r="I17" s="283">
        <v>0</v>
      </c>
      <c r="J17" s="283">
        <v>0</v>
      </c>
      <c r="K17" s="283">
        <v>0</v>
      </c>
      <c r="L17" s="283">
        <v>3</v>
      </c>
      <c r="M17" s="283">
        <v>3</v>
      </c>
      <c r="N17" s="283">
        <v>3</v>
      </c>
      <c r="O17" s="283">
        <v>3</v>
      </c>
      <c r="P17" s="284">
        <v>8</v>
      </c>
    </row>
    <row r="18" spans="1:16" ht="27.75" customHeight="1">
      <c r="A18" s="38">
        <v>15</v>
      </c>
      <c r="B18" s="209" t="s">
        <v>16</v>
      </c>
      <c r="C18" s="210">
        <v>832</v>
      </c>
      <c r="D18" s="210">
        <v>1591</v>
      </c>
      <c r="E18" s="210">
        <v>20</v>
      </c>
      <c r="F18" s="210">
        <v>12</v>
      </c>
      <c r="G18" s="210">
        <v>13</v>
      </c>
      <c r="H18" s="210">
        <v>3</v>
      </c>
      <c r="I18" s="210">
        <v>3</v>
      </c>
      <c r="J18" s="210">
        <v>0</v>
      </c>
      <c r="K18" s="210">
        <v>0</v>
      </c>
      <c r="L18" s="210">
        <v>5</v>
      </c>
      <c r="M18" s="210">
        <v>5</v>
      </c>
      <c r="N18" s="210">
        <v>2</v>
      </c>
      <c r="O18" s="210">
        <v>2</v>
      </c>
      <c r="P18" s="224">
        <v>23</v>
      </c>
    </row>
    <row r="19" spans="1:16" ht="27.75" customHeight="1">
      <c r="A19" s="252">
        <v>16</v>
      </c>
      <c r="B19" s="282" t="s">
        <v>17</v>
      </c>
      <c r="C19" s="283">
        <v>272</v>
      </c>
      <c r="D19" s="283">
        <v>515</v>
      </c>
      <c r="E19" s="283">
        <v>3</v>
      </c>
      <c r="F19" s="283">
        <v>0</v>
      </c>
      <c r="G19" s="283">
        <v>0</v>
      </c>
      <c r="H19" s="283">
        <v>0</v>
      </c>
      <c r="I19" s="283">
        <v>0</v>
      </c>
      <c r="J19" s="283">
        <v>0</v>
      </c>
      <c r="K19" s="283">
        <v>0</v>
      </c>
      <c r="L19" s="283">
        <v>2</v>
      </c>
      <c r="M19" s="283">
        <v>2</v>
      </c>
      <c r="N19" s="283">
        <v>0</v>
      </c>
      <c r="O19" s="283">
        <v>0</v>
      </c>
      <c r="P19" s="284">
        <v>2</v>
      </c>
    </row>
    <row r="20" spans="1:16" ht="27.75" customHeight="1">
      <c r="A20" s="38">
        <v>17</v>
      </c>
      <c r="B20" s="209" t="s">
        <v>18</v>
      </c>
      <c r="C20" s="210">
        <v>1011</v>
      </c>
      <c r="D20" s="210">
        <v>1828</v>
      </c>
      <c r="E20" s="210">
        <v>0</v>
      </c>
      <c r="F20" s="210">
        <v>14</v>
      </c>
      <c r="G20" s="210">
        <v>14</v>
      </c>
      <c r="H20" s="210">
        <v>0</v>
      </c>
      <c r="I20" s="210">
        <v>0</v>
      </c>
      <c r="J20" s="210">
        <v>0</v>
      </c>
      <c r="K20" s="210">
        <v>0</v>
      </c>
      <c r="L20" s="210">
        <v>4</v>
      </c>
      <c r="M20" s="210">
        <v>4</v>
      </c>
      <c r="N20" s="210">
        <v>8</v>
      </c>
      <c r="O20" s="210">
        <v>8</v>
      </c>
      <c r="P20" s="224">
        <v>26</v>
      </c>
    </row>
    <row r="21" spans="1:16" ht="27.75" customHeight="1">
      <c r="A21" s="252">
        <v>18</v>
      </c>
      <c r="B21" s="282" t="s">
        <v>19</v>
      </c>
      <c r="C21" s="283">
        <v>845</v>
      </c>
      <c r="D21" s="283">
        <v>1676</v>
      </c>
      <c r="E21" s="283">
        <v>0</v>
      </c>
      <c r="F21" s="283">
        <v>11</v>
      </c>
      <c r="G21" s="283">
        <v>11</v>
      </c>
      <c r="H21" s="283">
        <v>0</v>
      </c>
      <c r="I21" s="283">
        <v>0</v>
      </c>
      <c r="J21" s="283">
        <v>0</v>
      </c>
      <c r="K21" s="283">
        <v>0</v>
      </c>
      <c r="L21" s="283">
        <v>9</v>
      </c>
      <c r="M21" s="283">
        <v>9</v>
      </c>
      <c r="N21" s="283">
        <v>1</v>
      </c>
      <c r="O21" s="283">
        <v>1</v>
      </c>
      <c r="P21" s="284">
        <v>21</v>
      </c>
    </row>
    <row r="22" spans="1:16" ht="27.75" customHeight="1">
      <c r="A22" s="455" t="s">
        <v>0</v>
      </c>
      <c r="B22" s="455"/>
      <c r="C22" s="149">
        <v>18147</v>
      </c>
      <c r="D22" s="149">
        <v>34968</v>
      </c>
      <c r="E22" s="149">
        <v>597</v>
      </c>
      <c r="F22" s="149">
        <v>163</v>
      </c>
      <c r="G22" s="149">
        <v>164</v>
      </c>
      <c r="H22" s="149">
        <v>4</v>
      </c>
      <c r="I22" s="149">
        <v>5</v>
      </c>
      <c r="J22" s="149">
        <v>10</v>
      </c>
      <c r="K22" s="149">
        <v>14</v>
      </c>
      <c r="L22" s="149">
        <v>92</v>
      </c>
      <c r="M22" s="149">
        <v>92</v>
      </c>
      <c r="N22" s="149">
        <v>109</v>
      </c>
      <c r="O22" s="149">
        <v>126</v>
      </c>
      <c r="P22" s="149">
        <v>401</v>
      </c>
    </row>
    <row r="23" ht="27.75" customHeight="1">
      <c r="P23" s="31"/>
    </row>
  </sheetData>
  <sheetProtection/>
  <mergeCells count="10">
    <mergeCell ref="A1:P1"/>
    <mergeCell ref="A2:A3"/>
    <mergeCell ref="B2:B3"/>
    <mergeCell ref="A22:B22"/>
    <mergeCell ref="C2:D2"/>
    <mergeCell ref="F2:G2"/>
    <mergeCell ref="J2:K2"/>
    <mergeCell ref="N2:O2"/>
    <mergeCell ref="H2:I2"/>
    <mergeCell ref="L2:M2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="90" zoomScaleNormal="90" zoomScalePageLayoutView="0" workbookViewId="0" topLeftCell="A1">
      <selection activeCell="O17" sqref="O17"/>
    </sheetView>
  </sheetViews>
  <sheetFormatPr defaultColWidth="9.125" defaultRowHeight="12.75"/>
  <cols>
    <col min="1" max="1" width="4.50390625" style="14" customWidth="1"/>
    <col min="2" max="2" width="23.625" style="14" customWidth="1"/>
    <col min="3" max="3" width="11.625" style="14" customWidth="1"/>
    <col min="4" max="4" width="8.625" style="14" customWidth="1"/>
    <col min="5" max="5" width="11.00390625" style="14" customWidth="1"/>
    <col min="6" max="6" width="11.375" style="14" customWidth="1"/>
    <col min="7" max="7" width="13.625" style="14" customWidth="1"/>
    <col min="8" max="8" width="11.625" style="14" customWidth="1"/>
    <col min="9" max="9" width="10.375" style="14" customWidth="1"/>
    <col min="10" max="10" width="10.875" style="14" customWidth="1"/>
    <col min="11" max="11" width="9.50390625" style="14" customWidth="1"/>
    <col min="12" max="12" width="12.375" style="14" customWidth="1"/>
    <col min="13" max="16384" width="9.125" style="14" customWidth="1"/>
  </cols>
  <sheetData>
    <row r="1" spans="2:11" ht="17.25" customHeight="1">
      <c r="B1" s="460" t="s">
        <v>26</v>
      </c>
      <c r="C1" s="460"/>
      <c r="D1" s="460"/>
      <c r="E1" s="460"/>
      <c r="F1" s="460"/>
      <c r="G1" s="460"/>
      <c r="H1" s="460"/>
      <c r="I1" s="461"/>
      <c r="J1" s="461"/>
      <c r="K1" s="461"/>
    </row>
    <row r="2" spans="1:12" ht="17.25" customHeight="1">
      <c r="A2" s="460" t="s">
        <v>27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</row>
    <row r="3" spans="1:12" ht="16.5" customHeight="1">
      <c r="A3" s="462" t="s">
        <v>42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</row>
    <row r="4" ht="18" customHeight="1" hidden="1">
      <c r="C4" s="223"/>
    </row>
    <row r="5" spans="1:6" ht="17.25" customHeight="1" hidden="1">
      <c r="A5" s="225"/>
      <c r="B5" s="225"/>
      <c r="C5" s="225"/>
      <c r="D5" s="225"/>
      <c r="E5" s="225"/>
      <c r="F5" s="225"/>
    </row>
    <row r="6" spans="2:9" ht="21" customHeight="1">
      <c r="B6" s="481" t="s">
        <v>246</v>
      </c>
      <c r="C6" s="482"/>
      <c r="D6" s="482"/>
      <c r="E6" s="482"/>
      <c r="F6" s="461"/>
      <c r="G6" s="461"/>
      <c r="H6" s="461"/>
      <c r="I6" s="461"/>
    </row>
    <row r="7" spans="2:5" ht="12" customHeight="1" thickBot="1">
      <c r="B7" s="226"/>
      <c r="C7" s="227"/>
      <c r="D7" s="227"/>
      <c r="E7" s="227"/>
    </row>
    <row r="8" spans="1:12" ht="17.25" customHeight="1">
      <c r="A8" s="464" t="s">
        <v>107</v>
      </c>
      <c r="B8" s="467" t="s">
        <v>48</v>
      </c>
      <c r="C8" s="470" t="s">
        <v>108</v>
      </c>
      <c r="D8" s="470" t="s">
        <v>109</v>
      </c>
      <c r="E8" s="470" t="s">
        <v>110</v>
      </c>
      <c r="F8" s="470" t="s">
        <v>111</v>
      </c>
      <c r="G8" s="470" t="s">
        <v>112</v>
      </c>
      <c r="H8" s="457" t="s">
        <v>113</v>
      </c>
      <c r="I8" s="473" t="s">
        <v>196</v>
      </c>
      <c r="J8" s="474"/>
      <c r="K8" s="474"/>
      <c r="L8" s="475"/>
    </row>
    <row r="9" spans="1:12" ht="17.25" customHeight="1">
      <c r="A9" s="465"/>
      <c r="B9" s="468"/>
      <c r="C9" s="471"/>
      <c r="D9" s="471"/>
      <c r="E9" s="471"/>
      <c r="F9" s="471"/>
      <c r="G9" s="471"/>
      <c r="H9" s="458"/>
      <c r="I9" s="476" t="s">
        <v>114</v>
      </c>
      <c r="J9" s="477"/>
      <c r="K9" s="478"/>
      <c r="L9" s="479" t="s">
        <v>115</v>
      </c>
    </row>
    <row r="10" spans="1:12" ht="21" thickBot="1">
      <c r="A10" s="466"/>
      <c r="B10" s="469"/>
      <c r="C10" s="472"/>
      <c r="D10" s="472"/>
      <c r="E10" s="472"/>
      <c r="F10" s="472"/>
      <c r="G10" s="472"/>
      <c r="H10" s="459"/>
      <c r="I10" s="228" t="s">
        <v>116</v>
      </c>
      <c r="J10" s="229" t="s">
        <v>117</v>
      </c>
      <c r="K10" s="229" t="s">
        <v>118</v>
      </c>
      <c r="L10" s="480"/>
    </row>
    <row r="11" spans="1:12" ht="17.25">
      <c r="A11" s="230">
        <v>1</v>
      </c>
      <c r="B11" s="231" t="s">
        <v>119</v>
      </c>
      <c r="C11" s="171">
        <v>3</v>
      </c>
      <c r="D11" s="171">
        <v>3</v>
      </c>
      <c r="E11" s="171">
        <v>253</v>
      </c>
      <c r="F11" s="171">
        <v>117</v>
      </c>
      <c r="G11" s="232">
        <v>376</v>
      </c>
      <c r="H11" s="233">
        <v>341</v>
      </c>
      <c r="I11" s="234">
        <v>626</v>
      </c>
      <c r="J11" s="235">
        <v>593</v>
      </c>
      <c r="K11" s="235">
        <v>33</v>
      </c>
      <c r="L11" s="236">
        <v>554</v>
      </c>
    </row>
    <row r="12" spans="1:12" ht="17.25">
      <c r="A12" s="322">
        <v>2</v>
      </c>
      <c r="B12" s="323" t="s">
        <v>120</v>
      </c>
      <c r="C12" s="324">
        <v>1</v>
      </c>
      <c r="D12" s="324">
        <v>0</v>
      </c>
      <c r="E12" s="325">
        <v>249</v>
      </c>
      <c r="F12" s="325">
        <v>162</v>
      </c>
      <c r="G12" s="326">
        <v>412</v>
      </c>
      <c r="H12" s="327">
        <v>379</v>
      </c>
      <c r="I12" s="328">
        <v>661</v>
      </c>
      <c r="J12" s="329">
        <v>648</v>
      </c>
      <c r="K12" s="329">
        <v>13</v>
      </c>
      <c r="L12" s="330">
        <v>578</v>
      </c>
    </row>
    <row r="13" spans="1:12" ht="17.25">
      <c r="A13" s="237">
        <v>3</v>
      </c>
      <c r="B13" s="238" t="s">
        <v>121</v>
      </c>
      <c r="C13" s="173">
        <v>16</v>
      </c>
      <c r="D13" s="173">
        <v>56</v>
      </c>
      <c r="E13" s="171">
        <v>463</v>
      </c>
      <c r="F13" s="171">
        <v>231</v>
      </c>
      <c r="G13" s="239">
        <v>766</v>
      </c>
      <c r="H13" s="240">
        <v>712</v>
      </c>
      <c r="I13" s="241">
        <v>1362</v>
      </c>
      <c r="J13" s="235">
        <v>1118</v>
      </c>
      <c r="K13" s="235">
        <v>244</v>
      </c>
      <c r="L13" s="242">
        <v>1150</v>
      </c>
    </row>
    <row r="14" spans="1:12" ht="17.25">
      <c r="A14" s="322">
        <v>4</v>
      </c>
      <c r="B14" s="323" t="s">
        <v>122</v>
      </c>
      <c r="C14" s="324">
        <v>14</v>
      </c>
      <c r="D14" s="324">
        <v>0</v>
      </c>
      <c r="E14" s="325">
        <v>592</v>
      </c>
      <c r="F14" s="325">
        <v>480</v>
      </c>
      <c r="G14" s="326">
        <v>1086</v>
      </c>
      <c r="H14" s="327">
        <v>1003</v>
      </c>
      <c r="I14" s="328">
        <v>1882</v>
      </c>
      <c r="J14" s="329">
        <v>1820</v>
      </c>
      <c r="K14" s="329">
        <v>62</v>
      </c>
      <c r="L14" s="330">
        <v>1651</v>
      </c>
    </row>
    <row r="15" spans="1:12" ht="17.25">
      <c r="A15" s="237">
        <v>5</v>
      </c>
      <c r="B15" s="238" t="s">
        <v>123</v>
      </c>
      <c r="C15" s="173">
        <v>7</v>
      </c>
      <c r="D15" s="173">
        <v>0</v>
      </c>
      <c r="E15" s="171">
        <v>498</v>
      </c>
      <c r="F15" s="171">
        <v>215</v>
      </c>
      <c r="G15" s="239">
        <v>720</v>
      </c>
      <c r="H15" s="240">
        <v>657</v>
      </c>
      <c r="I15" s="241">
        <v>1270</v>
      </c>
      <c r="J15" s="235">
        <v>1235</v>
      </c>
      <c r="K15" s="235">
        <v>35</v>
      </c>
      <c r="L15" s="242">
        <v>1120</v>
      </c>
    </row>
    <row r="16" spans="1:12" ht="17.25">
      <c r="A16" s="322">
        <v>6</v>
      </c>
      <c r="B16" s="323" t="s">
        <v>7</v>
      </c>
      <c r="C16" s="324">
        <v>21</v>
      </c>
      <c r="D16" s="324">
        <v>7</v>
      </c>
      <c r="E16" s="325">
        <v>885</v>
      </c>
      <c r="F16" s="325">
        <v>541</v>
      </c>
      <c r="G16" s="326">
        <v>1454</v>
      </c>
      <c r="H16" s="327">
        <v>1316</v>
      </c>
      <c r="I16" s="328">
        <v>2296</v>
      </c>
      <c r="J16" s="329">
        <v>2185</v>
      </c>
      <c r="K16" s="329">
        <v>111</v>
      </c>
      <c r="L16" s="330">
        <v>1972</v>
      </c>
    </row>
    <row r="17" spans="1:12" ht="17.25">
      <c r="A17" s="237">
        <v>7</v>
      </c>
      <c r="B17" s="238" t="s">
        <v>8</v>
      </c>
      <c r="C17" s="173">
        <v>9</v>
      </c>
      <c r="D17" s="173">
        <v>1</v>
      </c>
      <c r="E17" s="171">
        <v>372</v>
      </c>
      <c r="F17" s="171">
        <v>132</v>
      </c>
      <c r="G17" s="239">
        <v>514</v>
      </c>
      <c r="H17" s="240">
        <v>470</v>
      </c>
      <c r="I17" s="241">
        <v>857</v>
      </c>
      <c r="J17" s="235">
        <v>810</v>
      </c>
      <c r="K17" s="235">
        <v>47</v>
      </c>
      <c r="L17" s="242">
        <v>728</v>
      </c>
    </row>
    <row r="18" spans="1:12" ht="17.25">
      <c r="A18" s="322">
        <v>8</v>
      </c>
      <c r="B18" s="323" t="s">
        <v>9</v>
      </c>
      <c r="C18" s="324">
        <v>3</v>
      </c>
      <c r="D18" s="324">
        <v>0</v>
      </c>
      <c r="E18" s="325">
        <v>165</v>
      </c>
      <c r="F18" s="325">
        <v>85</v>
      </c>
      <c r="G18" s="326">
        <v>253</v>
      </c>
      <c r="H18" s="327">
        <v>241</v>
      </c>
      <c r="I18" s="328">
        <v>461</v>
      </c>
      <c r="J18" s="329">
        <v>444</v>
      </c>
      <c r="K18" s="329">
        <v>17</v>
      </c>
      <c r="L18" s="330">
        <v>419</v>
      </c>
    </row>
    <row r="19" spans="1:12" ht="17.25">
      <c r="A19" s="237">
        <v>9</v>
      </c>
      <c r="B19" s="238" t="s">
        <v>10</v>
      </c>
      <c r="C19" s="173">
        <v>1</v>
      </c>
      <c r="D19" s="173">
        <v>0</v>
      </c>
      <c r="E19" s="171">
        <v>163</v>
      </c>
      <c r="F19" s="171">
        <v>94</v>
      </c>
      <c r="G19" s="239">
        <v>258</v>
      </c>
      <c r="H19" s="240">
        <v>241</v>
      </c>
      <c r="I19" s="241">
        <v>540</v>
      </c>
      <c r="J19" s="235">
        <v>537</v>
      </c>
      <c r="K19" s="235">
        <v>3</v>
      </c>
      <c r="L19" s="242">
        <v>489</v>
      </c>
    </row>
    <row r="20" spans="1:12" ht="17.25">
      <c r="A20" s="322">
        <v>10</v>
      </c>
      <c r="B20" s="323" t="s">
        <v>11</v>
      </c>
      <c r="C20" s="324">
        <v>7</v>
      </c>
      <c r="D20" s="324">
        <v>0</v>
      </c>
      <c r="E20" s="325">
        <v>209</v>
      </c>
      <c r="F20" s="325">
        <v>104</v>
      </c>
      <c r="G20" s="326">
        <v>320</v>
      </c>
      <c r="H20" s="327">
        <v>298</v>
      </c>
      <c r="I20" s="328">
        <v>571</v>
      </c>
      <c r="J20" s="329">
        <v>535</v>
      </c>
      <c r="K20" s="329">
        <v>36</v>
      </c>
      <c r="L20" s="330">
        <v>494</v>
      </c>
    </row>
    <row r="21" spans="1:12" ht="17.25">
      <c r="A21" s="237">
        <v>11</v>
      </c>
      <c r="B21" s="238" t="s">
        <v>12</v>
      </c>
      <c r="C21" s="173">
        <v>0</v>
      </c>
      <c r="D21" s="173">
        <v>0</v>
      </c>
      <c r="E21" s="171">
        <v>160</v>
      </c>
      <c r="F21" s="171">
        <v>120</v>
      </c>
      <c r="G21" s="239">
        <v>280</v>
      </c>
      <c r="H21" s="240">
        <v>256</v>
      </c>
      <c r="I21" s="241">
        <v>472</v>
      </c>
      <c r="J21" s="235">
        <v>441</v>
      </c>
      <c r="K21" s="235">
        <v>31</v>
      </c>
      <c r="L21" s="242">
        <v>400</v>
      </c>
    </row>
    <row r="22" spans="1:12" ht="17.25">
      <c r="A22" s="322">
        <v>12</v>
      </c>
      <c r="B22" s="323" t="s">
        <v>13</v>
      </c>
      <c r="C22" s="324">
        <v>5</v>
      </c>
      <c r="D22" s="324">
        <v>0</v>
      </c>
      <c r="E22" s="325">
        <v>302</v>
      </c>
      <c r="F22" s="325">
        <v>151</v>
      </c>
      <c r="G22" s="326">
        <v>458</v>
      </c>
      <c r="H22" s="327">
        <v>429</v>
      </c>
      <c r="I22" s="328">
        <v>848</v>
      </c>
      <c r="J22" s="329">
        <v>825</v>
      </c>
      <c r="K22" s="329">
        <v>23</v>
      </c>
      <c r="L22" s="330">
        <v>759</v>
      </c>
    </row>
    <row r="23" spans="1:12" ht="17.25">
      <c r="A23" s="237">
        <v>13</v>
      </c>
      <c r="B23" s="238" t="s">
        <v>14</v>
      </c>
      <c r="C23" s="173">
        <v>11</v>
      </c>
      <c r="D23" s="173">
        <v>0</v>
      </c>
      <c r="E23" s="171">
        <v>237</v>
      </c>
      <c r="F23" s="171">
        <v>110</v>
      </c>
      <c r="G23" s="239">
        <v>358</v>
      </c>
      <c r="H23" s="240">
        <v>336</v>
      </c>
      <c r="I23" s="241">
        <v>573</v>
      </c>
      <c r="J23" s="235">
        <v>527</v>
      </c>
      <c r="K23" s="235">
        <v>46</v>
      </c>
      <c r="L23" s="242">
        <v>507</v>
      </c>
    </row>
    <row r="24" spans="1:12" ht="17.25">
      <c r="A24" s="322">
        <v>14</v>
      </c>
      <c r="B24" s="323" t="s">
        <v>15</v>
      </c>
      <c r="C24" s="324">
        <v>8</v>
      </c>
      <c r="D24" s="324">
        <v>3</v>
      </c>
      <c r="E24" s="325">
        <v>245</v>
      </c>
      <c r="F24" s="325">
        <v>169</v>
      </c>
      <c r="G24" s="326">
        <v>425</v>
      </c>
      <c r="H24" s="327">
        <v>399</v>
      </c>
      <c r="I24" s="328">
        <v>699</v>
      </c>
      <c r="J24" s="329">
        <v>660</v>
      </c>
      <c r="K24" s="329">
        <v>39</v>
      </c>
      <c r="L24" s="330">
        <v>621</v>
      </c>
    </row>
    <row r="25" spans="1:12" ht="17.25">
      <c r="A25" s="237">
        <v>15</v>
      </c>
      <c r="B25" s="238" t="s">
        <v>16</v>
      </c>
      <c r="C25" s="173">
        <v>9</v>
      </c>
      <c r="D25" s="173">
        <v>5</v>
      </c>
      <c r="E25" s="171">
        <v>213</v>
      </c>
      <c r="F25" s="171">
        <v>161</v>
      </c>
      <c r="G25" s="239">
        <v>388</v>
      </c>
      <c r="H25" s="240">
        <v>353</v>
      </c>
      <c r="I25" s="241">
        <v>619</v>
      </c>
      <c r="J25" s="235">
        <v>581</v>
      </c>
      <c r="K25" s="235">
        <v>38</v>
      </c>
      <c r="L25" s="242">
        <v>526</v>
      </c>
    </row>
    <row r="26" spans="1:12" ht="17.25">
      <c r="A26" s="322">
        <v>16</v>
      </c>
      <c r="B26" s="323" t="s">
        <v>17</v>
      </c>
      <c r="C26" s="324">
        <v>1</v>
      </c>
      <c r="D26" s="324">
        <v>0</v>
      </c>
      <c r="E26" s="325">
        <v>105</v>
      </c>
      <c r="F26" s="325">
        <v>39</v>
      </c>
      <c r="G26" s="326">
        <v>145</v>
      </c>
      <c r="H26" s="327">
        <v>137</v>
      </c>
      <c r="I26" s="328">
        <v>251</v>
      </c>
      <c r="J26" s="329">
        <v>248</v>
      </c>
      <c r="K26" s="329">
        <v>3</v>
      </c>
      <c r="L26" s="330">
        <v>225</v>
      </c>
    </row>
    <row r="27" spans="1:12" ht="17.25">
      <c r="A27" s="237">
        <v>17</v>
      </c>
      <c r="B27" s="238" t="s">
        <v>18</v>
      </c>
      <c r="C27" s="173">
        <v>5</v>
      </c>
      <c r="D27" s="173">
        <v>3</v>
      </c>
      <c r="E27" s="171">
        <v>366</v>
      </c>
      <c r="F27" s="171">
        <v>132</v>
      </c>
      <c r="G27" s="239">
        <v>506</v>
      </c>
      <c r="H27" s="240">
        <v>461</v>
      </c>
      <c r="I27" s="241">
        <v>790</v>
      </c>
      <c r="J27" s="235">
        <v>747</v>
      </c>
      <c r="K27" s="235">
        <v>43</v>
      </c>
      <c r="L27" s="242">
        <v>686</v>
      </c>
    </row>
    <row r="28" spans="1:12" ht="17.25">
      <c r="A28" s="322">
        <v>18</v>
      </c>
      <c r="B28" s="323" t="s">
        <v>19</v>
      </c>
      <c r="C28" s="324">
        <v>6</v>
      </c>
      <c r="D28" s="324">
        <v>7</v>
      </c>
      <c r="E28" s="325">
        <v>251</v>
      </c>
      <c r="F28" s="325">
        <v>163</v>
      </c>
      <c r="G28" s="326">
        <v>427</v>
      </c>
      <c r="H28" s="327">
        <v>396</v>
      </c>
      <c r="I28" s="328">
        <v>836</v>
      </c>
      <c r="J28" s="329">
        <v>787</v>
      </c>
      <c r="K28" s="329">
        <v>49</v>
      </c>
      <c r="L28" s="330">
        <v>724</v>
      </c>
    </row>
    <row r="29" spans="1:12" ht="18" thickBot="1">
      <c r="A29" s="243"/>
      <c r="B29" s="244" t="s">
        <v>0</v>
      </c>
      <c r="C29" s="245">
        <v>127</v>
      </c>
      <c r="D29" s="245">
        <v>85</v>
      </c>
      <c r="E29" s="245">
        <v>5728</v>
      </c>
      <c r="F29" s="245">
        <v>3206</v>
      </c>
      <c r="G29" s="245">
        <v>9146</v>
      </c>
      <c r="H29" s="245">
        <v>8425</v>
      </c>
      <c r="I29" s="246">
        <v>15614</v>
      </c>
      <c r="J29" s="331">
        <v>14741</v>
      </c>
      <c r="K29" s="332">
        <v>873</v>
      </c>
      <c r="L29" s="247">
        <v>13603</v>
      </c>
    </row>
  </sheetData>
  <sheetProtection/>
  <mergeCells count="15">
    <mergeCell ref="B1:K1"/>
    <mergeCell ref="B6:I6"/>
    <mergeCell ref="E8:E10"/>
    <mergeCell ref="F8:F10"/>
    <mergeCell ref="G8:G10"/>
    <mergeCell ref="H8:H10"/>
    <mergeCell ref="A2:L2"/>
    <mergeCell ref="A3:L3"/>
    <mergeCell ref="A8:A10"/>
    <mergeCell ref="B8:B10"/>
    <mergeCell ref="C8:C10"/>
    <mergeCell ref="D8:D10"/>
    <mergeCell ref="I8:L8"/>
    <mergeCell ref="I9:K9"/>
    <mergeCell ref="L9:L10"/>
  </mergeCells>
  <printOptions/>
  <pageMargins left="0.53" right="0.02" top="0.38" bottom="0.69" header="0.38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60" zoomScaleNormal="60" zoomScalePageLayoutView="0" workbookViewId="0" topLeftCell="A1">
      <selection activeCell="O5" sqref="O5"/>
    </sheetView>
  </sheetViews>
  <sheetFormatPr defaultColWidth="12.00390625" defaultRowHeight="12.75"/>
  <cols>
    <col min="1" max="1" width="5.00390625" style="25" customWidth="1"/>
    <col min="2" max="2" width="26.375" style="16" customWidth="1"/>
    <col min="3" max="3" width="15.625" style="16" customWidth="1"/>
    <col min="4" max="4" width="17.50390625" style="16" customWidth="1"/>
    <col min="5" max="5" width="17.625" style="16" customWidth="1"/>
    <col min="6" max="6" width="12.375" style="16" customWidth="1"/>
    <col min="7" max="7" width="11.00390625" style="16" customWidth="1"/>
    <col min="8" max="8" width="9.00390625" style="16" customWidth="1"/>
    <col min="9" max="10" width="10.125" style="16" customWidth="1"/>
    <col min="11" max="12" width="12.00390625" style="16" customWidth="1"/>
    <col min="13" max="13" width="19.125" style="16" customWidth="1"/>
    <col min="14" max="14" width="23.625" style="16" customWidth="1"/>
    <col min="15" max="15" width="18.125" style="16" customWidth="1"/>
    <col min="16" max="16384" width="12.00390625" style="16" customWidth="1"/>
  </cols>
  <sheetData>
    <row r="1" spans="1:15" s="15" customFormat="1" ht="51.75" customHeight="1">
      <c r="A1" s="483" t="s">
        <v>247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</row>
    <row r="2" spans="1:15" ht="58.5" customHeight="1">
      <c r="A2" s="409" t="s">
        <v>1</v>
      </c>
      <c r="B2" s="486" t="s">
        <v>48</v>
      </c>
      <c r="C2" s="401" t="s">
        <v>124</v>
      </c>
      <c r="D2" s="401" t="s">
        <v>125</v>
      </c>
      <c r="E2" s="401"/>
      <c r="F2" s="401" t="s">
        <v>126</v>
      </c>
      <c r="G2" s="401"/>
      <c r="H2" s="401"/>
      <c r="I2" s="401"/>
      <c r="J2" s="401"/>
      <c r="K2" s="489" t="s">
        <v>127</v>
      </c>
      <c r="L2" s="490"/>
      <c r="M2" s="401" t="s">
        <v>228</v>
      </c>
      <c r="N2" s="401" t="s">
        <v>128</v>
      </c>
      <c r="O2" s="401"/>
    </row>
    <row r="3" spans="1:15" ht="64.5" customHeight="1" thickBot="1">
      <c r="A3" s="488"/>
      <c r="B3" s="487"/>
      <c r="C3" s="402"/>
      <c r="D3" s="81" t="s">
        <v>129</v>
      </c>
      <c r="E3" s="82" t="s">
        <v>197</v>
      </c>
      <c r="F3" s="125" t="s">
        <v>36</v>
      </c>
      <c r="G3" s="126" t="s">
        <v>130</v>
      </c>
      <c r="H3" s="126" t="s">
        <v>229</v>
      </c>
      <c r="I3" s="126" t="s">
        <v>131</v>
      </c>
      <c r="J3" s="126" t="s">
        <v>132</v>
      </c>
      <c r="K3" s="82" t="s">
        <v>230</v>
      </c>
      <c r="L3" s="82" t="s">
        <v>231</v>
      </c>
      <c r="M3" s="402"/>
      <c r="N3" s="125" t="s">
        <v>36</v>
      </c>
      <c r="O3" s="126" t="s">
        <v>133</v>
      </c>
    </row>
    <row r="4" spans="1:15" s="17" customFormat="1" ht="27.75" customHeight="1" thickTop="1">
      <c r="A4" s="127">
        <v>1</v>
      </c>
      <c r="B4" s="62" t="s">
        <v>2</v>
      </c>
      <c r="C4" s="119">
        <v>477</v>
      </c>
      <c r="D4" s="119">
        <v>1431</v>
      </c>
      <c r="E4" s="48">
        <v>1557</v>
      </c>
      <c r="F4" s="128">
        <v>53</v>
      </c>
      <c r="G4" s="128">
        <v>41</v>
      </c>
      <c r="H4" s="128">
        <v>12</v>
      </c>
      <c r="I4" s="119">
        <v>0</v>
      </c>
      <c r="J4" s="119">
        <v>0</v>
      </c>
      <c r="K4" s="129">
        <v>50</v>
      </c>
      <c r="L4" s="129">
        <v>77</v>
      </c>
      <c r="M4" s="129">
        <v>78</v>
      </c>
      <c r="N4" s="119">
        <v>453</v>
      </c>
      <c r="O4" s="119">
        <v>143</v>
      </c>
    </row>
    <row r="5" spans="1:15" s="18" customFormat="1" ht="27.75" customHeight="1">
      <c r="A5" s="285">
        <v>2</v>
      </c>
      <c r="B5" s="253" t="s">
        <v>3</v>
      </c>
      <c r="C5" s="286">
        <v>466</v>
      </c>
      <c r="D5" s="286">
        <v>1064</v>
      </c>
      <c r="E5" s="260">
        <v>1262</v>
      </c>
      <c r="F5" s="286">
        <v>42</v>
      </c>
      <c r="G5" s="286">
        <v>36</v>
      </c>
      <c r="H5" s="286">
        <v>6</v>
      </c>
      <c r="I5" s="286">
        <v>0</v>
      </c>
      <c r="J5" s="286">
        <v>0</v>
      </c>
      <c r="K5" s="287">
        <v>88</v>
      </c>
      <c r="L5" s="287">
        <v>84</v>
      </c>
      <c r="M5" s="287">
        <v>84</v>
      </c>
      <c r="N5" s="286">
        <v>527</v>
      </c>
      <c r="O5" s="286">
        <v>189</v>
      </c>
    </row>
    <row r="6" spans="1:15" s="18" customFormat="1" ht="27.75" customHeight="1">
      <c r="A6" s="114">
        <v>3</v>
      </c>
      <c r="B6" s="69" t="s">
        <v>4</v>
      </c>
      <c r="C6" s="77">
        <v>857</v>
      </c>
      <c r="D6" s="77">
        <v>2876</v>
      </c>
      <c r="E6" s="46">
        <v>2869</v>
      </c>
      <c r="F6" s="130">
        <v>95</v>
      </c>
      <c r="G6" s="130">
        <v>72</v>
      </c>
      <c r="H6" s="130">
        <v>23</v>
      </c>
      <c r="I6" s="77">
        <v>0</v>
      </c>
      <c r="J6" s="77">
        <v>0</v>
      </c>
      <c r="K6" s="78">
        <v>58</v>
      </c>
      <c r="L6" s="78">
        <v>101</v>
      </c>
      <c r="M6" s="78">
        <v>132</v>
      </c>
      <c r="N6" s="77">
        <v>730</v>
      </c>
      <c r="O6" s="77">
        <v>195</v>
      </c>
    </row>
    <row r="7" spans="1:15" s="18" customFormat="1" ht="27.75" customHeight="1">
      <c r="A7" s="285">
        <v>4</v>
      </c>
      <c r="B7" s="253" t="s">
        <v>5</v>
      </c>
      <c r="C7" s="286">
        <v>3155</v>
      </c>
      <c r="D7" s="286">
        <v>1863</v>
      </c>
      <c r="E7" s="260">
        <v>5157</v>
      </c>
      <c r="F7" s="286">
        <v>210</v>
      </c>
      <c r="G7" s="286">
        <v>163</v>
      </c>
      <c r="H7" s="286">
        <v>46</v>
      </c>
      <c r="I7" s="286">
        <v>1</v>
      </c>
      <c r="J7" s="286">
        <v>0</v>
      </c>
      <c r="K7" s="287">
        <v>911</v>
      </c>
      <c r="L7" s="287">
        <v>211</v>
      </c>
      <c r="M7" s="287">
        <v>437</v>
      </c>
      <c r="N7" s="286">
        <v>1781</v>
      </c>
      <c r="O7" s="286">
        <v>921</v>
      </c>
    </row>
    <row r="8" spans="1:15" s="18" customFormat="1" ht="27.75" customHeight="1">
      <c r="A8" s="114">
        <v>5</v>
      </c>
      <c r="B8" s="69" t="s">
        <v>6</v>
      </c>
      <c r="C8" s="77">
        <v>1861</v>
      </c>
      <c r="D8" s="77">
        <v>938</v>
      </c>
      <c r="E8" s="46">
        <v>3294</v>
      </c>
      <c r="F8" s="130">
        <v>158</v>
      </c>
      <c r="G8" s="130">
        <v>129</v>
      </c>
      <c r="H8" s="130">
        <v>29</v>
      </c>
      <c r="I8" s="77">
        <v>0</v>
      </c>
      <c r="J8" s="77">
        <v>0</v>
      </c>
      <c r="K8" s="78">
        <v>105</v>
      </c>
      <c r="L8" s="78">
        <v>184</v>
      </c>
      <c r="M8" s="78">
        <v>290</v>
      </c>
      <c r="N8" s="77">
        <v>1329</v>
      </c>
      <c r="O8" s="77">
        <v>701</v>
      </c>
    </row>
    <row r="9" spans="1:15" s="18" customFormat="1" ht="27.75" customHeight="1">
      <c r="A9" s="285">
        <v>6</v>
      </c>
      <c r="B9" s="253" t="s">
        <v>7</v>
      </c>
      <c r="C9" s="286">
        <v>2193</v>
      </c>
      <c r="D9" s="286">
        <v>4350</v>
      </c>
      <c r="E9" s="260">
        <v>5264</v>
      </c>
      <c r="F9" s="286">
        <v>252</v>
      </c>
      <c r="G9" s="286">
        <v>202</v>
      </c>
      <c r="H9" s="286">
        <v>50</v>
      </c>
      <c r="I9" s="286">
        <v>0</v>
      </c>
      <c r="J9" s="286">
        <v>0</v>
      </c>
      <c r="K9" s="287">
        <v>17</v>
      </c>
      <c r="L9" s="287">
        <v>246</v>
      </c>
      <c r="M9" s="287">
        <v>310</v>
      </c>
      <c r="N9" s="286">
        <v>1945</v>
      </c>
      <c r="O9" s="286">
        <v>571</v>
      </c>
    </row>
    <row r="10" spans="1:15" s="18" customFormat="1" ht="27.75" customHeight="1">
      <c r="A10" s="114">
        <v>7</v>
      </c>
      <c r="B10" s="69" t="s">
        <v>8</v>
      </c>
      <c r="C10" s="77">
        <v>757</v>
      </c>
      <c r="D10" s="77">
        <v>1363</v>
      </c>
      <c r="E10" s="46">
        <v>1466</v>
      </c>
      <c r="F10" s="130">
        <v>94</v>
      </c>
      <c r="G10" s="130">
        <v>79</v>
      </c>
      <c r="H10" s="130">
        <v>15</v>
      </c>
      <c r="I10" s="77">
        <v>0</v>
      </c>
      <c r="J10" s="77">
        <v>0</v>
      </c>
      <c r="K10" s="78">
        <v>0</v>
      </c>
      <c r="L10" s="78">
        <v>61</v>
      </c>
      <c r="M10" s="78">
        <v>113</v>
      </c>
      <c r="N10" s="77">
        <v>719</v>
      </c>
      <c r="O10" s="77">
        <v>327</v>
      </c>
    </row>
    <row r="11" spans="1:15" s="18" customFormat="1" ht="27.75" customHeight="1">
      <c r="A11" s="285">
        <v>8</v>
      </c>
      <c r="B11" s="253" t="s">
        <v>9</v>
      </c>
      <c r="C11" s="286">
        <v>677</v>
      </c>
      <c r="D11" s="286">
        <v>765</v>
      </c>
      <c r="E11" s="260">
        <v>1167</v>
      </c>
      <c r="F11" s="286">
        <v>58</v>
      </c>
      <c r="G11" s="286">
        <v>46</v>
      </c>
      <c r="H11" s="286">
        <v>12</v>
      </c>
      <c r="I11" s="286">
        <v>0</v>
      </c>
      <c r="J11" s="286">
        <v>0</v>
      </c>
      <c r="K11" s="287">
        <v>63</v>
      </c>
      <c r="L11" s="287">
        <v>39</v>
      </c>
      <c r="M11" s="287">
        <v>57</v>
      </c>
      <c r="N11" s="286">
        <v>553</v>
      </c>
      <c r="O11" s="286">
        <v>386</v>
      </c>
    </row>
    <row r="12" spans="1:15" s="18" customFormat="1" ht="27.75" customHeight="1">
      <c r="A12" s="114">
        <v>9</v>
      </c>
      <c r="B12" s="69" t="s">
        <v>10</v>
      </c>
      <c r="C12" s="77">
        <v>917</v>
      </c>
      <c r="D12" s="77">
        <v>609</v>
      </c>
      <c r="E12" s="46">
        <v>2059</v>
      </c>
      <c r="F12" s="77">
        <v>65</v>
      </c>
      <c r="G12" s="77">
        <v>48</v>
      </c>
      <c r="H12" s="77">
        <v>17</v>
      </c>
      <c r="I12" s="77">
        <v>0</v>
      </c>
      <c r="J12" s="77">
        <v>0</v>
      </c>
      <c r="K12" s="78">
        <v>49</v>
      </c>
      <c r="L12" s="78">
        <v>125</v>
      </c>
      <c r="M12" s="78">
        <v>104</v>
      </c>
      <c r="N12" s="77">
        <v>638</v>
      </c>
      <c r="O12" s="77">
        <v>392</v>
      </c>
    </row>
    <row r="13" spans="1:15" s="18" customFormat="1" ht="27.75" customHeight="1">
      <c r="A13" s="285">
        <v>10</v>
      </c>
      <c r="B13" s="253" t="s">
        <v>11</v>
      </c>
      <c r="C13" s="286">
        <v>282</v>
      </c>
      <c r="D13" s="286">
        <v>1366</v>
      </c>
      <c r="E13" s="260">
        <v>1111</v>
      </c>
      <c r="F13" s="286">
        <v>29</v>
      </c>
      <c r="G13" s="286">
        <v>21</v>
      </c>
      <c r="H13" s="286">
        <v>8</v>
      </c>
      <c r="I13" s="286">
        <v>0</v>
      </c>
      <c r="J13" s="286">
        <v>0</v>
      </c>
      <c r="K13" s="287">
        <v>47</v>
      </c>
      <c r="L13" s="287">
        <v>51</v>
      </c>
      <c r="M13" s="287">
        <v>60</v>
      </c>
      <c r="N13" s="286">
        <v>339</v>
      </c>
      <c r="O13" s="286">
        <v>69</v>
      </c>
    </row>
    <row r="14" spans="1:15" s="18" customFormat="1" ht="27.75" customHeight="1">
      <c r="A14" s="114">
        <v>11</v>
      </c>
      <c r="B14" s="69" t="s">
        <v>12</v>
      </c>
      <c r="C14" s="77">
        <v>736</v>
      </c>
      <c r="D14" s="77">
        <v>334</v>
      </c>
      <c r="E14" s="46">
        <v>1411</v>
      </c>
      <c r="F14" s="77">
        <v>46</v>
      </c>
      <c r="G14" s="77">
        <v>35</v>
      </c>
      <c r="H14" s="77">
        <v>11</v>
      </c>
      <c r="I14" s="77">
        <v>0</v>
      </c>
      <c r="J14" s="77">
        <v>0</v>
      </c>
      <c r="K14" s="78">
        <v>47</v>
      </c>
      <c r="L14" s="78">
        <v>83</v>
      </c>
      <c r="M14" s="78">
        <v>101</v>
      </c>
      <c r="N14" s="77">
        <v>445</v>
      </c>
      <c r="O14" s="77">
        <v>220</v>
      </c>
    </row>
    <row r="15" spans="1:15" s="18" customFormat="1" ht="27.75" customHeight="1">
      <c r="A15" s="285">
        <v>12</v>
      </c>
      <c r="B15" s="253" t="s">
        <v>13</v>
      </c>
      <c r="C15" s="286">
        <v>669</v>
      </c>
      <c r="D15" s="286">
        <v>792</v>
      </c>
      <c r="E15" s="260">
        <v>3190</v>
      </c>
      <c r="F15" s="286">
        <v>70</v>
      </c>
      <c r="G15" s="286">
        <v>60</v>
      </c>
      <c r="H15" s="286">
        <v>10</v>
      </c>
      <c r="I15" s="286">
        <v>0</v>
      </c>
      <c r="J15" s="286">
        <v>0</v>
      </c>
      <c r="K15" s="287">
        <v>94</v>
      </c>
      <c r="L15" s="287">
        <v>148</v>
      </c>
      <c r="M15" s="287">
        <v>123</v>
      </c>
      <c r="N15" s="286">
        <v>551</v>
      </c>
      <c r="O15" s="286">
        <v>161</v>
      </c>
    </row>
    <row r="16" spans="1:15" s="18" customFormat="1" ht="27.75" customHeight="1">
      <c r="A16" s="114">
        <v>13</v>
      </c>
      <c r="B16" s="69" t="s">
        <v>14</v>
      </c>
      <c r="C16" s="77">
        <v>296</v>
      </c>
      <c r="D16" s="77">
        <v>2011</v>
      </c>
      <c r="E16" s="46">
        <v>1139</v>
      </c>
      <c r="F16" s="77">
        <v>22</v>
      </c>
      <c r="G16" s="77">
        <v>14</v>
      </c>
      <c r="H16" s="77">
        <v>8</v>
      </c>
      <c r="I16" s="77">
        <v>0</v>
      </c>
      <c r="J16" s="77">
        <v>0</v>
      </c>
      <c r="K16" s="78">
        <v>50</v>
      </c>
      <c r="L16" s="78">
        <v>54</v>
      </c>
      <c r="M16" s="78">
        <v>49</v>
      </c>
      <c r="N16" s="77">
        <v>451</v>
      </c>
      <c r="O16" s="77">
        <v>126</v>
      </c>
    </row>
    <row r="17" spans="1:15" s="18" customFormat="1" ht="27.75" customHeight="1">
      <c r="A17" s="285">
        <v>14</v>
      </c>
      <c r="B17" s="253" t="s">
        <v>15</v>
      </c>
      <c r="C17" s="286">
        <v>553</v>
      </c>
      <c r="D17" s="286">
        <v>1143</v>
      </c>
      <c r="E17" s="260">
        <v>1697</v>
      </c>
      <c r="F17" s="286">
        <v>59</v>
      </c>
      <c r="G17" s="286">
        <v>47</v>
      </c>
      <c r="H17" s="286">
        <v>11</v>
      </c>
      <c r="I17" s="286">
        <v>1</v>
      </c>
      <c r="J17" s="286">
        <v>0</v>
      </c>
      <c r="K17" s="287">
        <v>3</v>
      </c>
      <c r="L17" s="287">
        <v>76</v>
      </c>
      <c r="M17" s="287">
        <v>94</v>
      </c>
      <c r="N17" s="286">
        <v>617</v>
      </c>
      <c r="O17" s="286">
        <v>213</v>
      </c>
    </row>
    <row r="18" spans="1:15" s="18" customFormat="1" ht="27.75" customHeight="1">
      <c r="A18" s="114">
        <v>15</v>
      </c>
      <c r="B18" s="69" t="s">
        <v>16</v>
      </c>
      <c r="C18" s="77">
        <v>411</v>
      </c>
      <c r="D18" s="77">
        <v>1978</v>
      </c>
      <c r="E18" s="46">
        <v>1487</v>
      </c>
      <c r="F18" s="130">
        <v>45</v>
      </c>
      <c r="G18" s="130">
        <v>34</v>
      </c>
      <c r="H18" s="130">
        <v>11</v>
      </c>
      <c r="I18" s="77">
        <v>0</v>
      </c>
      <c r="J18" s="77">
        <v>0</v>
      </c>
      <c r="K18" s="78">
        <v>57</v>
      </c>
      <c r="L18" s="78">
        <v>44</v>
      </c>
      <c r="M18" s="78">
        <v>97</v>
      </c>
      <c r="N18" s="77">
        <v>463</v>
      </c>
      <c r="O18" s="77">
        <v>173</v>
      </c>
    </row>
    <row r="19" spans="1:15" s="18" customFormat="1" ht="27.75" customHeight="1">
      <c r="A19" s="285">
        <v>16</v>
      </c>
      <c r="B19" s="253" t="s">
        <v>17</v>
      </c>
      <c r="C19" s="286">
        <v>714</v>
      </c>
      <c r="D19" s="286">
        <v>424</v>
      </c>
      <c r="E19" s="260">
        <v>1010</v>
      </c>
      <c r="F19" s="286">
        <v>81</v>
      </c>
      <c r="G19" s="286">
        <v>70</v>
      </c>
      <c r="H19" s="286">
        <v>11</v>
      </c>
      <c r="I19" s="286">
        <v>0</v>
      </c>
      <c r="J19" s="286">
        <v>0</v>
      </c>
      <c r="K19" s="287">
        <v>31</v>
      </c>
      <c r="L19" s="287">
        <v>39</v>
      </c>
      <c r="M19" s="287">
        <v>31</v>
      </c>
      <c r="N19" s="286">
        <v>465</v>
      </c>
      <c r="O19" s="286">
        <v>363</v>
      </c>
    </row>
    <row r="20" spans="1:15" s="18" customFormat="1" ht="27.75" customHeight="1">
      <c r="A20" s="114">
        <v>17</v>
      </c>
      <c r="B20" s="69" t="s">
        <v>18</v>
      </c>
      <c r="C20" s="77">
        <v>690</v>
      </c>
      <c r="D20" s="77">
        <v>1694</v>
      </c>
      <c r="E20" s="46">
        <v>2088</v>
      </c>
      <c r="F20" s="77">
        <v>104</v>
      </c>
      <c r="G20" s="77">
        <v>89</v>
      </c>
      <c r="H20" s="77">
        <v>15</v>
      </c>
      <c r="I20" s="77">
        <v>0</v>
      </c>
      <c r="J20" s="77">
        <v>0</v>
      </c>
      <c r="K20" s="78">
        <v>53</v>
      </c>
      <c r="L20" s="78">
        <v>107</v>
      </c>
      <c r="M20" s="78">
        <v>105</v>
      </c>
      <c r="N20" s="77">
        <v>558</v>
      </c>
      <c r="O20" s="77">
        <v>297</v>
      </c>
    </row>
    <row r="21" spans="1:15" s="18" customFormat="1" ht="27.75" customHeight="1">
      <c r="A21" s="285">
        <v>18</v>
      </c>
      <c r="B21" s="253" t="s">
        <v>19</v>
      </c>
      <c r="C21" s="286">
        <v>1137</v>
      </c>
      <c r="D21" s="286">
        <v>570</v>
      </c>
      <c r="E21" s="260">
        <v>2527</v>
      </c>
      <c r="F21" s="286">
        <v>90</v>
      </c>
      <c r="G21" s="286">
        <v>74</v>
      </c>
      <c r="H21" s="286">
        <v>15</v>
      </c>
      <c r="I21" s="286">
        <v>1</v>
      </c>
      <c r="J21" s="286">
        <v>0</v>
      </c>
      <c r="K21" s="287">
        <v>39</v>
      </c>
      <c r="L21" s="287">
        <v>170</v>
      </c>
      <c r="M21" s="287">
        <v>177</v>
      </c>
      <c r="N21" s="286">
        <v>840</v>
      </c>
      <c r="O21" s="286">
        <v>488</v>
      </c>
    </row>
    <row r="22" spans="1:15" s="18" customFormat="1" ht="27.75" customHeight="1">
      <c r="A22" s="484" t="s">
        <v>0</v>
      </c>
      <c r="B22" s="484"/>
      <c r="C22" s="80">
        <v>16848</v>
      </c>
      <c r="D22" s="80">
        <v>25571</v>
      </c>
      <c r="E22" s="131">
        <v>39755</v>
      </c>
      <c r="F22" s="80">
        <v>1573</v>
      </c>
      <c r="G22" s="80">
        <v>1260</v>
      </c>
      <c r="H22" s="80">
        <v>310</v>
      </c>
      <c r="I22" s="80">
        <v>3</v>
      </c>
      <c r="J22" s="80">
        <v>0</v>
      </c>
      <c r="K22" s="80">
        <v>1762</v>
      </c>
      <c r="L22" s="80">
        <v>1900</v>
      </c>
      <c r="M22" s="80">
        <v>2442</v>
      </c>
      <c r="N22" s="80">
        <v>13404</v>
      </c>
      <c r="O22" s="80">
        <v>5935</v>
      </c>
    </row>
    <row r="23" spans="1:14" ht="23.25" customHeight="1">
      <c r="A23" s="132"/>
      <c r="B23" s="485" t="s">
        <v>30</v>
      </c>
      <c r="C23" s="485"/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133"/>
    </row>
    <row r="24" spans="1:8" s="20" customFormat="1" ht="12.75" customHeight="1">
      <c r="A24" s="19"/>
      <c r="B24" s="21"/>
      <c r="C24" s="19"/>
      <c r="D24" s="19"/>
      <c r="E24" s="19"/>
      <c r="F24" s="19"/>
      <c r="H24" s="19"/>
    </row>
    <row r="25" spans="1:8" ht="12.75" customHeight="1">
      <c r="A25" s="22"/>
      <c r="B25" s="23"/>
      <c r="C25" s="24"/>
      <c r="D25" s="24"/>
      <c r="E25" s="24"/>
      <c r="F25" s="24"/>
      <c r="H25" s="23"/>
    </row>
    <row r="26" spans="1:8" ht="12.75" customHeight="1">
      <c r="A26" s="22"/>
      <c r="B26" s="23"/>
      <c r="C26" s="23"/>
      <c r="D26" s="23"/>
      <c r="E26" s="23"/>
      <c r="F26" s="23"/>
      <c r="H26" s="23"/>
    </row>
  </sheetData>
  <sheetProtection/>
  <mergeCells count="11">
    <mergeCell ref="K2:L2"/>
    <mergeCell ref="M2:M3"/>
    <mergeCell ref="A1:O1"/>
    <mergeCell ref="C2:C3"/>
    <mergeCell ref="A22:B22"/>
    <mergeCell ref="N2:O2"/>
    <mergeCell ref="B23:M23"/>
    <mergeCell ref="B2:B3"/>
    <mergeCell ref="A2:A3"/>
    <mergeCell ref="D2:E2"/>
    <mergeCell ref="F2:J2"/>
  </mergeCells>
  <printOptions/>
  <pageMargins left="1.04" right="0.16" top="0.16" bottom="0.16" header="0.16" footer="0.25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zoomScale="70" zoomScaleNormal="70" zoomScalePageLayoutView="0" workbookViewId="0" topLeftCell="A1">
      <selection activeCell="S13" sqref="S13"/>
    </sheetView>
  </sheetViews>
  <sheetFormatPr defaultColWidth="9.00390625" defaultRowHeight="12.75"/>
  <cols>
    <col min="1" max="1" width="4.625" style="0" customWidth="1"/>
    <col min="2" max="2" width="28.375" style="26" customWidth="1"/>
    <col min="3" max="3" width="14.375" style="0" customWidth="1"/>
    <col min="4" max="4" width="12.125" style="0" customWidth="1"/>
    <col min="5" max="5" width="10.00390625" style="0" customWidth="1"/>
    <col min="6" max="6" width="8.375" style="0" customWidth="1"/>
    <col min="7" max="7" width="8.50390625" style="0" customWidth="1"/>
    <col min="8" max="8" width="9.50390625" style="0" customWidth="1"/>
    <col min="9" max="9" width="7.50390625" style="0" customWidth="1"/>
    <col min="10" max="10" width="8.125" style="0" customWidth="1"/>
    <col min="11" max="11" width="10.375" style="0" customWidth="1"/>
    <col min="14" max="14" width="15.375" style="0" customWidth="1"/>
  </cols>
  <sheetData>
    <row r="1" spans="1:14" ht="15" customHeight="1">
      <c r="A1" s="495" t="s">
        <v>37</v>
      </c>
      <c r="B1" s="495"/>
      <c r="C1" s="495"/>
      <c r="D1" s="495"/>
      <c r="E1" s="495"/>
      <c r="F1" s="495"/>
      <c r="G1" s="496"/>
      <c r="H1" s="496"/>
      <c r="I1" s="496"/>
      <c r="J1" s="496"/>
      <c r="K1" s="496"/>
      <c r="L1" s="496"/>
      <c r="M1" s="496"/>
      <c r="N1" s="496"/>
    </row>
    <row r="2" spans="1:14" s="27" customFormat="1" ht="30.75" customHeight="1">
      <c r="A2" s="497" t="s">
        <v>248</v>
      </c>
      <c r="B2" s="497"/>
      <c r="C2" s="497"/>
      <c r="D2" s="497"/>
      <c r="E2" s="497"/>
      <c r="F2" s="497"/>
      <c r="G2" s="498"/>
      <c r="H2" s="498"/>
      <c r="I2" s="498"/>
      <c r="J2" s="498"/>
      <c r="K2" s="498"/>
      <c r="L2" s="498"/>
      <c r="M2" s="498"/>
      <c r="N2" s="499"/>
    </row>
    <row r="3" spans="1:14" s="28" customFormat="1" ht="16.5" customHeight="1">
      <c r="A3" s="500" t="s">
        <v>107</v>
      </c>
      <c r="B3" s="500" t="s">
        <v>48</v>
      </c>
      <c r="C3" s="500" t="s">
        <v>55</v>
      </c>
      <c r="D3" s="502" t="s">
        <v>134</v>
      </c>
      <c r="E3" s="504" t="s">
        <v>135</v>
      </c>
      <c r="F3" s="504"/>
      <c r="G3" s="504"/>
      <c r="H3" s="505" t="s">
        <v>136</v>
      </c>
      <c r="I3" s="505"/>
      <c r="J3" s="505"/>
      <c r="K3" s="505" t="s">
        <v>137</v>
      </c>
      <c r="L3" s="505"/>
      <c r="M3" s="505"/>
      <c r="N3" s="197" t="s">
        <v>138</v>
      </c>
    </row>
    <row r="4" spans="1:14" s="28" customFormat="1" ht="12" customHeight="1">
      <c r="A4" s="500"/>
      <c r="B4" s="500"/>
      <c r="C4" s="500"/>
      <c r="D4" s="502"/>
      <c r="E4" s="506" t="s">
        <v>55</v>
      </c>
      <c r="F4" s="493" t="s">
        <v>139</v>
      </c>
      <c r="G4" s="493"/>
      <c r="H4" s="492" t="s">
        <v>55</v>
      </c>
      <c r="I4" s="491" t="s">
        <v>139</v>
      </c>
      <c r="J4" s="491"/>
      <c r="K4" s="492" t="s">
        <v>55</v>
      </c>
      <c r="L4" s="491" t="s">
        <v>139</v>
      </c>
      <c r="M4" s="491"/>
      <c r="N4" s="492" t="s">
        <v>55</v>
      </c>
    </row>
    <row r="5" spans="1:14" s="28" customFormat="1" ht="16.5" customHeight="1" thickBot="1">
      <c r="A5" s="501"/>
      <c r="B5" s="501"/>
      <c r="C5" s="501"/>
      <c r="D5" s="503"/>
      <c r="E5" s="507"/>
      <c r="F5" s="196" t="s">
        <v>140</v>
      </c>
      <c r="G5" s="196" t="s">
        <v>141</v>
      </c>
      <c r="H5" s="494"/>
      <c r="I5" s="198" t="s">
        <v>140</v>
      </c>
      <c r="J5" s="198" t="s">
        <v>141</v>
      </c>
      <c r="K5" s="494"/>
      <c r="L5" s="198" t="s">
        <v>140</v>
      </c>
      <c r="M5" s="198" t="s">
        <v>141</v>
      </c>
      <c r="N5" s="492"/>
    </row>
    <row r="6" spans="1:14" s="182" customFormat="1" ht="0" customHeight="1" hidden="1" thickTop="1">
      <c r="A6" s="199">
        <v>1</v>
      </c>
      <c r="B6" s="199">
        <v>2</v>
      </c>
      <c r="C6" s="199" t="s">
        <v>142</v>
      </c>
      <c r="D6" s="199">
        <v>4</v>
      </c>
      <c r="E6" s="199" t="s">
        <v>143</v>
      </c>
      <c r="F6" s="199">
        <v>6</v>
      </c>
      <c r="G6" s="199">
        <v>7</v>
      </c>
      <c r="H6" s="200" t="s">
        <v>144</v>
      </c>
      <c r="I6" s="200">
        <v>9</v>
      </c>
      <c r="J6" s="200">
        <v>10</v>
      </c>
      <c r="K6" s="200" t="s">
        <v>145</v>
      </c>
      <c r="L6" s="200">
        <v>12</v>
      </c>
      <c r="M6" s="200">
        <v>13</v>
      </c>
      <c r="N6" s="314">
        <v>15</v>
      </c>
    </row>
    <row r="7" spans="1:14" s="28" customFormat="1" ht="18" customHeight="1" hidden="1">
      <c r="A7" s="193"/>
      <c r="B7" s="33"/>
      <c r="C7" s="194"/>
      <c r="D7" s="194">
        <v>1</v>
      </c>
      <c r="E7" s="33"/>
      <c r="F7" s="194">
        <v>2</v>
      </c>
      <c r="G7" s="194">
        <v>3</v>
      </c>
      <c r="H7" s="201"/>
      <c r="I7" s="202">
        <v>4</v>
      </c>
      <c r="J7" s="202">
        <v>5</v>
      </c>
      <c r="K7" s="201"/>
      <c r="L7" s="202">
        <v>6</v>
      </c>
      <c r="M7" s="202">
        <v>7</v>
      </c>
      <c r="N7" s="202">
        <v>8</v>
      </c>
    </row>
    <row r="8" spans="1:14" s="29" customFormat="1" ht="27.75" customHeight="1">
      <c r="A8" s="38">
        <v>1</v>
      </c>
      <c r="B8" s="69" t="s">
        <v>2</v>
      </c>
      <c r="C8" s="204">
        <f>D8+E8+H8+K8+N8</f>
        <v>888</v>
      </c>
      <c r="D8" s="131">
        <v>15</v>
      </c>
      <c r="E8" s="134">
        <f>F8+G8</f>
        <v>72</v>
      </c>
      <c r="F8" s="135">
        <v>41</v>
      </c>
      <c r="G8" s="135">
        <v>31</v>
      </c>
      <c r="H8" s="136">
        <f>I8+J8</f>
        <v>41</v>
      </c>
      <c r="I8" s="137">
        <v>25</v>
      </c>
      <c r="J8" s="137">
        <v>16</v>
      </c>
      <c r="K8" s="136">
        <f>L8+M8</f>
        <v>47</v>
      </c>
      <c r="L8" s="138">
        <v>18</v>
      </c>
      <c r="M8" s="137">
        <v>29</v>
      </c>
      <c r="N8" s="195">
        <v>713</v>
      </c>
    </row>
    <row r="9" spans="1:14" s="29" customFormat="1" ht="27.75" customHeight="1">
      <c r="A9" s="252">
        <v>2</v>
      </c>
      <c r="B9" s="253" t="s">
        <v>3</v>
      </c>
      <c r="C9" s="316">
        <f aca="true" t="shared" si="0" ref="C9:C26">D9+E9+H9+K9+N9</f>
        <v>633</v>
      </c>
      <c r="D9" s="317">
        <v>7</v>
      </c>
      <c r="E9" s="318">
        <f aca="true" t="shared" si="1" ref="E9:E26">F9+G9</f>
        <v>26</v>
      </c>
      <c r="F9" s="319">
        <v>24</v>
      </c>
      <c r="G9" s="319">
        <v>2</v>
      </c>
      <c r="H9" s="318">
        <f aca="true" t="shared" si="2" ref="H9:H26">I9+J9</f>
        <v>73</v>
      </c>
      <c r="I9" s="319">
        <v>55</v>
      </c>
      <c r="J9" s="319">
        <v>18</v>
      </c>
      <c r="K9" s="318">
        <f aca="true" t="shared" si="3" ref="K9:K26">L9+M9</f>
        <v>339</v>
      </c>
      <c r="L9" s="260">
        <v>135</v>
      </c>
      <c r="M9" s="319">
        <v>204</v>
      </c>
      <c r="N9" s="317">
        <v>188</v>
      </c>
    </row>
    <row r="10" spans="1:14" s="29" customFormat="1" ht="27.75" customHeight="1">
      <c r="A10" s="38">
        <v>3</v>
      </c>
      <c r="B10" s="69" t="s">
        <v>4</v>
      </c>
      <c r="C10" s="204">
        <f t="shared" si="0"/>
        <v>1301</v>
      </c>
      <c r="D10" s="131">
        <v>22</v>
      </c>
      <c r="E10" s="134">
        <f t="shared" si="1"/>
        <v>248</v>
      </c>
      <c r="F10" s="135">
        <v>216</v>
      </c>
      <c r="G10" s="135">
        <v>32</v>
      </c>
      <c r="H10" s="136">
        <f t="shared" si="2"/>
        <v>121</v>
      </c>
      <c r="I10" s="137">
        <v>106</v>
      </c>
      <c r="J10" s="137">
        <v>15</v>
      </c>
      <c r="K10" s="136">
        <f t="shared" si="3"/>
        <v>99</v>
      </c>
      <c r="L10" s="138">
        <v>60</v>
      </c>
      <c r="M10" s="137">
        <v>39</v>
      </c>
      <c r="N10" s="195">
        <v>811</v>
      </c>
    </row>
    <row r="11" spans="1:14" s="29" customFormat="1" ht="27.75" customHeight="1">
      <c r="A11" s="252">
        <v>4</v>
      </c>
      <c r="B11" s="253" t="s">
        <v>5</v>
      </c>
      <c r="C11" s="316">
        <f t="shared" si="0"/>
        <v>4007</v>
      </c>
      <c r="D11" s="317">
        <v>41</v>
      </c>
      <c r="E11" s="318">
        <f t="shared" si="1"/>
        <v>305</v>
      </c>
      <c r="F11" s="319">
        <v>242</v>
      </c>
      <c r="G11" s="319">
        <v>63</v>
      </c>
      <c r="H11" s="318">
        <f t="shared" si="2"/>
        <v>2161</v>
      </c>
      <c r="I11" s="319">
        <v>1662</v>
      </c>
      <c r="J11" s="319">
        <v>499</v>
      </c>
      <c r="K11" s="318">
        <f t="shared" si="3"/>
        <v>417</v>
      </c>
      <c r="L11" s="260">
        <v>212</v>
      </c>
      <c r="M11" s="319">
        <v>205</v>
      </c>
      <c r="N11" s="317">
        <v>1083</v>
      </c>
    </row>
    <row r="12" spans="1:14" s="29" customFormat="1" ht="27.75" customHeight="1">
      <c r="A12" s="38">
        <v>5</v>
      </c>
      <c r="B12" s="69" t="s">
        <v>6</v>
      </c>
      <c r="C12" s="204">
        <f t="shared" si="0"/>
        <v>2243</v>
      </c>
      <c r="D12" s="131">
        <v>55</v>
      </c>
      <c r="E12" s="134">
        <f t="shared" si="1"/>
        <v>198</v>
      </c>
      <c r="F12" s="135">
        <v>188</v>
      </c>
      <c r="G12" s="135">
        <v>10</v>
      </c>
      <c r="H12" s="136">
        <f t="shared" si="2"/>
        <v>490</v>
      </c>
      <c r="I12" s="137">
        <v>441</v>
      </c>
      <c r="J12" s="137">
        <v>49</v>
      </c>
      <c r="K12" s="136">
        <f t="shared" si="3"/>
        <v>359</v>
      </c>
      <c r="L12" s="138">
        <v>231</v>
      </c>
      <c r="M12" s="137">
        <v>128</v>
      </c>
      <c r="N12" s="195">
        <v>1141</v>
      </c>
    </row>
    <row r="13" spans="1:14" s="29" customFormat="1" ht="27.75" customHeight="1">
      <c r="A13" s="252">
        <v>6</v>
      </c>
      <c r="B13" s="253" t="s">
        <v>7</v>
      </c>
      <c r="C13" s="316">
        <f t="shared" si="0"/>
        <v>3739</v>
      </c>
      <c r="D13" s="317">
        <v>46</v>
      </c>
      <c r="E13" s="318">
        <f t="shared" si="1"/>
        <v>258</v>
      </c>
      <c r="F13" s="319">
        <v>241</v>
      </c>
      <c r="G13" s="319">
        <v>17</v>
      </c>
      <c r="H13" s="318">
        <f t="shared" si="2"/>
        <v>813</v>
      </c>
      <c r="I13" s="319">
        <v>641</v>
      </c>
      <c r="J13" s="319">
        <v>172</v>
      </c>
      <c r="K13" s="318">
        <f t="shared" si="3"/>
        <v>1588</v>
      </c>
      <c r="L13" s="260">
        <v>767</v>
      </c>
      <c r="M13" s="319">
        <v>821</v>
      </c>
      <c r="N13" s="317">
        <v>1034</v>
      </c>
    </row>
    <row r="14" spans="1:14" s="29" customFormat="1" ht="27.75" customHeight="1">
      <c r="A14" s="38">
        <v>7</v>
      </c>
      <c r="B14" s="69" t="s">
        <v>8</v>
      </c>
      <c r="C14" s="204">
        <f t="shared" si="0"/>
        <v>1017</v>
      </c>
      <c r="D14" s="131">
        <v>13</v>
      </c>
      <c r="E14" s="134">
        <f t="shared" si="1"/>
        <v>73</v>
      </c>
      <c r="F14" s="135">
        <v>55</v>
      </c>
      <c r="G14" s="135">
        <v>18</v>
      </c>
      <c r="H14" s="136">
        <f t="shared" si="2"/>
        <v>162</v>
      </c>
      <c r="I14" s="137">
        <v>120</v>
      </c>
      <c r="J14" s="137">
        <v>42</v>
      </c>
      <c r="K14" s="136">
        <f t="shared" si="3"/>
        <v>451</v>
      </c>
      <c r="L14" s="138">
        <v>166</v>
      </c>
      <c r="M14" s="137">
        <v>285</v>
      </c>
      <c r="N14" s="195">
        <v>318</v>
      </c>
    </row>
    <row r="15" spans="1:14" s="29" customFormat="1" ht="27.75" customHeight="1">
      <c r="A15" s="252">
        <v>8</v>
      </c>
      <c r="B15" s="253" t="s">
        <v>9</v>
      </c>
      <c r="C15" s="316">
        <f t="shared" si="0"/>
        <v>761</v>
      </c>
      <c r="D15" s="317">
        <v>8</v>
      </c>
      <c r="E15" s="318">
        <f t="shared" si="1"/>
        <v>63</v>
      </c>
      <c r="F15" s="319">
        <v>50</v>
      </c>
      <c r="G15" s="319">
        <v>13</v>
      </c>
      <c r="H15" s="318">
        <f t="shared" si="2"/>
        <v>79</v>
      </c>
      <c r="I15" s="319">
        <v>50</v>
      </c>
      <c r="J15" s="319">
        <v>29</v>
      </c>
      <c r="K15" s="318">
        <f t="shared" si="3"/>
        <v>153</v>
      </c>
      <c r="L15" s="260">
        <v>40</v>
      </c>
      <c r="M15" s="319">
        <v>113</v>
      </c>
      <c r="N15" s="317">
        <v>458</v>
      </c>
    </row>
    <row r="16" spans="1:14" s="29" customFormat="1" ht="27.75" customHeight="1">
      <c r="A16" s="38">
        <v>9</v>
      </c>
      <c r="B16" s="69" t="s">
        <v>10</v>
      </c>
      <c r="C16" s="204">
        <f t="shared" si="0"/>
        <v>1433</v>
      </c>
      <c r="D16" s="131">
        <v>22</v>
      </c>
      <c r="E16" s="134">
        <f t="shared" si="1"/>
        <v>117</v>
      </c>
      <c r="F16" s="135">
        <v>102</v>
      </c>
      <c r="G16" s="135">
        <v>15</v>
      </c>
      <c r="H16" s="136">
        <f t="shared" si="2"/>
        <v>276</v>
      </c>
      <c r="I16" s="137">
        <v>223</v>
      </c>
      <c r="J16" s="137">
        <v>53</v>
      </c>
      <c r="K16" s="136">
        <f t="shared" si="3"/>
        <v>395</v>
      </c>
      <c r="L16" s="138">
        <v>185</v>
      </c>
      <c r="M16" s="137">
        <v>210</v>
      </c>
      <c r="N16" s="195">
        <v>623</v>
      </c>
    </row>
    <row r="17" spans="1:14" s="29" customFormat="1" ht="27.75" customHeight="1">
      <c r="A17" s="252">
        <v>10</v>
      </c>
      <c r="B17" s="253" t="s">
        <v>11</v>
      </c>
      <c r="C17" s="316">
        <f t="shared" si="0"/>
        <v>384</v>
      </c>
      <c r="D17" s="317">
        <v>5</v>
      </c>
      <c r="E17" s="318">
        <f t="shared" si="1"/>
        <v>43</v>
      </c>
      <c r="F17" s="319">
        <v>30</v>
      </c>
      <c r="G17" s="319">
        <v>13</v>
      </c>
      <c r="H17" s="318">
        <f t="shared" si="2"/>
        <v>22</v>
      </c>
      <c r="I17" s="319">
        <v>14</v>
      </c>
      <c r="J17" s="319">
        <v>8</v>
      </c>
      <c r="K17" s="318">
        <f t="shared" si="3"/>
        <v>71</v>
      </c>
      <c r="L17" s="260">
        <v>26</v>
      </c>
      <c r="M17" s="319">
        <v>45</v>
      </c>
      <c r="N17" s="317">
        <v>243</v>
      </c>
    </row>
    <row r="18" spans="1:14" s="29" customFormat="1" ht="27.75" customHeight="1">
      <c r="A18" s="38">
        <v>11</v>
      </c>
      <c r="B18" s="69" t="s">
        <v>12</v>
      </c>
      <c r="C18" s="204">
        <f t="shared" si="0"/>
        <v>983</v>
      </c>
      <c r="D18" s="131">
        <v>7</v>
      </c>
      <c r="E18" s="134">
        <f t="shared" si="1"/>
        <v>54</v>
      </c>
      <c r="F18" s="135">
        <v>44</v>
      </c>
      <c r="G18" s="135">
        <v>10</v>
      </c>
      <c r="H18" s="136">
        <f t="shared" si="2"/>
        <v>296</v>
      </c>
      <c r="I18" s="137">
        <v>225</v>
      </c>
      <c r="J18" s="137">
        <v>71</v>
      </c>
      <c r="K18" s="136">
        <f t="shared" si="3"/>
        <v>334</v>
      </c>
      <c r="L18" s="138">
        <v>168</v>
      </c>
      <c r="M18" s="137">
        <v>166</v>
      </c>
      <c r="N18" s="195">
        <v>292</v>
      </c>
    </row>
    <row r="19" spans="1:14" s="29" customFormat="1" ht="27.75" customHeight="1">
      <c r="A19" s="252">
        <v>12</v>
      </c>
      <c r="B19" s="253" t="s">
        <v>13</v>
      </c>
      <c r="C19" s="316">
        <f t="shared" si="0"/>
        <v>1310</v>
      </c>
      <c r="D19" s="317">
        <v>37</v>
      </c>
      <c r="E19" s="318">
        <f t="shared" si="1"/>
        <v>82</v>
      </c>
      <c r="F19" s="319">
        <v>55</v>
      </c>
      <c r="G19" s="319">
        <v>27</v>
      </c>
      <c r="H19" s="318">
        <f t="shared" si="2"/>
        <v>217</v>
      </c>
      <c r="I19" s="319">
        <v>167</v>
      </c>
      <c r="J19" s="319">
        <v>50</v>
      </c>
      <c r="K19" s="318">
        <f t="shared" si="3"/>
        <v>590</v>
      </c>
      <c r="L19" s="260">
        <v>228</v>
      </c>
      <c r="M19" s="319">
        <v>362</v>
      </c>
      <c r="N19" s="317">
        <v>384</v>
      </c>
    </row>
    <row r="20" spans="1:14" s="29" customFormat="1" ht="27.75" customHeight="1">
      <c r="A20" s="38">
        <v>13</v>
      </c>
      <c r="B20" s="69" t="s">
        <v>14</v>
      </c>
      <c r="C20" s="204">
        <f t="shared" si="0"/>
        <v>657</v>
      </c>
      <c r="D20" s="131">
        <v>9</v>
      </c>
      <c r="E20" s="134">
        <f t="shared" si="1"/>
        <v>36</v>
      </c>
      <c r="F20" s="135">
        <v>28</v>
      </c>
      <c r="G20" s="135">
        <v>8</v>
      </c>
      <c r="H20" s="136">
        <f t="shared" si="2"/>
        <v>19</v>
      </c>
      <c r="I20" s="137">
        <v>15</v>
      </c>
      <c r="J20" s="137">
        <v>4</v>
      </c>
      <c r="K20" s="136">
        <f t="shared" si="3"/>
        <v>388</v>
      </c>
      <c r="L20" s="138">
        <v>149</v>
      </c>
      <c r="M20" s="137">
        <v>239</v>
      </c>
      <c r="N20" s="195">
        <v>205</v>
      </c>
    </row>
    <row r="21" spans="1:14" s="29" customFormat="1" ht="27.75" customHeight="1">
      <c r="A21" s="252">
        <v>14</v>
      </c>
      <c r="B21" s="253" t="s">
        <v>15</v>
      </c>
      <c r="C21" s="316">
        <f t="shared" si="0"/>
        <v>601</v>
      </c>
      <c r="D21" s="317">
        <v>16</v>
      </c>
      <c r="E21" s="318">
        <f t="shared" si="1"/>
        <v>56</v>
      </c>
      <c r="F21" s="319">
        <v>46</v>
      </c>
      <c r="G21" s="319">
        <v>10</v>
      </c>
      <c r="H21" s="318">
        <f t="shared" si="2"/>
        <v>172</v>
      </c>
      <c r="I21" s="319">
        <v>138</v>
      </c>
      <c r="J21" s="319">
        <v>34</v>
      </c>
      <c r="K21" s="318">
        <f t="shared" si="3"/>
        <v>112</v>
      </c>
      <c r="L21" s="260">
        <v>60</v>
      </c>
      <c r="M21" s="319">
        <v>52</v>
      </c>
      <c r="N21" s="317">
        <v>245</v>
      </c>
    </row>
    <row r="22" spans="1:14" s="29" customFormat="1" ht="27.75" customHeight="1">
      <c r="A22" s="38">
        <v>15</v>
      </c>
      <c r="B22" s="69" t="s">
        <v>16</v>
      </c>
      <c r="C22" s="204">
        <f t="shared" si="0"/>
        <v>578</v>
      </c>
      <c r="D22" s="131">
        <v>16</v>
      </c>
      <c r="E22" s="134">
        <f t="shared" si="1"/>
        <v>51</v>
      </c>
      <c r="F22" s="135">
        <v>47</v>
      </c>
      <c r="G22" s="135">
        <v>4</v>
      </c>
      <c r="H22" s="136">
        <f t="shared" si="2"/>
        <v>72</v>
      </c>
      <c r="I22" s="137">
        <v>42</v>
      </c>
      <c r="J22" s="137">
        <v>30</v>
      </c>
      <c r="K22" s="136">
        <f t="shared" si="3"/>
        <v>188</v>
      </c>
      <c r="L22" s="138">
        <v>94</v>
      </c>
      <c r="M22" s="137">
        <v>94</v>
      </c>
      <c r="N22" s="195">
        <v>251</v>
      </c>
    </row>
    <row r="23" spans="1:14" s="29" customFormat="1" ht="27.75" customHeight="1">
      <c r="A23" s="252">
        <v>16</v>
      </c>
      <c r="B23" s="253" t="s">
        <v>17</v>
      </c>
      <c r="C23" s="316">
        <f t="shared" si="0"/>
        <v>783</v>
      </c>
      <c r="D23" s="317">
        <v>9</v>
      </c>
      <c r="E23" s="318">
        <f t="shared" si="1"/>
        <v>61</v>
      </c>
      <c r="F23" s="319">
        <v>53</v>
      </c>
      <c r="G23" s="319">
        <v>8</v>
      </c>
      <c r="H23" s="318">
        <f t="shared" si="2"/>
        <v>277</v>
      </c>
      <c r="I23" s="319">
        <v>198</v>
      </c>
      <c r="J23" s="319">
        <v>79</v>
      </c>
      <c r="K23" s="318">
        <f t="shared" si="3"/>
        <v>177</v>
      </c>
      <c r="L23" s="260">
        <v>53</v>
      </c>
      <c r="M23" s="319">
        <v>124</v>
      </c>
      <c r="N23" s="317">
        <v>259</v>
      </c>
    </row>
    <row r="24" spans="1:14" s="29" customFormat="1" ht="27.75" customHeight="1">
      <c r="A24" s="38">
        <v>17</v>
      </c>
      <c r="B24" s="69" t="s">
        <v>18</v>
      </c>
      <c r="C24" s="204">
        <f t="shared" si="0"/>
        <v>840</v>
      </c>
      <c r="D24" s="131">
        <v>12</v>
      </c>
      <c r="E24" s="134">
        <f t="shared" si="1"/>
        <v>104</v>
      </c>
      <c r="F24" s="135">
        <v>69</v>
      </c>
      <c r="G24" s="135">
        <v>35</v>
      </c>
      <c r="H24" s="136">
        <f t="shared" si="2"/>
        <v>71</v>
      </c>
      <c r="I24" s="137">
        <v>45</v>
      </c>
      <c r="J24" s="137">
        <v>26</v>
      </c>
      <c r="K24" s="136">
        <f t="shared" si="3"/>
        <v>72</v>
      </c>
      <c r="L24" s="138">
        <v>21</v>
      </c>
      <c r="M24" s="137">
        <v>51</v>
      </c>
      <c r="N24" s="195">
        <v>581</v>
      </c>
    </row>
    <row r="25" spans="1:14" s="29" customFormat="1" ht="27.75" customHeight="1">
      <c r="A25" s="252">
        <v>18</v>
      </c>
      <c r="B25" s="253" t="s">
        <v>19</v>
      </c>
      <c r="C25" s="316">
        <f t="shared" si="0"/>
        <v>2058</v>
      </c>
      <c r="D25" s="317">
        <v>16</v>
      </c>
      <c r="E25" s="318">
        <f t="shared" si="1"/>
        <v>104</v>
      </c>
      <c r="F25" s="319">
        <v>85</v>
      </c>
      <c r="G25" s="319">
        <v>19</v>
      </c>
      <c r="H25" s="318">
        <f t="shared" si="2"/>
        <v>265</v>
      </c>
      <c r="I25" s="319">
        <v>193</v>
      </c>
      <c r="J25" s="319">
        <v>72</v>
      </c>
      <c r="K25" s="318">
        <f t="shared" si="3"/>
        <v>1194</v>
      </c>
      <c r="L25" s="260">
        <v>474</v>
      </c>
      <c r="M25" s="319">
        <v>720</v>
      </c>
      <c r="N25" s="317">
        <v>479</v>
      </c>
    </row>
    <row r="26" spans="1:14" s="30" customFormat="1" ht="27.75" customHeight="1">
      <c r="A26" s="203"/>
      <c r="B26" s="203" t="s">
        <v>0</v>
      </c>
      <c r="C26" s="204">
        <f t="shared" si="0"/>
        <v>24216</v>
      </c>
      <c r="D26" s="131">
        <v>356</v>
      </c>
      <c r="E26" s="134">
        <f t="shared" si="1"/>
        <v>1951</v>
      </c>
      <c r="F26" s="80">
        <v>1616</v>
      </c>
      <c r="G26" s="80">
        <v>335</v>
      </c>
      <c r="H26" s="136">
        <f t="shared" si="2"/>
        <v>5627</v>
      </c>
      <c r="I26" s="205">
        <v>4360</v>
      </c>
      <c r="J26" s="195">
        <v>1267</v>
      </c>
      <c r="K26" s="136">
        <f t="shared" si="3"/>
        <v>6974</v>
      </c>
      <c r="L26" s="205">
        <v>3087</v>
      </c>
      <c r="M26" s="205">
        <v>3887</v>
      </c>
      <c r="N26" s="205">
        <v>9308</v>
      </c>
    </row>
    <row r="27" spans="2:7" s="9" customFormat="1" ht="15" customHeight="1" hidden="1">
      <c r="B27" s="39"/>
      <c r="C27" s="9">
        <v>15647</v>
      </c>
      <c r="D27" s="9">
        <v>10985</v>
      </c>
      <c r="F27" s="9">
        <f>SUM(F8:F26)</f>
        <v>3232</v>
      </c>
      <c r="G27" s="9">
        <f>SUM(G8:G26)</f>
        <v>670</v>
      </c>
    </row>
    <row r="28" spans="2:4" s="9" customFormat="1" ht="15" customHeight="1" hidden="1">
      <c r="B28" s="39"/>
      <c r="D28" s="9">
        <f>SUM(D8:D25)</f>
        <v>356</v>
      </c>
    </row>
    <row r="29" spans="2:4" s="9" customFormat="1" ht="15" customHeight="1" hidden="1">
      <c r="B29" s="39"/>
      <c r="C29" s="9">
        <v>15869</v>
      </c>
      <c r="D29" s="9">
        <v>11316</v>
      </c>
    </row>
    <row r="30" s="9" customFormat="1" ht="15" customHeight="1" hidden="1">
      <c r="B30" s="39"/>
    </row>
    <row r="31" spans="2:4" s="9" customFormat="1" ht="15" customHeight="1" hidden="1">
      <c r="B31" s="39"/>
      <c r="C31" s="9">
        <f>C29-F26</f>
        <v>14253</v>
      </c>
      <c r="D31" s="9">
        <f>D29-J26</f>
        <v>10049</v>
      </c>
    </row>
    <row r="32" s="9" customFormat="1" ht="33.75" customHeight="1">
      <c r="B32" s="170" t="s">
        <v>28</v>
      </c>
    </row>
    <row r="33" ht="41.25" customHeight="1">
      <c r="E33" s="26"/>
    </row>
  </sheetData>
  <sheetProtection/>
  <mergeCells count="16"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L4:M4"/>
    <mergeCell ref="N4:N5"/>
    <mergeCell ref="F4:G4"/>
    <mergeCell ref="H4:H5"/>
    <mergeCell ref="I4:J4"/>
    <mergeCell ref="K4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Rodkina</dc:creator>
  <cp:keywords/>
  <dc:description/>
  <cp:lastModifiedBy>Ющинская Лариса Петровна</cp:lastModifiedBy>
  <cp:lastPrinted>2016-08-17T07:06:33Z</cp:lastPrinted>
  <dcterms:created xsi:type="dcterms:W3CDTF">2012-06-09T06:34:01Z</dcterms:created>
  <dcterms:modified xsi:type="dcterms:W3CDTF">2016-12-29T07:12:03Z</dcterms:modified>
  <cp:category/>
  <cp:version/>
  <cp:contentType/>
  <cp:contentStatus/>
</cp:coreProperties>
</file>