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" yWindow="36" windowWidth="18120" windowHeight="9564" tabRatio="995" activeTab="0"/>
  </bookViews>
  <sheets>
    <sheet name="ЕДВ" sheetId="1" r:id="rId1"/>
    <sheet name="РЕДК" sheetId="2" r:id="rId2"/>
    <sheet name="ЕДК-многодет" sheetId="3" r:id="rId3"/>
    <sheet name="ЕДК-село" sheetId="4" r:id="rId4"/>
    <sheet name="субсидии" sheetId="5" r:id="rId5"/>
    <sheet name="ДП" sheetId="6" r:id="rId6"/>
    <sheet name="ДопДП" sheetId="7" r:id="rId7"/>
    <sheet name="бер и корм" sheetId="8" r:id="rId8"/>
    <sheet name="ОблМСП" sheetId="9" r:id="rId9"/>
    <sheet name="Зубопротез-е" sheetId="10" r:id="rId10"/>
    <sheet name="ВОВ" sheetId="11" r:id="rId11"/>
    <sheet name="федрегистр" sheetId="12" r:id="rId12"/>
    <sheet name="инвалиды" sheetId="13" r:id="rId13"/>
    <sheet name="ФЕДК" sheetId="14" r:id="rId14"/>
    <sheet name="1,5" sheetId="15" r:id="rId15"/>
    <sheet name="475" sheetId="16" r:id="rId16"/>
    <sheet name="142" sheetId="17" r:id="rId17"/>
    <sheet name="актуальные" sheetId="18" r:id="rId18"/>
    <sheet name="мат.капитал" sheetId="19" r:id="rId19"/>
    <sheet name="ЧАЭС" sheetId="20" r:id="rId20"/>
    <sheet name="ЕДВ на 3-го ребенка" sheetId="21" r:id="rId21"/>
    <sheet name="Чис.многод.сем" sheetId="22" r:id="rId22"/>
  </sheets>
  <definedNames>
    <definedName name="DATABASE" localSheetId="5">'ДП'!$B$4:$H$21</definedName>
  </definedNames>
  <calcPr fullCalcOnLoad="1"/>
</workbook>
</file>

<file path=xl/sharedStrings.xml><?xml version="1.0" encoding="utf-8"?>
<sst xmlns="http://schemas.openxmlformats.org/spreadsheetml/2006/main" count="918" uniqueCount="329">
  <si>
    <t xml:space="preserve">                                  Информация о получателях ежемесячной денежной выплаты отдельным категориям граждан,                                             проживающих в Ленинградской области</t>
  </si>
  <si>
    <t>№ п/п</t>
  </si>
  <si>
    <t>Труженики тыла</t>
  </si>
  <si>
    <t>Жертвы репрессий</t>
  </si>
  <si>
    <t>Ветераны труда</t>
  </si>
  <si>
    <t>Всего граждан, включенных в региональный регистр</t>
  </si>
  <si>
    <t>Ветераны труда Ленинградской области</t>
  </si>
  <si>
    <t>ВСЕГО</t>
  </si>
  <si>
    <t>ИТОГО</t>
  </si>
  <si>
    <t>№</t>
  </si>
  <si>
    <t>Наименование МО</t>
  </si>
  <si>
    <t>получатели</t>
  </si>
  <si>
    <t xml:space="preserve">иждивенцы </t>
  </si>
  <si>
    <t xml:space="preserve"> Бокситогорский</t>
  </si>
  <si>
    <t xml:space="preserve"> Волосовский</t>
  </si>
  <si>
    <t xml:space="preserve"> Волховский</t>
  </si>
  <si>
    <t xml:space="preserve"> Всеволожский</t>
  </si>
  <si>
    <t xml:space="preserve"> 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</si>
  <si>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</si>
  <si>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</si>
  <si>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</si>
  <si>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</si>
  <si>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</si>
  <si>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</si>
  <si>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</si>
  <si>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</si>
  <si>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</si>
  <si>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</si>
  <si>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Сосновый Бор</t>
  </si>
  <si>
    <t>Тихвинский</t>
  </si>
  <si>
    <t>Тосненский</t>
  </si>
  <si>
    <t>*-в данную численность также включены граждане у которых имеется задолженность по данному виду выплате</t>
  </si>
  <si>
    <t xml:space="preserve">Информация о получателях ежемесячной денежной компенсации многодетным семьям, проживающим в Ленинградской области </t>
  </si>
  <si>
    <t xml:space="preserve">количество семей </t>
  </si>
  <si>
    <t>количество членов семьи (чел).</t>
  </si>
  <si>
    <t>Всего (чел).</t>
  </si>
  <si>
    <t>итого</t>
  </si>
  <si>
    <t>в т.ч. имеющие:</t>
  </si>
  <si>
    <t xml:space="preserve"> взрослый член семьи</t>
  </si>
  <si>
    <t xml:space="preserve"> детей  в семьях имеющие:</t>
  </si>
  <si>
    <t>3 детей</t>
  </si>
  <si>
    <t>4 детей</t>
  </si>
  <si>
    <t>5 детей</t>
  </si>
  <si>
    <t>6 детей и более</t>
  </si>
  <si>
    <t>ВСЕГО ДЕТЕЙ</t>
  </si>
  <si>
    <t xml:space="preserve">Сведения о количестве специалистов сельской местности, в разрезе муниципальных образований Ленинградской области, по БД "Социальная защита" </t>
  </si>
  <si>
    <t>медицинские работники</t>
  </si>
  <si>
    <t>Специалисты госуд.ветеринарного надзора</t>
  </si>
  <si>
    <t>Социальные работники</t>
  </si>
  <si>
    <t>Работники культурно-просвет учреждений</t>
  </si>
  <si>
    <t>медицинские работники образования</t>
  </si>
  <si>
    <t>педагогические работники</t>
  </si>
  <si>
    <t>Специалисты</t>
  </si>
  <si>
    <t>Пенсионеры</t>
  </si>
  <si>
    <t>Всего получателей (без иждивенцев)</t>
  </si>
  <si>
    <t>в том числе педагогических работников</t>
  </si>
  <si>
    <t>получ.</t>
  </si>
  <si>
    <t>ижд.</t>
  </si>
  <si>
    <t>получателей</t>
  </si>
  <si>
    <t>специалисты гос.ветнадзор</t>
  </si>
  <si>
    <t>социальные работники</t>
  </si>
  <si>
    <t xml:space="preserve">работники культурно-просвет </t>
  </si>
  <si>
    <t>мед.работники образования</t>
  </si>
  <si>
    <t>иждивенцы</t>
  </si>
  <si>
    <t>№
п/п</t>
  </si>
  <si>
    <t>Число получателей (чел.)</t>
  </si>
  <si>
    <t>Всего детей (чел.)</t>
  </si>
  <si>
    <t>% к предш. месяцу</t>
  </si>
  <si>
    <t xml:space="preserve">     ИНФОРМАЦИЯ  </t>
  </si>
  <si>
    <t xml:space="preserve">о получателях ежемесячной компенсации на питание беременным и кормящим женщинам </t>
  </si>
  <si>
    <t>Государственная социальная помощь</t>
  </si>
  <si>
    <t xml:space="preserve">         Инвалиды ВОВ </t>
  </si>
  <si>
    <t>ЖБЛ</t>
  </si>
  <si>
    <t>несовершеннолетние узники</t>
  </si>
  <si>
    <t>труженики тыла</t>
  </si>
  <si>
    <t>в том числе:</t>
  </si>
  <si>
    <t xml:space="preserve"> инв.</t>
  </si>
  <si>
    <t>без инв.</t>
  </si>
  <si>
    <t>Примечание:  Человек  учитывается один раз по более приоритетной категории.</t>
  </si>
  <si>
    <t>Инвали-ды ВОВ</t>
  </si>
  <si>
    <t xml:space="preserve">Участники ВОВ </t>
  </si>
  <si>
    <t xml:space="preserve">Лица награжденные знаком "ЖБЛ" </t>
  </si>
  <si>
    <t>Узники</t>
  </si>
  <si>
    <t>Ветераны боев. действий</t>
  </si>
  <si>
    <t>Учасники ликвидации ЧАЭС</t>
  </si>
  <si>
    <t>Инвалиды ОЗ</t>
  </si>
  <si>
    <t>Дети-инвали-ды</t>
  </si>
  <si>
    <t>Члены семей погибших/ умерших инв, участ, ВОВ, вет боев</t>
  </si>
  <si>
    <t>Граждане, подвергшиеся рад.воз-действию ЧАЭС</t>
  </si>
  <si>
    <t>признанные инвалидами</t>
  </si>
  <si>
    <t>без группы инвалидности</t>
  </si>
  <si>
    <t>5161</t>
  </si>
  <si>
    <t>10393</t>
  </si>
  <si>
    <t>12994</t>
  </si>
  <si>
    <t>27118</t>
  </si>
  <si>
    <t>26472</t>
  </si>
  <si>
    <t>26540</t>
  </si>
  <si>
    <t>12500</t>
  </si>
  <si>
    <t>6536</t>
  </si>
  <si>
    <t>11433</t>
  </si>
  <si>
    <t>3977</t>
  </si>
  <si>
    <t>7226</t>
  </si>
  <si>
    <t>10889</t>
  </si>
  <si>
    <t>4542</t>
  </si>
  <si>
    <t>7898</t>
  </si>
  <si>
    <t>7058</t>
  </si>
  <si>
    <t>6244</t>
  </si>
  <si>
    <t>7490</t>
  </si>
  <si>
    <t>13187</t>
  </si>
  <si>
    <t>Примечание:  Человек  учитывается один раз по наиболее приоритетной категории (см.рейтинг).</t>
  </si>
  <si>
    <t>в т.ч. Женщин</t>
  </si>
  <si>
    <t>в т.ч. Мужчин</t>
  </si>
  <si>
    <t>В т.ч. Трудоспособные (3,2 гр.), Ж (до 55лет),М (до 60 лет)</t>
  </si>
  <si>
    <t>Ж (2гр.)</t>
  </si>
  <si>
    <t>Ж (3гр.)</t>
  </si>
  <si>
    <t xml:space="preserve">М (2гр.) </t>
  </si>
  <si>
    <t>М (3гр.)</t>
  </si>
  <si>
    <t>Итого:</t>
  </si>
  <si>
    <t>ФЗ "О Ветеранах"</t>
  </si>
  <si>
    <t>в том числе</t>
  </si>
  <si>
    <t>ФЗ "О социальной защите инвалидов в РФ</t>
  </si>
  <si>
    <t>ФЗ "О гражданах, под.возд.радиации вслед.кат-фы на ЧАЭС", "Маяк" и др.</t>
  </si>
  <si>
    <t>инвалиды ВОВ и инвалиды боевых действий</t>
  </si>
  <si>
    <t xml:space="preserve">   участники ВОВ</t>
  </si>
  <si>
    <t xml:space="preserve">   ветераны боевых действий</t>
  </si>
  <si>
    <t>семьи погибших/умерших инвалидов войны, уч.ВОВ и ветераны боевых действий(ст.21), военослужашие</t>
  </si>
  <si>
    <t xml:space="preserve">   инвалиды</t>
  </si>
  <si>
    <t xml:space="preserve">   семьи, имеющие детей-инвалидов</t>
  </si>
  <si>
    <t>всего получат.</t>
  </si>
  <si>
    <t>носители льгот</t>
  </si>
  <si>
    <t>1(3+5+7+9+11)</t>
  </si>
  <si>
    <t>2(4+6+8+10+12)</t>
  </si>
  <si>
    <t>13 (15+17)</t>
  </si>
  <si>
    <t>14 (16+18)</t>
  </si>
  <si>
    <t>1+13+19</t>
  </si>
  <si>
    <t>2+14+20</t>
  </si>
  <si>
    <t>*-в данную численность также включены граждане у которых имеется задолженность по данному виду выплаты</t>
  </si>
  <si>
    <t>* В гр.10 Данные указаны без учета соц.пособия на погребения, перечисленные по безналичному расчету организациям, занимающимися погребением.</t>
  </si>
  <si>
    <t>в т.ч. детей впервые</t>
  </si>
  <si>
    <t>Ребенок-инвалид, один из родителей которого не работает по причине ухода за ребенком-инвалидом</t>
  </si>
  <si>
    <t>Ребенок-инвалид, единственный родитель которого не работает по причине ухода за ребенком-инвалидом</t>
  </si>
  <si>
    <t>Ребенок, оба родителя которого являются инвалидами I или II групп и не работают</t>
  </si>
  <si>
    <t>Ребенок, единственный родитель которого является инвалидом I или II группы и не работат</t>
  </si>
  <si>
    <t>Ребенок, один из родителей которого является инвалидом I или II группы, а второй не работает в связи с осуществлением ухода за ребенком до 3-х лет</t>
  </si>
  <si>
    <t>Всего детей, получающих пособие в виде доплаты до ПМ</t>
  </si>
  <si>
    <t>Получ.</t>
  </si>
  <si>
    <t>детей</t>
  </si>
  <si>
    <t xml:space="preserve">Количество граждан зарегистрированных в БД </t>
  </si>
  <si>
    <t xml:space="preserve">Информация о получателях  ежемесячной денежной компенсации                                                                                                                                                          военнослужащим или гражданам, призванным на военные сборы,                                                                                                                                                                                  которым установлена инвалидность вследствии "военной  травмы",                                                                                                                                                                                  а также членам семей погибших (умерших) граждан,                                                                                                                                                                                                      вышеуказанных категорий, предусмотренной                                        постановлением Правительства РФ от 22.02.2012г. №142 </t>
  </si>
  <si>
    <t>Численность льготоносителей</t>
  </si>
  <si>
    <t>Численность получателей</t>
  </si>
  <si>
    <t>Информация о получателях  выплат , предусмотренных постановлением Правительства РФ от 02.08.2005г. №475 "О предоставлении членам семей погибших (умерших) военнослужащих и сотрудников некоторых федеральных органов исполнительной власти компенсационных выплат в связи с расходами по оплате жилых помещений, коммунальных и др. видов услуг"</t>
  </si>
  <si>
    <t>ИНФОРМАЦИЯ</t>
  </si>
  <si>
    <t xml:space="preserve">о численности получателей ежемесячных денежных компенсаций в возмещение вреда здоровью граждан, </t>
  </si>
  <si>
    <t>подвергшихся воздействию радиации вследствие катастрофы на ЧАЭС и приравненных к ним граждан</t>
  </si>
  <si>
    <t>ЧАЭС, в том числе:</t>
  </si>
  <si>
    <t>МАЯК, в том числе:</t>
  </si>
  <si>
    <t xml:space="preserve">ПОР       </t>
  </si>
  <si>
    <t>1 группа</t>
  </si>
  <si>
    <t>2 группа</t>
  </si>
  <si>
    <t>3 группа</t>
  </si>
  <si>
    <t xml:space="preserve">Жертвы политических репрессий </t>
  </si>
  <si>
    <t xml:space="preserve">Ветераны труда </t>
  </si>
  <si>
    <t>Количество многодетных семей зарегистрированных в БД на текущий момент 2014</t>
  </si>
  <si>
    <t xml:space="preserve">Информация о получателях федеральной ежемесячной денежной компенсации  за  расходы по коммунальным услугам  </t>
  </si>
  <si>
    <t>Всего за 2014г. (накопительно)</t>
  </si>
  <si>
    <t>Всего  за  2014г. (накопительно)</t>
  </si>
  <si>
    <t>Ежемесячное пособие по уходу за ребенком</t>
  </si>
  <si>
    <t>не подлежащим обязательному социальному страхованию</t>
  </si>
  <si>
    <t xml:space="preserve">  Активных распоряжений на детей на отчётную дату.                        </t>
  </si>
  <si>
    <t>Дети</t>
  </si>
  <si>
    <t>Получатели</t>
  </si>
  <si>
    <t>Всего</t>
  </si>
  <si>
    <t>в т.ч. доп.пособие (зона льг.соц.-эк.статус)</t>
  </si>
  <si>
    <t>1-ый реб.</t>
  </si>
  <si>
    <t>2-ой и посл.реб.</t>
  </si>
  <si>
    <t>на 1-ого реб.</t>
  </si>
  <si>
    <t>на 2-ого и посл. реб.</t>
  </si>
  <si>
    <t>Количество получателей у которых были начисления (с учетом должников) накопительно в  2014 году</t>
  </si>
  <si>
    <t>Количество граждан, получивших различные меры социальной поддержки в 2014 году (накопительно)</t>
  </si>
  <si>
    <t xml:space="preserve">   Нарастающим итогом за 2014 год</t>
  </si>
  <si>
    <t xml:space="preserve">Количество льготников находящихся в регистре Пенсионного Фонда </t>
  </si>
  <si>
    <t>Количество носителей льгот у которых были начисления (с учетом должников) в 2014 году (накопительно)</t>
  </si>
  <si>
    <t>Накопительно льготоносителей за 2014г.(без начислений текущего месяца</t>
  </si>
  <si>
    <t xml:space="preserve">№ </t>
  </si>
  <si>
    <r>
      <t>ВСЕГО  граждан , которым назначена выплата  в 2014 году (</t>
    </r>
    <r>
      <rPr>
        <u val="single"/>
        <sz val="12"/>
        <rFont val="Arial Cyr"/>
        <family val="0"/>
      </rPr>
      <t>накопительно, включительно начисления за текущий месяц</t>
    </r>
    <r>
      <rPr>
        <sz val="12"/>
        <rFont val="Arial Cyr"/>
        <family val="0"/>
      </rPr>
      <t>)</t>
    </r>
  </si>
  <si>
    <t>Количество получателей у которых были начисления (с учетом должников без иждивенцев) накопительно * в 2014г.</t>
  </si>
  <si>
    <t>Количество получателей у которых были начисления (с учетом должников без иждивенцев) накопительно* в 2014 г.</t>
  </si>
  <si>
    <t>количество получа-телей мно-годетная мать/отец (чел).</t>
  </si>
  <si>
    <t xml:space="preserve">   лица, жители бло-кадного Лен-да, признанные инв-ми</t>
  </si>
  <si>
    <t>Компенсация на рождение ребенка ЛО чел.(детей)</t>
  </si>
  <si>
    <t>Единоврем. Выплата лицам, состоящим в браке 50, 60,70, 75 лет                                                                       (семейных пар)</t>
  </si>
  <si>
    <t>Социальное пособие на погребение (чел.)</t>
  </si>
  <si>
    <t>Пособие на рожд. по ФЗ №81 
чел. (детей)</t>
  </si>
  <si>
    <t>Ежегод. компенсация на приобрет. одежды и шк.-письм. принадлежностей многодетным         чел.(детей)</t>
  </si>
  <si>
    <t>единовременная выплата (органы соцзащиты) чел.</t>
  </si>
  <si>
    <t>ежемесячная доплата до ПМ (ОПФР)чел.</t>
  </si>
  <si>
    <t>в т.ч.        50 лет брака</t>
  </si>
  <si>
    <t>в т.ч.      60 лет брака</t>
  </si>
  <si>
    <t>в т.ч.       70 лет брака</t>
  </si>
  <si>
    <t>в т.ч.      75 лет брака</t>
  </si>
  <si>
    <t>в т.ч. из малоимущих семей</t>
  </si>
  <si>
    <t>Информация о количестве  ветеранов  Великой Отечественной войны 1941-1945 годов,  состоящих на учете</t>
  </si>
  <si>
    <t xml:space="preserve">  участники ВОВ </t>
  </si>
  <si>
    <t>Численность льгото-носителей</t>
  </si>
  <si>
    <t>Численность получателей всего</t>
  </si>
  <si>
    <t>из  них</t>
  </si>
  <si>
    <t>Ликвидаторы без инв-ти, из них получают в соответствии с</t>
  </si>
  <si>
    <t>инвалиды, из них получают в соответствии с</t>
  </si>
  <si>
    <t>получатели в связи с потерей кормильца в соответствии с</t>
  </si>
  <si>
    <t>получатели в связи с потерей кормильца  по суд.реш.</t>
  </si>
  <si>
    <t>законода-тельством</t>
  </si>
  <si>
    <t>судебным решением</t>
  </si>
  <si>
    <t xml:space="preserve">и    детям в возрасте до 3-х лет             </t>
  </si>
  <si>
    <t>Подпорожский*</t>
  </si>
  <si>
    <t>3(4+5+8+11+14)</t>
  </si>
  <si>
    <t>5 (6+7)</t>
  </si>
  <si>
    <t>8 (9+10)</t>
  </si>
  <si>
    <t>11(12+13)</t>
  </si>
  <si>
    <r>
      <t>Накопительно льготоносителей за 2014г. (</t>
    </r>
    <r>
      <rPr>
        <sz val="12"/>
        <rFont val="Arial Cyr"/>
        <family val="0"/>
      </rPr>
      <t>без начислений текущего месяца)</t>
    </r>
  </si>
  <si>
    <t xml:space="preserve">Информация о получателях ежемесячной денежной компенсации
  за  расходы по коммунальным услугам из средств Областного бюджета </t>
  </si>
  <si>
    <t>Инвалиды (по группе инвалидности)</t>
  </si>
  <si>
    <t>Инвалиды взрослые (старше 18 лет)</t>
  </si>
  <si>
    <t>ребенок-инвалид</t>
  </si>
  <si>
    <t>10</t>
  </si>
  <si>
    <t>9</t>
  </si>
  <si>
    <t>6</t>
  </si>
  <si>
    <t>13</t>
  </si>
  <si>
    <t>ВСЕГО по ежемесячному детскому пособию</t>
  </si>
  <si>
    <t>17</t>
  </si>
  <si>
    <t>5</t>
  </si>
  <si>
    <t xml:space="preserve">Информация о численности получателей материнского капитала </t>
  </si>
  <si>
    <t>Улучшение жилищных условий</t>
  </si>
  <si>
    <t>Получение образования ребенком (детьми)</t>
  </si>
  <si>
    <t>Получение медицинских услуг ребенком (детьми)</t>
  </si>
  <si>
    <t>Лечение и реабилитация ребенка-инвалида</t>
  </si>
  <si>
    <t>Приобре-тение транспортного средства</t>
  </si>
  <si>
    <t>Итого</t>
  </si>
  <si>
    <t>Улучше-ние жил. условий всего</t>
  </si>
  <si>
    <t>строительство  жилого дома</t>
  </si>
  <si>
    <t>приобретение жилья</t>
  </si>
  <si>
    <t>ремонт жилья</t>
  </si>
  <si>
    <t>газификация домо-владения</t>
  </si>
  <si>
    <t>приобре-тение зем. уч-ков</t>
  </si>
  <si>
    <t>Ежемесячный отчет по предоставлению ежемесячной денежной выплаты семьям при рождении (усыновлении/удочерении) третьего ребенка и последующих детей</t>
  </si>
  <si>
    <t>Численность получателей (чел.)</t>
  </si>
  <si>
    <t>Численность детей       (чел.)</t>
  </si>
  <si>
    <t>Сумма начисленная без доплат (руб.)</t>
  </si>
  <si>
    <t>Нарастающим итогом с начала 2014 года</t>
  </si>
  <si>
    <t xml:space="preserve">численность семей и  детей, на которых назначена ежемесячная денежная выплата </t>
  </si>
  <si>
    <t xml:space="preserve">численность семей и  детей, на которых произведена ежемесячная денежная выплата </t>
  </si>
  <si>
    <t>Количество произведенных ежемесячных денежных выплат</t>
  </si>
  <si>
    <t xml:space="preserve">
 семей</t>
  </si>
  <si>
    <t xml:space="preserve">
 детей     (чел.)</t>
  </si>
  <si>
    <t>в т.ч. назначена   впервые на детей (чел.)</t>
  </si>
  <si>
    <t xml:space="preserve">
 детей   (чел.)</t>
  </si>
  <si>
    <t>№
 п.п</t>
  </si>
  <si>
    <t>Всего оказано  за 2014г. (чел.)</t>
  </si>
  <si>
    <t>Всего состоит на очереди (чел.)</t>
  </si>
  <si>
    <t>1</t>
  </si>
  <si>
    <t>2</t>
  </si>
  <si>
    <t>3</t>
  </si>
  <si>
    <t>4</t>
  </si>
  <si>
    <t>7</t>
  </si>
  <si>
    <t>8</t>
  </si>
  <si>
    <t>11</t>
  </si>
  <si>
    <t>12</t>
  </si>
  <si>
    <t>14</t>
  </si>
  <si>
    <t>15</t>
  </si>
  <si>
    <t>16</t>
  </si>
  <si>
    <t>18</t>
  </si>
  <si>
    <t>ИТОГО по области</t>
  </si>
  <si>
    <t>на 01.11.14</t>
  </si>
  <si>
    <t>Муниципальные образования</t>
  </si>
  <si>
    <t>в том числе семей, имеющие ___ несовершеннолетних детей</t>
  </si>
  <si>
    <t>6 детей</t>
  </si>
  <si>
    <t>7 детей</t>
  </si>
  <si>
    <t>8 детей</t>
  </si>
  <si>
    <t>9 детей</t>
  </si>
  <si>
    <r>
      <t xml:space="preserve">10 </t>
    </r>
    <r>
      <rPr>
        <sz val="12"/>
        <color indexed="8"/>
        <rFont val="Times New Roman"/>
        <family val="1"/>
      </rPr>
      <t>и более</t>
    </r>
    <r>
      <rPr>
        <sz val="14"/>
        <color indexed="8"/>
        <rFont val="Times New Roman"/>
        <family val="1"/>
      </rPr>
      <t xml:space="preserve"> детей </t>
    </r>
  </si>
  <si>
    <t>Итого по области</t>
  </si>
  <si>
    <t>на  декабрь  2014 года</t>
  </si>
  <si>
    <t>начислено к выплате за октябрь 2014 года</t>
  </si>
  <si>
    <t>Количество актуальных получателей (с учетом должников без иждивенцев) по БД  на декабрь 2014 г</t>
  </si>
  <si>
    <t>начислено к выплате на декабрь 2014 года</t>
  </si>
  <si>
    <t>Количество актуальных (семей) /получателей (с учетом должников) на декабрь 2014г</t>
  </si>
  <si>
    <t xml:space="preserve">Количество семей  (с учетом должников) на декабрь 2014 г. (накопительно по начислению) </t>
  </si>
  <si>
    <t>Количество актуальных получателей в БД на декабрь 2014 года (с учетом должников)</t>
  </si>
  <si>
    <t>Информация о получателях ежемесячных пособий, гражданам имеющим детей  на  декабрь  2014 г.</t>
  </si>
  <si>
    <t>на 01.12.14</t>
  </si>
  <si>
    <t>Информация по ежемесячным пособиям на детей по  заявке на  декабрь 2014 г.</t>
  </si>
  <si>
    <t>Информация о получателях субсидий на оплату жилого помещения и коммунальных услуг
 на 01 декабря 2014 г.</t>
  </si>
  <si>
    <t>Наименование МO</t>
  </si>
  <si>
    <t>текущий месяц</t>
  </si>
  <si>
    <t>ВСЕГО (накопительно)</t>
  </si>
  <si>
    <t>ноябрь</t>
  </si>
  <si>
    <t>за 2014 г</t>
  </si>
  <si>
    <t>семей</t>
  </si>
  <si>
    <t>граждан</t>
  </si>
  <si>
    <t xml:space="preserve"> на  декабрь   2014 г.</t>
  </si>
  <si>
    <t>Беременные женщины</t>
  </si>
  <si>
    <t>Кормящие матери</t>
  </si>
  <si>
    <t>Дети 1-го года жизни</t>
  </si>
  <si>
    <t>Дети 2-го и 3-го года жизни</t>
  </si>
  <si>
    <t>Всего  льготоносителей</t>
  </si>
  <si>
    <t>Всего получателей</t>
  </si>
  <si>
    <r>
      <t>Численность за 2014г. (</t>
    </r>
    <r>
      <rPr>
        <u val="single"/>
        <sz val="12"/>
        <rFont val="Arial Cyr"/>
        <family val="0"/>
      </rPr>
      <t>накопительно</t>
    </r>
    <r>
      <rPr>
        <sz val="12"/>
        <rFont val="Arial Cyr"/>
        <family val="0"/>
      </rPr>
      <t>)</t>
    </r>
  </si>
  <si>
    <t>Льготоносителей (чел.)</t>
  </si>
  <si>
    <t>Получа-телей</t>
  </si>
  <si>
    <t>ВСЕГО:</t>
  </si>
  <si>
    <t>В т.ч. Детей</t>
  </si>
  <si>
    <t xml:space="preserve">В т.ч. женщин </t>
  </si>
  <si>
    <t>с 01.2014 по 12.2014</t>
  </si>
  <si>
    <t>Информация по  услуге "Бесплатное зубопротезирование"  по состоянию БД АИС "Соцзащита"   на 01.12.2014г.</t>
  </si>
  <si>
    <t>3037</t>
  </si>
  <si>
    <t>5874</t>
  </si>
  <si>
    <r>
      <t>Информация об оказании некоторых мер социальной поддерждки из средств областного бюджета  </t>
    </r>
    <r>
      <rPr>
        <b/>
        <i/>
        <u val="single"/>
        <sz val="14"/>
        <rFont val="Arial"/>
        <family val="2"/>
      </rPr>
      <t> за  2014</t>
    </r>
    <r>
      <rPr>
        <b/>
        <i/>
        <sz val="14"/>
        <rFont val="Arial"/>
        <family val="2"/>
      </rPr>
      <t xml:space="preserve"> год (нарастающим итогом) по состоянию БД "Социальная защита" на 01.12.2014  г.   </t>
    </r>
  </si>
  <si>
    <t xml:space="preserve"> в БД АИС "Социальная защита" по состоянию  на 01  декабря 2014 года</t>
  </si>
  <si>
    <r>
      <t xml:space="preserve">Сведения о количестве граждан зарегистрированных в БД АИС "Соцзащита", </t>
    </r>
    <r>
      <rPr>
        <b/>
        <u val="single"/>
        <sz val="14"/>
        <rFont val="Arial Cyr"/>
        <family val="0"/>
      </rPr>
      <t xml:space="preserve">имеющих право </t>
    </r>
    <r>
      <rPr>
        <b/>
        <i/>
        <sz val="14"/>
        <rFont val="Arial Cyr"/>
        <family val="0"/>
      </rPr>
      <t>на получение ежемесячной денежной выплаты из федерального бюджета на 01.12.2014г.</t>
    </r>
  </si>
  <si>
    <t>Сведения о количестве инвалидов по БД "Социальная защита" на 01.12.2014</t>
  </si>
  <si>
    <t xml:space="preserve">        на декабрь  месяц 2014 года</t>
  </si>
  <si>
    <t>Количество актуальных получателей (с учетом должников) на декабрь 2014г.</t>
  </si>
  <si>
    <t>на 01 декабря  2014 года.</t>
  </si>
  <si>
    <t>на   декабрь  2014 г.</t>
  </si>
  <si>
    <t xml:space="preserve">                      на  декабрь   2014 г.</t>
  </si>
  <si>
    <t>за декабрь 2014 года</t>
  </si>
  <si>
    <t>Отчетный период 12.2014</t>
  </si>
  <si>
    <t>Сведения о числености граждан зарегистрированных в БД АИС "Социальная защита" на 01.12.2014 г.</t>
  </si>
  <si>
    <t>Сведения о численности многодетных семей, проживающих на территории Ленинградской области и зарегистрированных в БД АИС «Соцзащита»   на 01.12.2014 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</si>
</sst>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#,##0.00&quot; &quot;[$руб.-419];[Red]&quot;-&quot;#,##0.00&quot; &quot;[$руб.-419]"/>
  </numFmts>
  <fonts count="131">
    <font>
      <sz val="10"/>
      <name val="Arial Cyr"/>
      <family val="0"/>
    </font>
    <font>
      <sz val="11"/>
      <color indexed="8"/>
      <name val="Calibri"/>
      <family val="2"/>
    </font>
    <font>
      <sz val="16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i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 Cyr"/>
      <family val="0"/>
    </font>
    <font>
      <b/>
      <i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9"/>
      <name val="Arial Cyr"/>
      <family val="0"/>
    </font>
    <font>
      <i/>
      <sz val="1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u val="single"/>
      <sz val="14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8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0"/>
      <name val="Arial Unicode MS"/>
      <family val="2"/>
    </font>
    <font>
      <b/>
      <i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u val="single"/>
      <sz val="12"/>
      <name val="Arial"/>
      <family val="2"/>
    </font>
    <font>
      <i/>
      <sz val="10"/>
      <name val="Arial"/>
      <family val="2"/>
    </font>
    <font>
      <sz val="12"/>
      <name val="Arial Unicode MS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name val="Arial"/>
      <family val="2"/>
    </font>
    <font>
      <b/>
      <i/>
      <sz val="14"/>
      <name val="Arial"/>
      <family val="2"/>
    </font>
    <font>
      <i/>
      <sz val="10"/>
      <name val="Arial Cyr"/>
      <family val="0"/>
    </font>
    <font>
      <b/>
      <sz val="12"/>
      <color indexed="8"/>
      <name val="Arial"/>
      <family val="2"/>
    </font>
    <font>
      <b/>
      <i/>
      <sz val="16"/>
      <name val="Arial Cyr"/>
      <family val="0"/>
    </font>
    <font>
      <sz val="18"/>
      <name val="Arial Cyr"/>
      <family val="0"/>
    </font>
    <font>
      <u val="single"/>
      <sz val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2"/>
      <name val="Arial "/>
      <family val="0"/>
    </font>
    <font>
      <sz val="12"/>
      <name val="Arial "/>
      <family val="0"/>
    </font>
    <font>
      <sz val="14"/>
      <name val="Arial "/>
      <family val="0"/>
    </font>
    <font>
      <sz val="10"/>
      <name val="Arial "/>
      <family val="0"/>
    </font>
    <font>
      <b/>
      <sz val="14"/>
      <name val="Arial "/>
      <family val="0"/>
    </font>
    <font>
      <b/>
      <sz val="11"/>
      <name val="Arial "/>
      <family val="0"/>
    </font>
    <font>
      <b/>
      <i/>
      <u val="single"/>
      <sz val="14"/>
      <name val="Arial"/>
      <family val="2"/>
    </font>
    <font>
      <i/>
      <sz val="14"/>
      <name val="Arial Cyr"/>
      <family val="0"/>
    </font>
    <font>
      <i/>
      <sz val="16"/>
      <name val="Arial Cyr"/>
      <family val="0"/>
    </font>
    <font>
      <sz val="14"/>
      <name val="Arial Unicode MS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i/>
      <sz val="14"/>
      <name val="Arial "/>
      <family val="0"/>
    </font>
    <font>
      <b/>
      <sz val="16"/>
      <name val="Arial Cyr"/>
      <family val="0"/>
    </font>
    <font>
      <sz val="6"/>
      <name val="Arial Cyr"/>
      <family val="0"/>
    </font>
    <font>
      <sz val="11"/>
      <color indexed="8"/>
      <name val="Arial Cyr"/>
      <family val="0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 Cyr"/>
      <family val="2"/>
    </font>
    <font>
      <sz val="12"/>
      <color indexed="8"/>
      <name val="Arial Cyr"/>
      <family val="2"/>
    </font>
    <font>
      <b/>
      <sz val="10"/>
      <color indexed="8"/>
      <name val="Arial Cyr"/>
      <family val="2"/>
    </font>
    <font>
      <sz val="8"/>
      <color indexed="8"/>
      <name val="Arial Cyr"/>
      <family val="2"/>
    </font>
    <font>
      <b/>
      <i/>
      <sz val="10"/>
      <name val="Arial Cyr"/>
      <family val="0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b/>
      <i/>
      <sz val="16"/>
      <color theme="1"/>
      <name val="Arial Cyr"/>
      <family val="0"/>
    </font>
    <font>
      <b/>
      <i/>
      <u val="single"/>
      <sz val="11"/>
      <color theme="1"/>
      <name val="Arial Cyr"/>
      <family val="0"/>
    </font>
    <font>
      <sz val="11"/>
      <color rgb="FF3F3F76"/>
      <name val="Calibri"/>
      <family val="2"/>
    </font>
    <font>
      <sz val="11"/>
      <color rgb="FF333399"/>
      <name val="Calibri"/>
      <family val="2"/>
    </font>
    <font>
      <b/>
      <sz val="11"/>
      <color rgb="FF3F3F3F"/>
      <name val="Calibri"/>
      <family val="2"/>
    </font>
    <font>
      <b/>
      <sz val="11"/>
      <color rgb="FF333333"/>
      <name val="Calibri"/>
      <family val="2"/>
    </font>
    <font>
      <b/>
      <sz val="11"/>
      <color rgb="FFFA7D00"/>
      <name val="Calibri"/>
      <family val="2"/>
    </font>
    <font>
      <b/>
      <sz val="11"/>
      <color rgb="FFFF9900"/>
      <name val="Calibri"/>
      <family val="2"/>
    </font>
    <font>
      <b/>
      <sz val="15"/>
      <color theme="3"/>
      <name val="Calibri"/>
      <family val="2"/>
    </font>
    <font>
      <b/>
      <sz val="15"/>
      <color rgb="FF003366"/>
      <name val="Calibri"/>
      <family val="2"/>
    </font>
    <font>
      <b/>
      <sz val="13"/>
      <color theme="3"/>
      <name val="Calibri"/>
      <family val="2"/>
    </font>
    <font>
      <b/>
      <sz val="13"/>
      <color rgb="FF003366"/>
      <name val="Calibri"/>
      <family val="2"/>
    </font>
    <font>
      <b/>
      <sz val="11"/>
      <color theme="3"/>
      <name val="Calibri"/>
      <family val="2"/>
    </font>
    <font>
      <b/>
      <sz val="11"/>
      <color rgb="FF003366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mbria"/>
      <family val="2"/>
    </font>
    <font>
      <b/>
      <sz val="18"/>
      <color rgb="FF003366"/>
      <name val="Cambria"/>
      <family val="1"/>
    </font>
    <font>
      <sz val="11"/>
      <color rgb="FF9C6500"/>
      <name val="Calibri"/>
      <family val="2"/>
    </font>
    <font>
      <sz val="11"/>
      <color rgb="FF993300"/>
      <name val="Calibri"/>
      <family val="2"/>
    </font>
    <font>
      <sz val="11"/>
      <color theme="1"/>
      <name val="Arial Cyr"/>
      <family val="0"/>
    </font>
    <font>
      <sz val="11"/>
      <color rgb="FF9C0006"/>
      <name val="Calibri"/>
      <family val="2"/>
    </font>
    <font>
      <sz val="11"/>
      <color rgb="FF800080"/>
      <name val="Calibri"/>
      <family val="2"/>
    </font>
    <font>
      <i/>
      <sz val="11"/>
      <color rgb="FF7F7F7F"/>
      <name val="Calibri"/>
      <family val="2"/>
    </font>
    <font>
      <i/>
      <sz val="11"/>
      <color rgb="FF808080"/>
      <name val="Calibri"/>
      <family val="2"/>
    </font>
    <font>
      <sz val="11"/>
      <color rgb="FFFA7D00"/>
      <name val="Calibri"/>
      <family val="2"/>
    </font>
    <font>
      <sz val="11"/>
      <color rgb="FFFF99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8000"/>
      <name val="Calibri"/>
      <family val="2"/>
    </font>
    <font>
      <sz val="14"/>
      <color theme="1"/>
      <name val="Times New Roman"/>
      <family val="1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n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rgb="FF333399"/>
      </top>
      <bottom style="double">
        <color rgb="FF33339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/>
      <top style="thin"/>
      <bottom style="double"/>
    </border>
    <border>
      <left style="medium"/>
      <right style="thin"/>
      <top style="thin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double"/>
    </border>
    <border>
      <left style="medium"/>
      <right style="thin"/>
      <top>
        <color indexed="63"/>
      </top>
      <bottom style="medium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1" fillId="3" borderId="0" applyNumberFormat="0" applyBorder="0" applyAlignment="0" applyProtection="0"/>
    <xf numFmtId="0" fontId="95" fillId="4" borderId="0">
      <alignment/>
      <protection/>
    </xf>
    <xf numFmtId="0" fontId="94" fillId="5" borderId="0" applyNumberFormat="0" applyBorder="0" applyAlignment="0" applyProtection="0"/>
    <xf numFmtId="0" fontId="1" fillId="6" borderId="0" applyNumberFormat="0" applyBorder="0" applyAlignment="0" applyProtection="0"/>
    <xf numFmtId="0" fontId="95" fillId="7" borderId="0">
      <alignment/>
      <protection/>
    </xf>
    <xf numFmtId="0" fontId="94" fillId="8" borderId="0" applyNumberFormat="0" applyBorder="0" applyAlignment="0" applyProtection="0"/>
    <xf numFmtId="0" fontId="1" fillId="9" borderId="0" applyNumberFormat="0" applyBorder="0" applyAlignment="0" applyProtection="0"/>
    <xf numFmtId="0" fontId="95" fillId="10" borderId="0">
      <alignment/>
      <protection/>
    </xf>
    <xf numFmtId="0" fontId="94" fillId="11" borderId="0" applyNumberFormat="0" applyBorder="0" applyAlignment="0" applyProtection="0"/>
    <xf numFmtId="0" fontId="1" fillId="12" borderId="0" applyNumberFormat="0" applyBorder="0" applyAlignment="0" applyProtection="0"/>
    <xf numFmtId="0" fontId="95" fillId="13" borderId="0">
      <alignment/>
      <protection/>
    </xf>
    <xf numFmtId="0" fontId="94" fillId="14" borderId="0" applyNumberFormat="0" applyBorder="0" applyAlignment="0" applyProtection="0"/>
    <xf numFmtId="0" fontId="1" fillId="15" borderId="0" applyNumberFormat="0" applyBorder="0" applyAlignment="0" applyProtection="0"/>
    <xf numFmtId="0" fontId="95" fillId="16" borderId="0">
      <alignment/>
      <protection/>
    </xf>
    <xf numFmtId="0" fontId="94" fillId="17" borderId="0" applyNumberFormat="0" applyBorder="0" applyAlignment="0" applyProtection="0"/>
    <xf numFmtId="0" fontId="1" fillId="18" borderId="0" applyNumberFormat="0" applyBorder="0" applyAlignment="0" applyProtection="0"/>
    <xf numFmtId="0" fontId="95" fillId="19" borderId="0">
      <alignment/>
      <protection/>
    </xf>
    <xf numFmtId="0" fontId="94" fillId="20" borderId="0" applyNumberFormat="0" applyBorder="0" applyAlignment="0" applyProtection="0"/>
    <xf numFmtId="0" fontId="1" fillId="21" borderId="0" applyNumberFormat="0" applyBorder="0" applyAlignment="0" applyProtection="0"/>
    <xf numFmtId="0" fontId="95" fillId="22" borderId="0">
      <alignment/>
      <protection/>
    </xf>
    <xf numFmtId="0" fontId="94" fillId="23" borderId="0" applyNumberFormat="0" applyBorder="0" applyAlignment="0" applyProtection="0"/>
    <xf numFmtId="0" fontId="1" fillId="24" borderId="0" applyNumberFormat="0" applyBorder="0" applyAlignment="0" applyProtection="0"/>
    <xf numFmtId="0" fontId="95" fillId="25" borderId="0">
      <alignment/>
      <protection/>
    </xf>
    <xf numFmtId="0" fontId="94" fillId="26" borderId="0" applyNumberFormat="0" applyBorder="0" applyAlignment="0" applyProtection="0"/>
    <xf numFmtId="0" fontId="1" fillId="27" borderId="0" applyNumberFormat="0" applyBorder="0" applyAlignment="0" applyProtection="0"/>
    <xf numFmtId="0" fontId="95" fillId="28" borderId="0">
      <alignment/>
      <protection/>
    </xf>
    <xf numFmtId="0" fontId="94" fillId="29" borderId="0" applyNumberFormat="0" applyBorder="0" applyAlignment="0" applyProtection="0"/>
    <xf numFmtId="0" fontId="1" fillId="12" borderId="0" applyNumberFormat="0" applyBorder="0" applyAlignment="0" applyProtection="0"/>
    <xf numFmtId="0" fontId="95" fillId="13" borderId="0">
      <alignment/>
      <protection/>
    </xf>
    <xf numFmtId="0" fontId="94" fillId="30" borderId="0" applyNumberFormat="0" applyBorder="0" applyAlignment="0" applyProtection="0"/>
    <xf numFmtId="0" fontId="1" fillId="21" borderId="0" applyNumberFormat="0" applyBorder="0" applyAlignment="0" applyProtection="0"/>
    <xf numFmtId="0" fontId="95" fillId="22" borderId="0">
      <alignment/>
      <protection/>
    </xf>
    <xf numFmtId="0" fontId="94" fillId="31" borderId="0" applyNumberFormat="0" applyBorder="0" applyAlignment="0" applyProtection="0"/>
    <xf numFmtId="0" fontId="1" fillId="32" borderId="0" applyNumberFormat="0" applyBorder="0" applyAlignment="0" applyProtection="0"/>
    <xf numFmtId="0" fontId="95" fillId="33" borderId="0">
      <alignment/>
      <protection/>
    </xf>
    <xf numFmtId="0" fontId="96" fillId="34" borderId="0" applyNumberFormat="0" applyBorder="0" applyAlignment="0" applyProtection="0"/>
    <xf numFmtId="0" fontId="42" fillId="35" borderId="0" applyNumberFormat="0" applyBorder="0" applyAlignment="0" applyProtection="0"/>
    <xf numFmtId="0" fontId="97" fillId="36" borderId="0">
      <alignment/>
      <protection/>
    </xf>
    <xf numFmtId="0" fontId="96" fillId="37" borderId="0" applyNumberFormat="0" applyBorder="0" applyAlignment="0" applyProtection="0"/>
    <xf numFmtId="0" fontId="42" fillId="24" borderId="0" applyNumberFormat="0" applyBorder="0" applyAlignment="0" applyProtection="0"/>
    <xf numFmtId="0" fontId="97" fillId="25" borderId="0">
      <alignment/>
      <protection/>
    </xf>
    <xf numFmtId="0" fontId="96" fillId="38" borderId="0" applyNumberFormat="0" applyBorder="0" applyAlignment="0" applyProtection="0"/>
    <xf numFmtId="0" fontId="42" fillId="27" borderId="0" applyNumberFormat="0" applyBorder="0" applyAlignment="0" applyProtection="0"/>
    <xf numFmtId="0" fontId="97" fillId="28" borderId="0">
      <alignment/>
      <protection/>
    </xf>
    <xf numFmtId="0" fontId="96" fillId="39" borderId="0" applyNumberFormat="0" applyBorder="0" applyAlignment="0" applyProtection="0"/>
    <xf numFmtId="0" fontId="42" fillId="40" borderId="0" applyNumberFormat="0" applyBorder="0" applyAlignment="0" applyProtection="0"/>
    <xf numFmtId="0" fontId="97" fillId="41" borderId="0">
      <alignment/>
      <protection/>
    </xf>
    <xf numFmtId="0" fontId="96" fillId="42" borderId="0" applyNumberFormat="0" applyBorder="0" applyAlignment="0" applyProtection="0"/>
    <xf numFmtId="0" fontId="42" fillId="43" borderId="0" applyNumberFormat="0" applyBorder="0" applyAlignment="0" applyProtection="0"/>
    <xf numFmtId="0" fontId="97" fillId="44" borderId="0">
      <alignment/>
      <protection/>
    </xf>
    <xf numFmtId="0" fontId="96" fillId="45" borderId="0" applyNumberFormat="0" applyBorder="0" applyAlignment="0" applyProtection="0"/>
    <xf numFmtId="0" fontId="42" fillId="46" borderId="0" applyNumberFormat="0" applyBorder="0" applyAlignment="0" applyProtection="0"/>
    <xf numFmtId="0" fontId="97" fillId="47" borderId="0">
      <alignment/>
      <protection/>
    </xf>
    <xf numFmtId="0" fontId="98" fillId="0" borderId="0">
      <alignment horizontal="center"/>
      <protection/>
    </xf>
    <xf numFmtId="0" fontId="98" fillId="0" borderId="0">
      <alignment horizontal="center" textRotation="90"/>
      <protection/>
    </xf>
    <xf numFmtId="0" fontId="99" fillId="0" borderId="0">
      <alignment/>
      <protection/>
    </xf>
    <xf numFmtId="165" fontId="99" fillId="0" borderId="0">
      <alignment/>
      <protection/>
    </xf>
    <xf numFmtId="0" fontId="96" fillId="48" borderId="0" applyNumberFormat="0" applyBorder="0" applyAlignment="0" applyProtection="0"/>
    <xf numFmtId="0" fontId="42" fillId="49" borderId="0" applyNumberFormat="0" applyBorder="0" applyAlignment="0" applyProtection="0"/>
    <xf numFmtId="0" fontId="97" fillId="50" borderId="0">
      <alignment/>
      <protection/>
    </xf>
    <xf numFmtId="0" fontId="96" fillId="51" borderId="0" applyNumberFormat="0" applyBorder="0" applyAlignment="0" applyProtection="0"/>
    <xf numFmtId="0" fontId="42" fillId="52" borderId="0" applyNumberFormat="0" applyBorder="0" applyAlignment="0" applyProtection="0"/>
    <xf numFmtId="0" fontId="97" fillId="53" borderId="0">
      <alignment/>
      <protection/>
    </xf>
    <xf numFmtId="0" fontId="96" fillId="54" borderId="0" applyNumberFormat="0" applyBorder="0" applyAlignment="0" applyProtection="0"/>
    <xf numFmtId="0" fontId="42" fillId="55" borderId="0" applyNumberFormat="0" applyBorder="0" applyAlignment="0" applyProtection="0"/>
    <xf numFmtId="0" fontId="97" fillId="56" borderId="0">
      <alignment/>
      <protection/>
    </xf>
    <xf numFmtId="0" fontId="96" fillId="57" borderId="0" applyNumberFormat="0" applyBorder="0" applyAlignment="0" applyProtection="0"/>
    <xf numFmtId="0" fontId="42" fillId="40" borderId="0" applyNumberFormat="0" applyBorder="0" applyAlignment="0" applyProtection="0"/>
    <xf numFmtId="0" fontId="97" fillId="41" borderId="0">
      <alignment/>
      <protection/>
    </xf>
    <xf numFmtId="0" fontId="96" fillId="58" borderId="0" applyNumberFormat="0" applyBorder="0" applyAlignment="0" applyProtection="0"/>
    <xf numFmtId="0" fontId="42" fillId="43" borderId="0" applyNumberFormat="0" applyBorder="0" applyAlignment="0" applyProtection="0"/>
    <xf numFmtId="0" fontId="97" fillId="44" borderId="0">
      <alignment/>
      <protection/>
    </xf>
    <xf numFmtId="0" fontId="96" fillId="59" borderId="0" applyNumberFormat="0" applyBorder="0" applyAlignment="0" applyProtection="0"/>
    <xf numFmtId="0" fontId="42" fillId="60" borderId="0" applyNumberFormat="0" applyBorder="0" applyAlignment="0" applyProtection="0"/>
    <xf numFmtId="0" fontId="97" fillId="61" borderId="0">
      <alignment/>
      <protection/>
    </xf>
    <xf numFmtId="0" fontId="100" fillId="62" borderId="1" applyNumberFormat="0" applyAlignment="0" applyProtection="0"/>
    <xf numFmtId="0" fontId="43" fillId="18" borderId="2" applyNumberFormat="0" applyAlignment="0" applyProtection="0"/>
    <xf numFmtId="0" fontId="101" fillId="19" borderId="3">
      <alignment/>
      <protection/>
    </xf>
    <xf numFmtId="0" fontId="102" fillId="63" borderId="4" applyNumberFormat="0" applyAlignment="0" applyProtection="0"/>
    <xf numFmtId="0" fontId="44" fillId="64" borderId="5" applyNumberFormat="0" applyAlignment="0" applyProtection="0"/>
    <xf numFmtId="0" fontId="103" fillId="65" borderId="6">
      <alignment/>
      <protection/>
    </xf>
    <xf numFmtId="0" fontId="104" fillId="63" borderId="1" applyNumberFormat="0" applyAlignment="0" applyProtection="0"/>
    <xf numFmtId="0" fontId="45" fillId="64" borderId="2" applyNumberFormat="0" applyAlignment="0" applyProtection="0"/>
    <xf numFmtId="0" fontId="105" fillId="65" borderId="3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6" fillId="0" borderId="7" applyNumberFormat="0" applyFill="0" applyAlignment="0" applyProtection="0"/>
    <xf numFmtId="0" fontId="46" fillId="0" borderId="8" applyNumberFormat="0" applyFill="0" applyAlignment="0" applyProtection="0"/>
    <xf numFmtId="0" fontId="107" fillId="0" borderId="9">
      <alignment/>
      <protection/>
    </xf>
    <xf numFmtId="0" fontId="108" fillId="0" borderId="10" applyNumberFormat="0" applyFill="0" applyAlignment="0" applyProtection="0"/>
    <xf numFmtId="0" fontId="47" fillId="0" borderId="11" applyNumberFormat="0" applyFill="0" applyAlignment="0" applyProtection="0"/>
    <xf numFmtId="0" fontId="109" fillId="0" borderId="12">
      <alignment/>
      <protection/>
    </xf>
    <xf numFmtId="0" fontId="110" fillId="0" borderId="13" applyNumberFormat="0" applyFill="0" applyAlignment="0" applyProtection="0"/>
    <xf numFmtId="0" fontId="48" fillId="0" borderId="14" applyNumberFormat="0" applyFill="0" applyAlignment="0" applyProtection="0"/>
    <xf numFmtId="0" fontId="111" fillId="0" borderId="15">
      <alignment/>
      <protection/>
    </xf>
    <xf numFmtId="0" fontId="1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1" fillId="0" borderId="0">
      <alignment/>
      <protection/>
    </xf>
    <xf numFmtId="0" fontId="112" fillId="0" borderId="16" applyNumberFormat="0" applyFill="0" applyAlignment="0" applyProtection="0"/>
    <xf numFmtId="0" fontId="38" fillId="0" borderId="17" applyNumberFormat="0" applyFill="0" applyAlignment="0" applyProtection="0"/>
    <xf numFmtId="0" fontId="113" fillId="0" borderId="18">
      <alignment/>
      <protection/>
    </xf>
    <xf numFmtId="0" fontId="114" fillId="66" borderId="19" applyNumberFormat="0" applyAlignment="0" applyProtection="0"/>
    <xf numFmtId="0" fontId="49" fillId="67" borderId="20" applyNumberFormat="0" applyAlignment="0" applyProtection="0"/>
    <xf numFmtId="0" fontId="115" fillId="68" borderId="21">
      <alignment/>
      <protection/>
    </xf>
    <xf numFmtId="0" fontId="11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7" fillId="0" borderId="0">
      <alignment/>
      <protection/>
    </xf>
    <xf numFmtId="0" fontId="118" fillId="69" borderId="0" applyNumberFormat="0" applyBorder="0" applyAlignment="0" applyProtection="0"/>
    <xf numFmtId="0" fontId="51" fillId="70" borderId="0" applyNumberFormat="0" applyBorder="0" applyAlignment="0" applyProtection="0"/>
    <xf numFmtId="0" fontId="119" fillId="71" borderId="0">
      <alignment/>
      <protection/>
    </xf>
    <xf numFmtId="0" fontId="25" fillId="0" borderId="0">
      <alignment/>
      <protection/>
    </xf>
    <xf numFmtId="0" fontId="94" fillId="0" borderId="0">
      <alignment/>
      <protection/>
    </xf>
    <xf numFmtId="0" fontId="120" fillId="0" borderId="0">
      <alignment/>
      <protection/>
    </xf>
    <xf numFmtId="0" fontId="85" fillId="0" borderId="0">
      <alignment/>
      <protection/>
    </xf>
    <xf numFmtId="0" fontId="121" fillId="72" borderId="0" applyNumberFormat="0" applyBorder="0" applyAlignment="0" applyProtection="0"/>
    <xf numFmtId="0" fontId="52" fillId="6" borderId="0" applyNumberFormat="0" applyBorder="0" applyAlignment="0" applyProtection="0"/>
    <xf numFmtId="0" fontId="122" fillId="7" borderId="0">
      <alignment/>
      <protection/>
    </xf>
    <xf numFmtId="0" fontId="12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24" fillId="0" borderId="0">
      <alignment/>
      <protection/>
    </xf>
    <xf numFmtId="0" fontId="1" fillId="73" borderId="22" applyNumberFormat="0" applyFont="0" applyAlignment="0" applyProtection="0"/>
    <xf numFmtId="0" fontId="0" fillId="74" borderId="23" applyNumberFormat="0" applyFont="0" applyAlignment="0" applyProtection="0"/>
    <xf numFmtId="0" fontId="120" fillId="75" borderId="24">
      <alignment/>
      <protection/>
    </xf>
    <xf numFmtId="0" fontId="1" fillId="73" borderId="22" applyNumberFormat="0" applyFont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25" fillId="0" borderId="25" applyNumberFormat="0" applyFill="0" applyAlignment="0" applyProtection="0"/>
    <xf numFmtId="0" fontId="54" fillId="0" borderId="26" applyNumberFormat="0" applyFill="0" applyAlignment="0" applyProtection="0"/>
    <xf numFmtId="0" fontId="126" fillId="0" borderId="27">
      <alignment/>
      <protection/>
    </xf>
    <xf numFmtId="0" fontId="12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7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8" fillId="76" borderId="0" applyNumberFormat="0" applyBorder="0" applyAlignment="0" applyProtection="0"/>
    <xf numFmtId="0" fontId="56" fillId="9" borderId="0" applyNumberFormat="0" applyBorder="0" applyAlignment="0" applyProtection="0"/>
    <xf numFmtId="0" fontId="129" fillId="10" borderId="0">
      <alignment/>
      <protection/>
    </xf>
  </cellStyleXfs>
  <cellXfs count="6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/>
    </xf>
    <xf numFmtId="0" fontId="0" fillId="0" borderId="28" xfId="0" applyBorder="1" applyAlignment="1">
      <alignment/>
    </xf>
    <xf numFmtId="0" fontId="9" fillId="0" borderId="0" xfId="0" applyFont="1" applyAlignment="1">
      <alignment vertical="center" wrapText="1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20" fillId="0" borderId="0" xfId="0" applyFont="1" applyAlignment="1">
      <alignment horizontal="right" vertical="top" wrapText="1"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/>
    </xf>
    <xf numFmtId="0" fontId="1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7" fillId="0" borderId="0" xfId="0" applyFont="1" applyAlignment="1">
      <alignment/>
    </xf>
    <xf numFmtId="0" fontId="29" fillId="0" borderId="0" xfId="126" applyFont="1" applyAlignment="1">
      <alignment horizontal="center"/>
      <protection/>
    </xf>
    <xf numFmtId="0" fontId="29" fillId="0" borderId="0" xfId="126" applyFont="1">
      <alignment/>
      <protection/>
    </xf>
    <xf numFmtId="0" fontId="30" fillId="0" borderId="0" xfId="126" applyFont="1">
      <alignment/>
      <protection/>
    </xf>
    <xf numFmtId="0" fontId="31" fillId="0" borderId="0" xfId="126" applyFont="1">
      <alignment/>
      <protection/>
    </xf>
    <xf numFmtId="3" fontId="32" fillId="0" borderId="0" xfId="126" applyNumberFormat="1" applyFont="1" applyAlignment="1">
      <alignment horizontal="center"/>
      <protection/>
    </xf>
    <xf numFmtId="3" fontId="29" fillId="0" borderId="0" xfId="126" applyNumberFormat="1" applyFont="1" applyAlignment="1">
      <alignment horizontal="center"/>
      <protection/>
    </xf>
    <xf numFmtId="9" fontId="32" fillId="0" borderId="0" xfId="141" applyFont="1" applyAlignment="1">
      <alignment horizontal="center"/>
    </xf>
    <xf numFmtId="0" fontId="33" fillId="0" borderId="0" xfId="126" applyFont="1" applyAlignment="1">
      <alignment horizontal="left"/>
      <protection/>
    </xf>
    <xf numFmtId="0" fontId="32" fillId="0" borderId="0" xfId="126" applyFont="1">
      <alignment/>
      <protection/>
    </xf>
    <xf numFmtId="0" fontId="34" fillId="0" borderId="0" xfId="126" applyFont="1" applyAlignment="1">
      <alignment horizontal="right" vertical="top" wrapText="1"/>
      <protection/>
    </xf>
    <xf numFmtId="0" fontId="31" fillId="0" borderId="0" xfId="126" applyFont="1" applyAlignment="1">
      <alignment horizontal="left"/>
      <protection/>
    </xf>
    <xf numFmtId="0" fontId="0" fillId="0" borderId="0" xfId="0" applyAlignment="1">
      <alignment horizontal="left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4" fillId="0" borderId="28" xfId="0" applyFont="1" applyBorder="1" applyAlignment="1">
      <alignment horizontal="center" vertical="center" wrapText="1"/>
    </xf>
    <xf numFmtId="3" fontId="14" fillId="0" borderId="29" xfId="0" applyNumberFormat="1" applyFont="1" applyBorder="1" applyAlignment="1">
      <alignment horizontal="center" vertical="center"/>
    </xf>
    <xf numFmtId="3" fontId="14" fillId="0" borderId="28" xfId="0" applyNumberFormat="1" applyFont="1" applyBorder="1" applyAlignment="1">
      <alignment horizontal="center" vertical="center"/>
    </xf>
    <xf numFmtId="0" fontId="11" fillId="0" borderId="28" xfId="0" applyNumberFormat="1" applyFont="1" applyFill="1" applyBorder="1" applyAlignment="1">
      <alignment horizontal="center"/>
    </xf>
    <xf numFmtId="3" fontId="14" fillId="0" borderId="28" xfId="0" applyNumberFormat="1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2" fillId="0" borderId="28" xfId="0" applyNumberFormat="1" applyFont="1" applyBorder="1" applyAlignment="1">
      <alignment horizontal="center" wrapText="1"/>
    </xf>
    <xf numFmtId="0" fontId="12" fillId="0" borderId="28" xfId="0" applyNumberFormat="1" applyFont="1" applyFill="1" applyBorder="1" applyAlignment="1">
      <alignment horizontal="center" wrapText="1"/>
    </xf>
    <xf numFmtId="0" fontId="13" fillId="0" borderId="28" xfId="0" applyNumberFormat="1" applyFont="1" applyBorder="1" applyAlignment="1">
      <alignment horizontal="center" wrapText="1"/>
    </xf>
    <xf numFmtId="10" fontId="13" fillId="0" borderId="28" xfId="0" applyNumberFormat="1" applyFont="1" applyBorder="1" applyAlignment="1">
      <alignment horizontal="center" wrapText="1"/>
    </xf>
    <xf numFmtId="0" fontId="13" fillId="0" borderId="28" xfId="0" applyNumberFormat="1" applyFont="1" applyFill="1" applyBorder="1" applyAlignment="1">
      <alignment horizontal="center" wrapText="1"/>
    </xf>
    <xf numFmtId="10" fontId="13" fillId="0" borderId="28" xfId="0" applyNumberFormat="1" applyFont="1" applyFill="1" applyBorder="1" applyAlignment="1">
      <alignment horizontal="center" wrapText="1"/>
    </xf>
    <xf numFmtId="0" fontId="8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5" fillId="0" borderId="31" xfId="0" applyFont="1" applyFill="1" applyBorder="1" applyAlignment="1">
      <alignment horizontal="center"/>
    </xf>
    <xf numFmtId="3" fontId="6" fillId="0" borderId="32" xfId="0" applyNumberFormat="1" applyFont="1" applyBorder="1" applyAlignment="1">
      <alignment horizontal="center"/>
    </xf>
    <xf numFmtId="3" fontId="11" fillId="0" borderId="28" xfId="0" applyNumberFormat="1" applyFont="1" applyBorder="1" applyAlignment="1">
      <alignment horizontal="center" vertical="center"/>
    </xf>
    <xf numFmtId="0" fontId="11" fillId="0" borderId="28" xfId="0" applyNumberFormat="1" applyFont="1" applyBorder="1" applyAlignment="1">
      <alignment horizontal="center" vertical="center"/>
    </xf>
    <xf numFmtId="3" fontId="11" fillId="0" borderId="33" xfId="0" applyNumberFormat="1" applyFont="1" applyBorder="1" applyAlignment="1">
      <alignment horizontal="center" vertical="center"/>
    </xf>
    <xf numFmtId="0" fontId="11" fillId="0" borderId="33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13" fillId="0" borderId="33" xfId="0" applyNumberFormat="1" applyFont="1" applyBorder="1" applyAlignment="1">
      <alignment horizontal="center" wrapText="1"/>
    </xf>
    <xf numFmtId="10" fontId="13" fillId="0" borderId="33" xfId="0" applyNumberFormat="1" applyFont="1" applyBorder="1" applyAlignment="1">
      <alignment horizontal="center" wrapText="1"/>
    </xf>
    <xf numFmtId="0" fontId="12" fillId="0" borderId="33" xfId="0" applyNumberFormat="1" applyFont="1" applyBorder="1" applyAlignment="1">
      <alignment horizontal="center" wrapText="1"/>
    </xf>
    <xf numFmtId="3" fontId="60" fillId="77" borderId="28" xfId="0" applyNumberFormat="1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16" fillId="0" borderId="34" xfId="0" applyFont="1" applyBorder="1" applyAlignment="1">
      <alignment horizontal="center" vertical="center" wrapText="1"/>
    </xf>
    <xf numFmtId="0" fontId="16" fillId="77" borderId="34" xfId="0" applyFont="1" applyFill="1" applyBorder="1" applyAlignment="1">
      <alignment horizontal="center" vertical="center" wrapText="1"/>
    </xf>
    <xf numFmtId="0" fontId="16" fillId="64" borderId="34" xfId="0" applyFont="1" applyFill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3" fontId="7" fillId="0" borderId="33" xfId="0" applyNumberFormat="1" applyFont="1" applyBorder="1" applyAlignment="1">
      <alignment horizontal="center" vertical="center"/>
    </xf>
    <xf numFmtId="3" fontId="8" fillId="77" borderId="33" xfId="0" applyNumberFormat="1" applyFont="1" applyFill="1" applyBorder="1" applyAlignment="1">
      <alignment horizontal="center" vertical="center"/>
    </xf>
    <xf numFmtId="3" fontId="8" fillId="0" borderId="33" xfId="0" applyNumberFormat="1" applyFont="1" applyBorder="1" applyAlignment="1">
      <alignment horizontal="center" vertical="center"/>
    </xf>
    <xf numFmtId="0" fontId="7" fillId="64" borderId="33" xfId="0" applyNumberFormat="1" applyFont="1" applyFill="1" applyBorder="1" applyAlignment="1">
      <alignment horizontal="center" vertical="center"/>
    </xf>
    <xf numFmtId="3" fontId="8" fillId="64" borderId="33" xfId="0" applyNumberFormat="1" applyFont="1" applyFill="1" applyBorder="1" applyAlignment="1">
      <alignment horizontal="center" vertical="center"/>
    </xf>
    <xf numFmtId="0" fontId="8" fillId="64" borderId="33" xfId="0" applyNumberFormat="1" applyFont="1" applyFill="1" applyBorder="1" applyAlignment="1">
      <alignment horizontal="center" vertical="center"/>
    </xf>
    <xf numFmtId="0" fontId="11" fillId="0" borderId="28" xfId="0" applyFont="1" applyBorder="1" applyAlignment="1">
      <alignment vertical="center"/>
    </xf>
    <xf numFmtId="3" fontId="7" fillId="0" borderId="28" xfId="0" applyNumberFormat="1" applyFont="1" applyBorder="1" applyAlignment="1">
      <alignment horizontal="center" vertical="center"/>
    </xf>
    <xf numFmtId="3" fontId="8" fillId="77" borderId="28" xfId="0" applyNumberFormat="1" applyFont="1" applyFill="1" applyBorder="1" applyAlignment="1">
      <alignment horizontal="center" vertical="center"/>
    </xf>
    <xf numFmtId="3" fontId="8" fillId="0" borderId="28" xfId="0" applyNumberFormat="1" applyFont="1" applyBorder="1" applyAlignment="1">
      <alignment horizontal="center" vertical="center"/>
    </xf>
    <xf numFmtId="0" fontId="7" fillId="64" borderId="28" xfId="0" applyNumberFormat="1" applyFont="1" applyFill="1" applyBorder="1" applyAlignment="1">
      <alignment horizontal="center" vertical="center"/>
    </xf>
    <xf numFmtId="3" fontId="8" fillId="64" borderId="28" xfId="0" applyNumberFormat="1" applyFont="1" applyFill="1" applyBorder="1" applyAlignment="1">
      <alignment horizontal="center" vertical="center"/>
    </xf>
    <xf numFmtId="0" fontId="8" fillId="64" borderId="28" xfId="0" applyNumberFormat="1" applyFont="1" applyFill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/>
    </xf>
    <xf numFmtId="0" fontId="65" fillId="0" borderId="34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58" fillId="0" borderId="33" xfId="0" applyNumberFormat="1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 wrapText="1"/>
    </xf>
    <xf numFmtId="0" fontId="58" fillId="0" borderId="28" xfId="0" applyNumberFormat="1" applyFont="1" applyBorder="1" applyAlignment="1">
      <alignment horizontal="center" vertical="center"/>
    </xf>
    <xf numFmtId="0" fontId="65" fillId="0" borderId="37" xfId="0" applyFont="1" applyBorder="1" applyAlignment="1">
      <alignment wrapText="1"/>
    </xf>
    <xf numFmtId="0" fontId="65" fillId="0" borderId="29" xfId="0" applyFont="1" applyBorder="1" applyAlignment="1">
      <alignment wrapText="1"/>
    </xf>
    <xf numFmtId="3" fontId="65" fillId="0" borderId="38" xfId="0" applyNumberFormat="1" applyFont="1" applyBorder="1" applyAlignment="1">
      <alignment horizontal="center" vertical="center" wrapText="1"/>
    </xf>
    <xf numFmtId="0" fontId="66" fillId="0" borderId="39" xfId="0" applyNumberFormat="1" applyFont="1" applyBorder="1" applyAlignment="1">
      <alignment horizontal="center" vertical="center" wrapText="1"/>
    </xf>
    <xf numFmtId="0" fontId="66" fillId="0" borderId="40" xfId="0" applyNumberFormat="1" applyFont="1" applyBorder="1" applyAlignment="1">
      <alignment horizontal="center" vertical="center" wrapText="1"/>
    </xf>
    <xf numFmtId="3" fontId="12" fillId="0" borderId="41" xfId="0" applyNumberFormat="1" applyFont="1" applyBorder="1" applyAlignment="1">
      <alignment horizontal="center" vertical="center"/>
    </xf>
    <xf numFmtId="0" fontId="58" fillId="0" borderId="0" xfId="0" applyNumberFormat="1" applyFont="1" applyBorder="1" applyAlignment="1">
      <alignment horizontal="center" vertical="center"/>
    </xf>
    <xf numFmtId="0" fontId="58" fillId="0" borderId="42" xfId="0" applyNumberFormat="1" applyFont="1" applyBorder="1" applyAlignment="1">
      <alignment horizontal="center" vertical="center"/>
    </xf>
    <xf numFmtId="3" fontId="12" fillId="0" borderId="31" xfId="0" applyNumberFormat="1" applyFont="1" applyBorder="1" applyAlignment="1">
      <alignment horizontal="center" vertical="center"/>
    </xf>
    <xf numFmtId="0" fontId="58" fillId="0" borderId="30" xfId="0" applyNumberFormat="1" applyFont="1" applyBorder="1" applyAlignment="1">
      <alignment horizontal="center" vertical="center"/>
    </xf>
    <xf numFmtId="0" fontId="58" fillId="0" borderId="43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0" fontId="13" fillId="0" borderId="0" xfId="0" applyFont="1" applyAlignment="1">
      <alignment/>
    </xf>
    <xf numFmtId="0" fontId="70" fillId="0" borderId="34" xfId="0" applyFont="1" applyBorder="1" applyAlignment="1">
      <alignment horizontal="center" vertical="center" textRotation="90" wrapText="1"/>
    </xf>
    <xf numFmtId="0" fontId="70" fillId="0" borderId="34" xfId="0" applyFont="1" applyBorder="1" applyAlignment="1">
      <alignment horizontal="center" vertical="center" textRotation="90"/>
    </xf>
    <xf numFmtId="0" fontId="71" fillId="0" borderId="33" xfId="0" applyFont="1" applyFill="1" applyBorder="1" applyAlignment="1">
      <alignment horizontal="center" vertical="center"/>
    </xf>
    <xf numFmtId="0" fontId="69" fillId="0" borderId="33" xfId="0" applyFont="1" applyFill="1" applyBorder="1" applyAlignment="1">
      <alignment horizontal="center" vertical="center"/>
    </xf>
    <xf numFmtId="1" fontId="69" fillId="0" borderId="33" xfId="0" applyNumberFormat="1" applyFont="1" applyBorder="1" applyAlignment="1">
      <alignment horizontal="center" vertical="center"/>
    </xf>
    <xf numFmtId="1" fontId="69" fillId="0" borderId="33" xfId="0" applyNumberFormat="1" applyFont="1" applyFill="1" applyBorder="1" applyAlignment="1">
      <alignment horizontal="center" vertical="center"/>
    </xf>
    <xf numFmtId="1" fontId="71" fillId="0" borderId="33" xfId="0" applyNumberFormat="1" applyFont="1" applyFill="1" applyBorder="1" applyAlignment="1">
      <alignment horizontal="center" vertical="center"/>
    </xf>
    <xf numFmtId="0" fontId="69" fillId="0" borderId="33" xfId="0" applyNumberFormat="1" applyFont="1" applyBorder="1" applyAlignment="1">
      <alignment horizontal="center" vertical="center"/>
    </xf>
    <xf numFmtId="0" fontId="71" fillId="0" borderId="28" xfId="0" applyFont="1" applyFill="1" applyBorder="1" applyAlignment="1">
      <alignment horizontal="center" vertical="center"/>
    </xf>
    <xf numFmtId="0" fontId="69" fillId="0" borderId="28" xfId="0" applyFont="1" applyFill="1" applyBorder="1" applyAlignment="1">
      <alignment horizontal="center" vertical="center"/>
    </xf>
    <xf numFmtId="1" fontId="69" fillId="0" borderId="28" xfId="0" applyNumberFormat="1" applyFont="1" applyFill="1" applyBorder="1" applyAlignment="1">
      <alignment horizontal="center" vertical="center"/>
    </xf>
    <xf numFmtId="1" fontId="71" fillId="0" borderId="28" xfId="0" applyNumberFormat="1" applyFont="1" applyFill="1" applyBorder="1" applyAlignment="1">
      <alignment horizontal="center" vertical="center"/>
    </xf>
    <xf numFmtId="0" fontId="69" fillId="0" borderId="28" xfId="0" applyNumberFormat="1" applyFont="1" applyBorder="1" applyAlignment="1">
      <alignment horizontal="center" vertical="center"/>
    </xf>
    <xf numFmtId="0" fontId="71" fillId="0" borderId="28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top" wrapText="1"/>
    </xf>
    <xf numFmtId="0" fontId="11" fillId="0" borderId="44" xfId="0" applyFont="1" applyBorder="1" applyAlignment="1">
      <alignment vertical="center"/>
    </xf>
    <xf numFmtId="0" fontId="57" fillId="0" borderId="44" xfId="0" applyFont="1" applyBorder="1" applyAlignment="1">
      <alignment horizontal="center" vertical="center" wrapText="1"/>
    </xf>
    <xf numFmtId="0" fontId="25" fillId="0" borderId="44" xfId="0" applyFont="1" applyFill="1" applyBorder="1" applyAlignment="1">
      <alignment vertical="center" wrapText="1"/>
    </xf>
    <xf numFmtId="0" fontId="11" fillId="0" borderId="33" xfId="0" applyFont="1" applyBorder="1" applyAlignment="1">
      <alignment horizontal="center" vertical="center"/>
    </xf>
    <xf numFmtId="3" fontId="11" fillId="0" borderId="33" xfId="0" applyNumberFormat="1" applyFont="1" applyBorder="1" applyAlignment="1">
      <alignment horizontal="center"/>
    </xf>
    <xf numFmtId="3" fontId="14" fillId="0" borderId="43" xfId="0" applyNumberFormat="1" applyFont="1" applyBorder="1" applyAlignment="1">
      <alignment horizontal="center" vertical="center"/>
    </xf>
    <xf numFmtId="3" fontId="14" fillId="0" borderId="33" xfId="0" applyNumberFormat="1" applyFont="1" applyBorder="1" applyAlignment="1">
      <alignment horizontal="center" vertical="center"/>
    </xf>
    <xf numFmtId="0" fontId="11" fillId="0" borderId="33" xfId="0" applyNumberFormat="1" applyFont="1" applyFill="1" applyBorder="1" applyAlignment="1">
      <alignment horizontal="center"/>
    </xf>
    <xf numFmtId="3" fontId="11" fillId="0" borderId="28" xfId="0" applyNumberFormat="1" applyFont="1" applyBorder="1" applyAlignment="1">
      <alignment horizontal="center"/>
    </xf>
    <xf numFmtId="0" fontId="25" fillId="0" borderId="34" xfId="0" applyFont="1" applyBorder="1" applyAlignment="1">
      <alignment horizontal="center" vertical="center"/>
    </xf>
    <xf numFmtId="0" fontId="36" fillId="0" borderId="34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/>
    </xf>
    <xf numFmtId="0" fontId="14" fillId="0" borderId="28" xfId="0" applyNumberFormat="1" applyFont="1" applyBorder="1" applyAlignment="1">
      <alignment horizontal="center" vertical="center"/>
    </xf>
    <xf numFmtId="3" fontId="25" fillId="0" borderId="0" xfId="0" applyNumberFormat="1" applyFont="1" applyAlignment="1">
      <alignment horizontal="center"/>
    </xf>
    <xf numFmtId="3" fontId="64" fillId="0" borderId="0" xfId="0" applyNumberFormat="1" applyFont="1" applyAlignment="1">
      <alignment horizontal="center"/>
    </xf>
    <xf numFmtId="0" fontId="14" fillId="0" borderId="28" xfId="0" applyFont="1" applyBorder="1" applyAlignment="1">
      <alignment horizontal="center" vertical="center" wrapText="1"/>
    </xf>
    <xf numFmtId="0" fontId="11" fillId="0" borderId="28" xfId="0" applyNumberFormat="1" applyFont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49" fontId="36" fillId="0" borderId="34" xfId="0" applyNumberFormat="1" applyFont="1" applyFill="1" applyBorder="1" applyAlignment="1">
      <alignment horizontal="center" vertical="center" wrapText="1"/>
    </xf>
    <xf numFmtId="3" fontId="12" fillId="0" borderId="33" xfId="0" applyNumberFormat="1" applyFont="1" applyBorder="1" applyAlignment="1">
      <alignment horizontal="center" vertical="center"/>
    </xf>
    <xf numFmtId="3" fontId="37" fillId="0" borderId="33" xfId="0" applyNumberFormat="1" applyFont="1" applyBorder="1" applyAlignment="1">
      <alignment horizontal="center" vertical="center" wrapText="1"/>
    </xf>
    <xf numFmtId="3" fontId="37" fillId="0" borderId="33" xfId="0" applyNumberFormat="1" applyFont="1" applyBorder="1" applyAlignment="1">
      <alignment horizontal="center" vertical="center"/>
    </xf>
    <xf numFmtId="3" fontId="12" fillId="0" borderId="28" xfId="0" applyNumberFormat="1" applyFont="1" applyBorder="1" applyAlignment="1">
      <alignment horizontal="center" vertical="center"/>
    </xf>
    <xf numFmtId="3" fontId="37" fillId="0" borderId="28" xfId="0" applyNumberFormat="1" applyFont="1" applyBorder="1" applyAlignment="1">
      <alignment horizontal="center" vertical="center" wrapText="1"/>
    </xf>
    <xf numFmtId="3" fontId="37" fillId="0" borderId="28" xfId="0" applyNumberFormat="1" applyFont="1" applyBorder="1" applyAlignment="1">
      <alignment horizontal="center" vertical="center"/>
    </xf>
    <xf numFmtId="3" fontId="16" fillId="0" borderId="33" xfId="0" applyNumberFormat="1" applyFont="1" applyBorder="1" applyAlignment="1">
      <alignment horizontal="center"/>
    </xf>
    <xf numFmtId="3" fontId="16" fillId="0" borderId="28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1" fontId="12" fillId="0" borderId="28" xfId="0" applyNumberFormat="1" applyFont="1" applyFill="1" applyBorder="1" applyAlignment="1">
      <alignment horizontal="center"/>
    </xf>
    <xf numFmtId="0" fontId="25" fillId="0" borderId="34" xfId="0" applyNumberFormat="1" applyFont="1" applyBorder="1" applyAlignment="1">
      <alignment horizontal="center" vertical="center" wrapText="1"/>
    </xf>
    <xf numFmtId="0" fontId="13" fillId="0" borderId="34" xfId="0" applyNumberFormat="1" applyFont="1" applyBorder="1" applyAlignment="1">
      <alignment horizontal="center" vertical="center" wrapText="1"/>
    </xf>
    <xf numFmtId="3" fontId="58" fillId="0" borderId="28" xfId="0" applyNumberFormat="1" applyFont="1" applyBorder="1" applyAlignment="1">
      <alignment horizontal="center" vertical="center"/>
    </xf>
    <xf numFmtId="0" fontId="75" fillId="0" borderId="0" xfId="0" applyFont="1" applyFill="1" applyAlignment="1">
      <alignment horizontal="center" vertical="center"/>
    </xf>
    <xf numFmtId="0" fontId="24" fillId="0" borderId="34" xfId="0" applyNumberFormat="1" applyFont="1" applyFill="1" applyBorder="1" applyAlignment="1">
      <alignment horizontal="center" vertical="center" wrapText="1"/>
    </xf>
    <xf numFmtId="0" fontId="11" fillId="0" borderId="33" xfId="0" applyNumberFormat="1" applyFont="1" applyFill="1" applyBorder="1" applyAlignment="1">
      <alignment horizontal="center" vertical="center"/>
    </xf>
    <xf numFmtId="49" fontId="76" fillId="0" borderId="34" xfId="0" applyNumberFormat="1" applyFont="1" applyBorder="1" applyAlignment="1">
      <alignment horizontal="center" vertical="center" wrapText="1"/>
    </xf>
    <xf numFmtId="49" fontId="34" fillId="0" borderId="34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3" fontId="77" fillId="77" borderId="28" xfId="0" applyNumberFormat="1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58" fillId="0" borderId="2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0" fontId="18" fillId="0" borderId="34" xfId="127" applyFont="1" applyBorder="1" applyAlignment="1">
      <alignment horizontal="center" vertical="center" wrapText="1"/>
      <protection/>
    </xf>
    <xf numFmtId="1" fontId="8" fillId="0" borderId="33" xfId="0" applyNumberFormat="1" applyFont="1" applyBorder="1" applyAlignment="1">
      <alignment horizontal="center" vertical="center"/>
    </xf>
    <xf numFmtId="1" fontId="7" fillId="0" borderId="33" xfId="0" applyNumberFormat="1" applyFont="1" applyBorder="1" applyAlignment="1">
      <alignment horizontal="center" vertical="center"/>
    </xf>
    <xf numFmtId="1" fontId="8" fillId="0" borderId="28" xfId="0" applyNumberFormat="1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1" fontId="77" fillId="0" borderId="28" xfId="127" applyNumberFormat="1" applyFont="1" applyBorder="1" applyAlignment="1">
      <alignment horizontal="center" vertical="center"/>
      <protection/>
    </xf>
    <xf numFmtId="0" fontId="11" fillId="0" borderId="34" xfId="0" applyFont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3" fontId="11" fillId="78" borderId="33" xfId="0" applyNumberFormat="1" applyFont="1" applyFill="1" applyBorder="1" applyAlignment="1">
      <alignment horizontal="center" vertical="center" wrapText="1"/>
    </xf>
    <xf numFmtId="3" fontId="11" fillId="78" borderId="28" xfId="0" applyNumberFormat="1" applyFont="1" applyFill="1" applyBorder="1" applyAlignment="1">
      <alignment horizontal="center" vertical="center" wrapText="1"/>
    </xf>
    <xf numFmtId="0" fontId="11" fillId="78" borderId="28" xfId="0" applyFont="1" applyFill="1" applyBorder="1" applyAlignment="1">
      <alignment horizontal="center" vertical="center"/>
    </xf>
    <xf numFmtId="3" fontId="14" fillId="0" borderId="28" xfId="0" applyNumberFormat="1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horizontal="left"/>
    </xf>
    <xf numFmtId="0" fontId="16" fillId="0" borderId="33" xfId="0" applyFont="1" applyBorder="1" applyAlignment="1">
      <alignment horizontal="center"/>
    </xf>
    <xf numFmtId="0" fontId="11" fillId="0" borderId="33" xfId="0" applyFont="1" applyBorder="1" applyAlignment="1">
      <alignment horizontal="left"/>
    </xf>
    <xf numFmtId="0" fontId="16" fillId="0" borderId="28" xfId="0" applyFont="1" applyBorder="1" applyAlignment="1">
      <alignment horizontal="center"/>
    </xf>
    <xf numFmtId="0" fontId="11" fillId="0" borderId="28" xfId="0" applyFont="1" applyBorder="1" applyAlignment="1">
      <alignment horizontal="left"/>
    </xf>
    <xf numFmtId="0" fontId="14" fillId="0" borderId="33" xfId="0" applyNumberFormat="1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78" fillId="77" borderId="33" xfId="0" applyNumberFormat="1" applyFont="1" applyFill="1" applyBorder="1" applyAlignment="1">
      <alignment horizontal="center" vertical="center" wrapText="1"/>
    </xf>
    <xf numFmtId="0" fontId="78" fillId="77" borderId="28" xfId="0" applyNumberFormat="1" applyFont="1" applyFill="1" applyBorder="1" applyAlignment="1">
      <alignment horizontal="center" vertical="center" wrapText="1"/>
    </xf>
    <xf numFmtId="0" fontId="80" fillId="0" borderId="28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16" fillId="79" borderId="28" xfId="0" applyFont="1" applyFill="1" applyBorder="1" applyAlignment="1">
      <alignment horizontal="center" vertical="center"/>
    </xf>
    <xf numFmtId="0" fontId="11" fillId="79" borderId="28" xfId="0" applyFont="1" applyFill="1" applyBorder="1" applyAlignment="1">
      <alignment vertical="center"/>
    </xf>
    <xf numFmtId="0" fontId="7" fillId="79" borderId="28" xfId="0" applyFont="1" applyFill="1" applyBorder="1" applyAlignment="1">
      <alignment horizontal="center" vertical="center"/>
    </xf>
    <xf numFmtId="3" fontId="7" fillId="79" borderId="28" xfId="0" applyNumberFormat="1" applyFont="1" applyFill="1" applyBorder="1" applyAlignment="1">
      <alignment horizontal="center" vertical="center"/>
    </xf>
    <xf numFmtId="3" fontId="8" fillId="79" borderId="28" xfId="0" applyNumberFormat="1" applyFont="1" applyFill="1" applyBorder="1" applyAlignment="1">
      <alignment horizontal="center" vertical="center"/>
    </xf>
    <xf numFmtId="0" fontId="7" fillId="79" borderId="28" xfId="0" applyNumberFormat="1" applyFont="1" applyFill="1" applyBorder="1" applyAlignment="1">
      <alignment horizontal="center" vertical="center"/>
    </xf>
    <xf numFmtId="0" fontId="8" fillId="79" borderId="28" xfId="0" applyNumberFormat="1" applyFont="1" applyFill="1" applyBorder="1" applyAlignment="1">
      <alignment horizontal="center" vertical="center"/>
    </xf>
    <xf numFmtId="3" fontId="80" fillId="64" borderId="28" xfId="0" applyNumberFormat="1" applyFont="1" applyFill="1" applyBorder="1" applyAlignment="1">
      <alignment horizontal="center" vertical="center"/>
    </xf>
    <xf numFmtId="0" fontId="13" fillId="79" borderId="28" xfId="0" applyNumberFormat="1" applyFont="1" applyFill="1" applyBorder="1" applyAlignment="1">
      <alignment horizontal="center" vertical="center"/>
    </xf>
    <xf numFmtId="0" fontId="13" fillId="79" borderId="28" xfId="0" applyNumberFormat="1" applyFont="1" applyFill="1" applyBorder="1" applyAlignment="1">
      <alignment horizontal="center" vertical="center" wrapText="1"/>
    </xf>
    <xf numFmtId="0" fontId="13" fillId="79" borderId="48" xfId="0" applyNumberFormat="1" applyFont="1" applyFill="1" applyBorder="1" applyAlignment="1">
      <alignment horizontal="center" vertical="center" wrapText="1"/>
    </xf>
    <xf numFmtId="0" fontId="41" fillId="79" borderId="48" xfId="0" applyNumberFormat="1" applyFont="1" applyFill="1" applyBorder="1" applyAlignment="1">
      <alignment horizontal="center" vertical="center" wrapText="1"/>
    </xf>
    <xf numFmtId="0" fontId="13" fillId="79" borderId="49" xfId="0" applyNumberFormat="1" applyFont="1" applyFill="1" applyBorder="1" applyAlignment="1">
      <alignment horizontal="center" vertical="center" wrapText="1"/>
    </xf>
    <xf numFmtId="3" fontId="12" fillId="79" borderId="37" xfId="0" applyNumberFormat="1" applyFont="1" applyFill="1" applyBorder="1" applyAlignment="1">
      <alignment horizontal="center" vertical="center" wrapText="1"/>
    </xf>
    <xf numFmtId="0" fontId="35" fillId="79" borderId="50" xfId="0" applyNumberFormat="1" applyFont="1" applyFill="1" applyBorder="1" applyAlignment="1">
      <alignment horizontal="center" vertical="center" wrapText="1"/>
    </xf>
    <xf numFmtId="3" fontId="11" fillId="79" borderId="28" xfId="0" applyNumberFormat="1" applyFont="1" applyFill="1" applyBorder="1" applyAlignment="1">
      <alignment horizontal="center" vertical="center"/>
    </xf>
    <xf numFmtId="0" fontId="11" fillId="79" borderId="28" xfId="0" applyNumberFormat="1" applyFont="1" applyFill="1" applyBorder="1" applyAlignment="1">
      <alignment horizontal="center" vertical="center"/>
    </xf>
    <xf numFmtId="0" fontId="14" fillId="0" borderId="35" xfId="0" applyFont="1" applyBorder="1" applyAlignment="1">
      <alignment horizontal="center" vertical="center" wrapText="1"/>
    </xf>
    <xf numFmtId="0" fontId="13" fillId="79" borderId="36" xfId="0" applyFont="1" applyFill="1" applyBorder="1" applyAlignment="1">
      <alignment horizontal="center" vertical="center" wrapText="1"/>
    </xf>
    <xf numFmtId="0" fontId="13" fillId="79" borderId="35" xfId="0" applyFont="1" applyFill="1" applyBorder="1" applyAlignment="1">
      <alignment horizontal="center" vertical="center" wrapText="1"/>
    </xf>
    <xf numFmtId="3" fontId="14" fillId="79" borderId="43" xfId="0" applyNumberFormat="1" applyFont="1" applyFill="1" applyBorder="1" applyAlignment="1">
      <alignment horizontal="center" vertical="center"/>
    </xf>
    <xf numFmtId="0" fontId="58" fillId="79" borderId="28" xfId="0" applyNumberFormat="1" applyFont="1" applyFill="1" applyBorder="1" applyAlignment="1">
      <alignment horizontal="center" vertical="center"/>
    </xf>
    <xf numFmtId="0" fontId="14" fillId="0" borderId="36" xfId="0" applyFont="1" applyBorder="1" applyAlignment="1">
      <alignment horizontal="center" vertical="center" wrapText="1"/>
    </xf>
    <xf numFmtId="0" fontId="14" fillId="79" borderId="36" xfId="0" applyFont="1" applyFill="1" applyBorder="1" applyAlignment="1">
      <alignment horizontal="center" vertical="center" wrapText="1"/>
    </xf>
    <xf numFmtId="0" fontId="71" fillId="79" borderId="28" xfId="0" applyFont="1" applyFill="1" applyBorder="1" applyAlignment="1">
      <alignment horizontal="center" vertical="center"/>
    </xf>
    <xf numFmtId="0" fontId="69" fillId="79" borderId="28" xfId="0" applyFont="1" applyFill="1" applyBorder="1" applyAlignment="1">
      <alignment horizontal="center" vertical="center"/>
    </xf>
    <xf numFmtId="1" fontId="69" fillId="79" borderId="28" xfId="0" applyNumberFormat="1" applyFont="1" applyFill="1" applyBorder="1" applyAlignment="1">
      <alignment horizontal="center" vertical="center"/>
    </xf>
    <xf numFmtId="1" fontId="71" fillId="79" borderId="28" xfId="0" applyNumberFormat="1" applyFont="1" applyFill="1" applyBorder="1" applyAlignment="1">
      <alignment horizontal="center" vertical="center"/>
    </xf>
    <xf numFmtId="0" fontId="69" fillId="79" borderId="28" xfId="0" applyNumberFormat="1" applyFont="1" applyFill="1" applyBorder="1" applyAlignment="1">
      <alignment horizontal="center" vertical="center"/>
    </xf>
    <xf numFmtId="3" fontId="11" fillId="79" borderId="28" xfId="0" applyNumberFormat="1" applyFont="1" applyFill="1" applyBorder="1" applyAlignment="1">
      <alignment horizontal="center"/>
    </xf>
    <xf numFmtId="3" fontId="14" fillId="79" borderId="29" xfId="0" applyNumberFormat="1" applyFont="1" applyFill="1" applyBorder="1" applyAlignment="1">
      <alignment horizontal="center" vertical="center"/>
    </xf>
    <xf numFmtId="3" fontId="14" fillId="79" borderId="28" xfId="0" applyNumberFormat="1" applyFont="1" applyFill="1" applyBorder="1" applyAlignment="1">
      <alignment horizontal="center" vertical="center"/>
    </xf>
    <xf numFmtId="0" fontId="11" fillId="79" borderId="28" xfId="0" applyNumberFormat="1" applyFont="1" applyFill="1" applyBorder="1" applyAlignment="1">
      <alignment horizontal="center"/>
    </xf>
    <xf numFmtId="0" fontId="13" fillId="79" borderId="28" xfId="0" applyFont="1" applyFill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1" fontId="11" fillId="79" borderId="28" xfId="0" applyNumberFormat="1" applyFont="1" applyFill="1" applyBorder="1" applyAlignment="1">
      <alignment horizontal="center" vertical="center"/>
    </xf>
    <xf numFmtId="0" fontId="14" fillId="79" borderId="28" xfId="0" applyFont="1" applyFill="1" applyBorder="1" applyAlignment="1">
      <alignment horizontal="center" vertical="center" wrapText="1"/>
    </xf>
    <xf numFmtId="0" fontId="11" fillId="79" borderId="28" xfId="0" applyNumberFormat="1" applyFont="1" applyFill="1" applyBorder="1" applyAlignment="1">
      <alignment horizontal="center" vertical="center" wrapText="1"/>
    </xf>
    <xf numFmtId="0" fontId="36" fillId="0" borderId="51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vertical="center"/>
    </xf>
    <xf numFmtId="3" fontId="12" fillId="0" borderId="45" xfId="0" applyNumberFormat="1" applyFont="1" applyBorder="1" applyAlignment="1">
      <alignment horizontal="center" vertical="center"/>
    </xf>
    <xf numFmtId="0" fontId="12" fillId="0" borderId="52" xfId="0" applyNumberFormat="1" applyFont="1" applyBorder="1" applyAlignment="1">
      <alignment horizontal="center" vertical="center" wrapText="1"/>
    </xf>
    <xf numFmtId="3" fontId="12" fillId="0" borderId="52" xfId="0" applyNumberFormat="1" applyFont="1" applyFill="1" applyBorder="1" applyAlignment="1">
      <alignment horizontal="center" vertical="center" wrapText="1"/>
    </xf>
    <xf numFmtId="0" fontId="11" fillId="0" borderId="37" xfId="0" applyFont="1" applyBorder="1" applyAlignment="1">
      <alignment vertical="center"/>
    </xf>
    <xf numFmtId="0" fontId="12" fillId="0" borderId="53" xfId="0" applyNumberFormat="1" applyFont="1" applyFill="1" applyBorder="1" applyAlignment="1">
      <alignment horizontal="center" vertical="center" wrapText="1"/>
    </xf>
    <xf numFmtId="3" fontId="12" fillId="0" borderId="54" xfId="0" applyNumberFormat="1" applyFont="1" applyBorder="1" applyAlignment="1">
      <alignment horizontal="center" vertical="center"/>
    </xf>
    <xf numFmtId="3" fontId="12" fillId="0" borderId="55" xfId="0" applyNumberFormat="1" applyFont="1" applyBorder="1" applyAlignment="1">
      <alignment horizontal="center" vertical="center"/>
    </xf>
    <xf numFmtId="3" fontId="12" fillId="0" borderId="54" xfId="0" applyNumberFormat="1" applyFont="1" applyBorder="1" applyAlignment="1">
      <alignment horizontal="center" vertical="center" wrapText="1"/>
    </xf>
    <xf numFmtId="3" fontId="12" fillId="0" borderId="56" xfId="0" applyNumberFormat="1" applyFont="1" applyFill="1" applyBorder="1" applyAlignment="1">
      <alignment horizontal="center" vertical="center" wrapText="1"/>
    </xf>
    <xf numFmtId="0" fontId="11" fillId="79" borderId="37" xfId="0" applyFont="1" applyFill="1" applyBorder="1" applyAlignment="1">
      <alignment vertical="center"/>
    </xf>
    <xf numFmtId="3" fontId="12" fillId="79" borderId="28" xfId="0" applyNumberFormat="1" applyFont="1" applyFill="1" applyBorder="1" applyAlignment="1">
      <alignment horizontal="center" vertical="center"/>
    </xf>
    <xf numFmtId="3" fontId="12" fillId="79" borderId="33" xfId="0" applyNumberFormat="1" applyFont="1" applyFill="1" applyBorder="1" applyAlignment="1">
      <alignment horizontal="center" vertical="center"/>
    </xf>
    <xf numFmtId="0" fontId="12" fillId="79" borderId="53" xfId="0" applyNumberFormat="1" applyFont="1" applyFill="1" applyBorder="1" applyAlignment="1">
      <alignment horizontal="center" vertical="center" wrapText="1"/>
    </xf>
    <xf numFmtId="3" fontId="13" fillId="79" borderId="28" xfId="0" applyNumberFormat="1" applyFont="1" applyFill="1" applyBorder="1" applyAlignment="1">
      <alignment horizontal="center" vertical="center" wrapText="1"/>
    </xf>
    <xf numFmtId="3" fontId="37" fillId="79" borderId="28" xfId="0" applyNumberFormat="1" applyFont="1" applyFill="1" applyBorder="1" applyAlignment="1">
      <alignment horizontal="center" vertical="center"/>
    </xf>
    <xf numFmtId="3" fontId="12" fillId="79" borderId="52" xfId="0" applyNumberFormat="1" applyFont="1" applyFill="1" applyBorder="1" applyAlignment="1">
      <alignment horizontal="center" vertical="center" wrapText="1"/>
    </xf>
    <xf numFmtId="0" fontId="16" fillId="79" borderId="28" xfId="0" applyFont="1" applyFill="1" applyBorder="1" applyAlignment="1">
      <alignment horizontal="center"/>
    </xf>
    <xf numFmtId="0" fontId="11" fillId="79" borderId="28" xfId="0" applyFont="1" applyFill="1" applyBorder="1" applyAlignment="1">
      <alignment horizontal="left"/>
    </xf>
    <xf numFmtId="3" fontId="16" fillId="79" borderId="28" xfId="0" applyNumberFormat="1" applyFont="1" applyFill="1" applyBorder="1" applyAlignment="1">
      <alignment horizontal="center"/>
    </xf>
    <xf numFmtId="10" fontId="13" fillId="79" borderId="28" xfId="0" applyNumberFormat="1" applyFont="1" applyFill="1" applyBorder="1" applyAlignment="1">
      <alignment horizontal="center" wrapText="1"/>
    </xf>
    <xf numFmtId="0" fontId="12" fillId="79" borderId="28" xfId="0" applyNumberFormat="1" applyFont="1" applyFill="1" applyBorder="1" applyAlignment="1">
      <alignment horizontal="center" wrapText="1"/>
    </xf>
    <xf numFmtId="0" fontId="13" fillId="79" borderId="28" xfId="0" applyNumberFormat="1" applyFont="1" applyFill="1" applyBorder="1" applyAlignment="1">
      <alignment horizontal="center" wrapText="1"/>
    </xf>
    <xf numFmtId="0" fontId="8" fillId="0" borderId="28" xfId="0" applyNumberFormat="1" applyFont="1" applyFill="1" applyBorder="1" applyAlignment="1">
      <alignment horizontal="center" vertical="center"/>
    </xf>
    <xf numFmtId="0" fontId="11" fillId="79" borderId="33" xfId="0" applyNumberFormat="1" applyFont="1" applyFill="1" applyBorder="1" applyAlignment="1">
      <alignment horizontal="center" vertical="center"/>
    </xf>
    <xf numFmtId="0" fontId="8" fillId="79" borderId="28" xfId="0" applyFont="1" applyFill="1" applyBorder="1" applyAlignment="1">
      <alignment horizontal="center" vertical="center"/>
    </xf>
    <xf numFmtId="0" fontId="7" fillId="79" borderId="28" xfId="0" applyNumberFormat="1" applyFont="1" applyFill="1" applyBorder="1" applyAlignment="1">
      <alignment horizontal="center" vertical="center" wrapText="1"/>
    </xf>
    <xf numFmtId="0" fontId="16" fillId="79" borderId="46" xfId="0" applyFont="1" applyFill="1" applyBorder="1" applyAlignment="1">
      <alignment horizontal="center" vertical="center"/>
    </xf>
    <xf numFmtId="0" fontId="78" fillId="79" borderId="28" xfId="0" applyNumberFormat="1" applyFont="1" applyFill="1" applyBorder="1" applyAlignment="1">
      <alignment horizontal="center" vertical="center" wrapText="1"/>
    </xf>
    <xf numFmtId="0" fontId="16" fillId="79" borderId="57" xfId="0" applyFont="1" applyFill="1" applyBorder="1" applyAlignment="1">
      <alignment horizontal="center" vertical="center"/>
    </xf>
    <xf numFmtId="0" fontId="11" fillId="79" borderId="47" xfId="0" applyFont="1" applyFill="1" applyBorder="1" applyAlignment="1">
      <alignment vertical="center"/>
    </xf>
    <xf numFmtId="0" fontId="8" fillId="79" borderId="29" xfId="0" applyFont="1" applyFill="1" applyBorder="1" applyAlignment="1">
      <alignment horizontal="center" vertical="center"/>
    </xf>
    <xf numFmtId="3" fontId="11" fillId="79" borderId="28" xfId="0" applyNumberFormat="1" applyFont="1" applyFill="1" applyBorder="1" applyAlignment="1">
      <alignment horizontal="center" vertical="center" wrapText="1"/>
    </xf>
    <xf numFmtId="0" fontId="11" fillId="79" borderId="0" xfId="0" applyFont="1" applyFill="1" applyAlignment="1">
      <alignment horizontal="center" vertical="center"/>
    </xf>
    <xf numFmtId="1" fontId="8" fillId="79" borderId="28" xfId="0" applyNumberFormat="1" applyFont="1" applyFill="1" applyBorder="1" applyAlignment="1">
      <alignment horizontal="center" vertical="center"/>
    </xf>
    <xf numFmtId="1" fontId="7" fillId="79" borderId="28" xfId="0" applyNumberFormat="1" applyFont="1" applyFill="1" applyBorder="1" applyAlignment="1">
      <alignment horizontal="center" vertical="center"/>
    </xf>
    <xf numFmtId="0" fontId="68" fillId="0" borderId="3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14" fillId="0" borderId="28" xfId="0" applyNumberFormat="1" applyFont="1" applyFill="1" applyBorder="1" applyAlignment="1">
      <alignment horizontal="center" vertical="center"/>
    </xf>
    <xf numFmtId="0" fontId="86" fillId="0" borderId="0" xfId="129" applyNumberFormat="1" applyFont="1">
      <alignment/>
      <protection/>
    </xf>
    <xf numFmtId="0" fontId="85" fillId="0" borderId="0" xfId="129">
      <alignment/>
      <protection/>
    </xf>
    <xf numFmtId="0" fontId="85" fillId="0" borderId="0" xfId="129" applyNumberFormat="1">
      <alignment/>
      <protection/>
    </xf>
    <xf numFmtId="0" fontId="85" fillId="0" borderId="0" xfId="129" applyNumberFormat="1" applyAlignment="1">
      <alignment wrapText="1"/>
      <protection/>
    </xf>
    <xf numFmtId="0" fontId="82" fillId="0" borderId="0" xfId="129" applyNumberFormat="1" applyFont="1">
      <alignment/>
      <protection/>
    </xf>
    <xf numFmtId="0" fontId="87" fillId="0" borderId="0" xfId="129" applyNumberFormat="1" applyFont="1" applyAlignment="1">
      <alignment horizontal="center"/>
      <protection/>
    </xf>
    <xf numFmtId="0" fontId="88" fillId="0" borderId="0" xfId="129" applyNumberFormat="1" applyFont="1">
      <alignment/>
      <protection/>
    </xf>
    <xf numFmtId="49" fontId="11" fillId="0" borderId="33" xfId="0" applyNumberFormat="1" applyFont="1" applyBorder="1" applyAlignment="1">
      <alignment horizontal="center" vertical="center" wrapText="1"/>
    </xf>
    <xf numFmtId="49" fontId="11" fillId="77" borderId="33" xfId="0" applyNumberFormat="1" applyFont="1" applyFill="1" applyBorder="1" applyAlignment="1">
      <alignment horizontal="left" vertical="center" wrapText="1"/>
    </xf>
    <xf numFmtId="0" fontId="11" fillId="0" borderId="35" xfId="0" applyNumberFormat="1" applyFont="1" applyBorder="1" applyAlignment="1">
      <alignment horizontal="center" vertical="center" wrapText="1"/>
    </xf>
    <xf numFmtId="0" fontId="11" fillId="0" borderId="58" xfId="0" applyNumberFormat="1" applyFont="1" applyBorder="1" applyAlignment="1">
      <alignment horizontal="center" vertical="center" wrapText="1"/>
    </xf>
    <xf numFmtId="49" fontId="11" fillId="79" borderId="28" xfId="0" applyNumberFormat="1" applyFont="1" applyFill="1" applyBorder="1" applyAlignment="1">
      <alignment horizontal="center" vertical="center" wrapText="1"/>
    </xf>
    <xf numFmtId="49" fontId="11" fillId="79" borderId="28" xfId="0" applyNumberFormat="1" applyFont="1" applyFill="1" applyBorder="1" applyAlignment="1">
      <alignment horizontal="left" vertical="center" wrapText="1"/>
    </xf>
    <xf numFmtId="0" fontId="11" fillId="79" borderId="36" xfId="0" applyNumberFormat="1" applyFont="1" applyFill="1" applyBorder="1" applyAlignment="1">
      <alignment horizontal="center" vertical="center" wrapText="1"/>
    </xf>
    <xf numFmtId="0" fontId="11" fillId="79" borderId="48" xfId="0" applyNumberFormat="1" applyFont="1" applyFill="1" applyBorder="1" applyAlignment="1">
      <alignment horizontal="center" vertical="center" wrapText="1"/>
    </xf>
    <xf numFmtId="49" fontId="11" fillId="0" borderId="28" xfId="0" applyNumberFormat="1" applyFont="1" applyBorder="1" applyAlignment="1">
      <alignment horizontal="center" vertical="center" wrapText="1"/>
    </xf>
    <xf numFmtId="49" fontId="11" fillId="77" borderId="28" xfId="0" applyNumberFormat="1" applyFont="1" applyFill="1" applyBorder="1" applyAlignment="1">
      <alignment horizontal="left" vertical="center" wrapText="1"/>
    </xf>
    <xf numFmtId="0" fontId="11" fillId="0" borderId="36" xfId="0" applyNumberFormat="1" applyFont="1" applyBorder="1" applyAlignment="1">
      <alignment horizontal="center" vertical="center" wrapText="1"/>
    </xf>
    <xf numFmtId="0" fontId="11" fillId="0" borderId="48" xfId="0" applyNumberFormat="1" applyFont="1" applyBorder="1" applyAlignment="1">
      <alignment horizontal="center" vertical="center" wrapText="1"/>
    </xf>
    <xf numFmtId="49" fontId="14" fillId="0" borderId="28" xfId="0" applyNumberFormat="1" applyFont="1" applyBorder="1" applyAlignment="1">
      <alignment horizontal="left" vertical="center" wrapText="1"/>
    </xf>
    <xf numFmtId="49" fontId="15" fillId="0" borderId="36" xfId="0" applyNumberFormat="1" applyFont="1" applyBorder="1" applyAlignment="1">
      <alignment horizontal="center" vertical="center" wrapText="1"/>
    </xf>
    <xf numFmtId="49" fontId="15" fillId="0" borderId="48" xfId="0" applyNumberFormat="1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3" fillId="0" borderId="28" xfId="0" applyNumberFormat="1" applyFont="1" applyBorder="1" applyAlignment="1">
      <alignment horizontal="center" vertical="center"/>
    </xf>
    <xf numFmtId="0" fontId="13" fillId="0" borderId="28" xfId="0" applyNumberFormat="1" applyFont="1" applyBorder="1" applyAlignment="1">
      <alignment horizontal="center" vertical="center" wrapText="1"/>
    </xf>
    <xf numFmtId="0" fontId="13" fillId="0" borderId="49" xfId="0" applyNumberFormat="1" applyFont="1" applyBorder="1" applyAlignment="1">
      <alignment horizontal="center" vertical="center" wrapText="1"/>
    </xf>
    <xf numFmtId="3" fontId="12" fillId="0" borderId="37" xfId="0" applyNumberFormat="1" applyFont="1" applyBorder="1" applyAlignment="1">
      <alignment horizontal="center" vertical="center" wrapText="1"/>
    </xf>
    <xf numFmtId="0" fontId="13" fillId="0" borderId="28" xfId="0" applyNumberFormat="1" applyFont="1" applyFill="1" applyBorder="1" applyAlignment="1">
      <alignment horizontal="center" vertical="center" wrapText="1"/>
    </xf>
    <xf numFmtId="0" fontId="13" fillId="0" borderId="28" xfId="0" applyNumberFormat="1" applyFont="1" applyFill="1" applyBorder="1" applyAlignment="1">
      <alignment horizontal="center" vertical="center"/>
    </xf>
    <xf numFmtId="0" fontId="35" fillId="0" borderId="50" xfId="0" applyNumberFormat="1" applyFont="1" applyFill="1" applyBorder="1" applyAlignment="1">
      <alignment horizontal="center" vertical="center" wrapText="1"/>
    </xf>
    <xf numFmtId="0" fontId="13" fillId="0" borderId="48" xfId="0" applyNumberFormat="1" applyFont="1" applyFill="1" applyBorder="1" applyAlignment="1">
      <alignment horizontal="center" vertical="center" wrapText="1"/>
    </xf>
    <xf numFmtId="0" fontId="41" fillId="0" borderId="48" xfId="0" applyNumberFormat="1" applyFont="1" applyBorder="1" applyAlignment="1">
      <alignment horizontal="center" vertical="center" wrapText="1"/>
    </xf>
    <xf numFmtId="0" fontId="23" fillId="0" borderId="28" xfId="0" applyNumberFormat="1" applyFont="1" applyBorder="1" applyAlignment="1">
      <alignment horizontal="center" vertical="center"/>
    </xf>
    <xf numFmtId="0" fontId="23" fillId="0" borderId="28" xfId="0" applyNumberFormat="1" applyFont="1" applyFill="1" applyBorder="1" applyAlignment="1">
      <alignment horizontal="center" vertical="center"/>
    </xf>
    <xf numFmtId="0" fontId="23" fillId="0" borderId="59" xfId="0" applyNumberFormat="1" applyFont="1" applyBorder="1" applyAlignment="1">
      <alignment horizontal="center" vertical="center" wrapText="1"/>
    </xf>
    <xf numFmtId="0" fontId="13" fillId="0" borderId="33" xfId="0" applyNumberFormat="1" applyFont="1" applyFill="1" applyBorder="1" applyAlignment="1">
      <alignment horizontal="center" vertical="center"/>
    </xf>
    <xf numFmtId="0" fontId="13" fillId="0" borderId="33" xfId="0" applyNumberFormat="1" applyFont="1" applyFill="1" applyBorder="1" applyAlignment="1">
      <alignment horizontal="center" vertical="center" wrapText="1"/>
    </xf>
    <xf numFmtId="0" fontId="13" fillId="0" borderId="33" xfId="0" applyNumberFormat="1" applyFont="1" applyBorder="1" applyAlignment="1">
      <alignment horizontal="center" vertical="center" wrapText="1"/>
    </xf>
    <xf numFmtId="0" fontId="13" fillId="0" borderId="58" xfId="0" applyNumberFormat="1" applyFont="1" applyFill="1" applyBorder="1" applyAlignment="1">
      <alignment horizontal="center" vertical="center" wrapText="1"/>
    </xf>
    <xf numFmtId="0" fontId="41" fillId="0" borderId="58" xfId="0" applyNumberFormat="1" applyFont="1" applyBorder="1" applyAlignment="1">
      <alignment horizontal="center" vertical="center" wrapText="1"/>
    </xf>
    <xf numFmtId="0" fontId="13" fillId="0" borderId="60" xfId="0" applyNumberFormat="1" applyFont="1" applyBorder="1" applyAlignment="1">
      <alignment horizontal="center" vertical="center" wrapText="1"/>
    </xf>
    <xf numFmtId="0" fontId="13" fillId="0" borderId="33" xfId="0" applyNumberFormat="1" applyFont="1" applyBorder="1" applyAlignment="1">
      <alignment horizontal="center" vertical="center"/>
    </xf>
    <xf numFmtId="3" fontId="12" fillId="0" borderId="31" xfId="0" applyNumberFormat="1" applyFont="1" applyBorder="1" applyAlignment="1">
      <alignment horizontal="center" vertical="center" wrapText="1"/>
    </xf>
    <xf numFmtId="0" fontId="35" fillId="0" borderId="61" xfId="0" applyNumberFormat="1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textRotation="90" wrapText="1"/>
    </xf>
    <xf numFmtId="0" fontId="17" fillId="0" borderId="28" xfId="0" applyFont="1" applyBorder="1" applyAlignment="1">
      <alignment horizontal="center" vertical="center"/>
    </xf>
    <xf numFmtId="3" fontId="23" fillId="0" borderId="37" xfId="0" applyNumberFormat="1" applyFont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1" fontId="14" fillId="0" borderId="28" xfId="0" applyNumberFormat="1" applyFont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79" borderId="28" xfId="0" applyNumberFormat="1" applyFont="1" applyFill="1" applyBorder="1" applyAlignment="1">
      <alignment horizontal="center" vertical="center"/>
    </xf>
    <xf numFmtId="0" fontId="11" fillId="79" borderId="33" xfId="0" applyFont="1" applyFill="1" applyBorder="1" applyAlignment="1">
      <alignment horizontal="center" vertical="center"/>
    </xf>
    <xf numFmtId="0" fontId="16" fillId="0" borderId="62" xfId="0" applyFont="1" applyBorder="1" applyAlignment="1">
      <alignment horizontal="center" vertical="center" wrapText="1"/>
    </xf>
    <xf numFmtId="0" fontId="8" fillId="0" borderId="45" xfId="0" applyNumberFormat="1" applyFont="1" applyBorder="1" applyAlignment="1">
      <alignment horizontal="center" vertical="center" wrapText="1"/>
    </xf>
    <xf numFmtId="0" fontId="8" fillId="0" borderId="52" xfId="140" applyNumberFormat="1" applyFont="1" applyBorder="1" applyAlignment="1">
      <alignment horizontal="center" vertical="center" wrapText="1"/>
    </xf>
    <xf numFmtId="0" fontId="8" fillId="0" borderId="46" xfId="0" applyNumberFormat="1" applyFont="1" applyBorder="1" applyAlignment="1">
      <alignment horizontal="center" vertical="center" wrapText="1"/>
    </xf>
    <xf numFmtId="0" fontId="8" fillId="0" borderId="53" xfId="140" applyNumberFormat="1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54" xfId="0" applyNumberFormat="1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5" xfId="140" applyNumberFormat="1" applyFont="1" applyBorder="1" applyAlignment="1">
      <alignment horizontal="center" vertical="center" wrapText="1"/>
    </xf>
    <xf numFmtId="0" fontId="8" fillId="79" borderId="46" xfId="0" applyNumberFormat="1" applyFont="1" applyFill="1" applyBorder="1" applyAlignment="1">
      <alignment horizontal="center" vertical="center" wrapText="1"/>
    </xf>
    <xf numFmtId="0" fontId="8" fillId="79" borderId="53" xfId="140" applyNumberFormat="1" applyFont="1" applyFill="1" applyBorder="1" applyAlignment="1">
      <alignment horizontal="center" vertical="center" wrapText="1"/>
    </xf>
    <xf numFmtId="3" fontId="11" fillId="79" borderId="0" xfId="0" applyNumberFormat="1" applyFont="1" applyFill="1" applyAlignment="1">
      <alignment horizontal="center" vertical="center"/>
    </xf>
    <xf numFmtId="49" fontId="84" fillId="0" borderId="64" xfId="0" applyNumberFormat="1" applyFont="1" applyBorder="1" applyAlignment="1">
      <alignment horizontal="center" vertical="center" wrapText="1"/>
    </xf>
    <xf numFmtId="0" fontId="78" fillId="0" borderId="33" xfId="0" applyNumberFormat="1" applyFont="1" applyBorder="1" applyAlignment="1">
      <alignment horizontal="center" vertical="center" wrapText="1"/>
    </xf>
    <xf numFmtId="1" fontId="78" fillId="0" borderId="33" xfId="0" applyNumberFormat="1" applyFont="1" applyBorder="1" applyAlignment="1">
      <alignment horizontal="center" vertical="center" wrapText="1"/>
    </xf>
    <xf numFmtId="3" fontId="77" fillId="0" borderId="52" xfId="0" applyNumberFormat="1" applyFont="1" applyBorder="1" applyAlignment="1">
      <alignment horizontal="center" vertical="center" wrapText="1"/>
    </xf>
    <xf numFmtId="1" fontId="78" fillId="79" borderId="28" xfId="0" applyNumberFormat="1" applyFont="1" applyFill="1" applyBorder="1" applyAlignment="1">
      <alignment horizontal="center" vertical="center" wrapText="1"/>
    </xf>
    <xf numFmtId="3" fontId="77" fillId="79" borderId="53" xfId="0" applyNumberFormat="1" applyFont="1" applyFill="1" applyBorder="1" applyAlignment="1">
      <alignment horizontal="center" vertical="center" wrapText="1"/>
    </xf>
    <xf numFmtId="0" fontId="78" fillId="0" borderId="28" xfId="0" applyNumberFormat="1" applyFont="1" applyBorder="1" applyAlignment="1">
      <alignment horizontal="center" vertical="center" wrapText="1"/>
    </xf>
    <xf numFmtId="1" fontId="78" fillId="0" borderId="28" xfId="0" applyNumberFormat="1" applyFont="1" applyBorder="1" applyAlignment="1">
      <alignment horizontal="center" vertical="center" wrapText="1"/>
    </xf>
    <xf numFmtId="3" fontId="77" fillId="0" borderId="53" xfId="0" applyNumberFormat="1" applyFont="1" applyBorder="1" applyAlignment="1">
      <alignment horizontal="center" vertical="center" wrapText="1"/>
    </xf>
    <xf numFmtId="0" fontId="77" fillId="0" borderId="54" xfId="0" applyNumberFormat="1" applyFont="1" applyBorder="1" applyAlignment="1">
      <alignment horizontal="center" vertical="center"/>
    </xf>
    <xf numFmtId="0" fontId="77" fillId="0" borderId="54" xfId="0" applyNumberFormat="1" applyFont="1" applyBorder="1" applyAlignment="1">
      <alignment horizontal="center" vertical="center" wrapText="1"/>
    </xf>
    <xf numFmtId="3" fontId="77" fillId="0" borderId="55" xfId="0" applyNumberFormat="1" applyFont="1" applyBorder="1" applyAlignment="1">
      <alignment horizontal="center" vertical="center"/>
    </xf>
    <xf numFmtId="0" fontId="11" fillId="0" borderId="33" xfId="0" applyFont="1" applyBorder="1" applyAlignment="1">
      <alignment/>
    </xf>
    <xf numFmtId="3" fontId="57" fillId="0" borderId="33" xfId="0" applyNumberFormat="1" applyFont="1" applyBorder="1" applyAlignment="1">
      <alignment horizontal="center"/>
    </xf>
    <xf numFmtId="3" fontId="58" fillId="0" borderId="33" xfId="0" applyNumberFormat="1" applyFont="1" applyBorder="1" applyAlignment="1">
      <alignment horizontal="center"/>
    </xf>
    <xf numFmtId="0" fontId="11" fillId="0" borderId="28" xfId="0" applyFont="1" applyBorder="1" applyAlignment="1">
      <alignment/>
    </xf>
    <xf numFmtId="3" fontId="57" fillId="0" borderId="28" xfId="0" applyNumberFormat="1" applyFont="1" applyBorder="1" applyAlignment="1">
      <alignment horizontal="center"/>
    </xf>
    <xf numFmtId="0" fontId="11" fillId="79" borderId="28" xfId="0" applyFont="1" applyFill="1" applyBorder="1" applyAlignment="1">
      <alignment/>
    </xf>
    <xf numFmtId="3" fontId="57" fillId="79" borderId="28" xfId="0" applyNumberFormat="1" applyFont="1" applyFill="1" applyBorder="1" applyAlignment="1">
      <alignment horizontal="center"/>
    </xf>
    <xf numFmtId="3" fontId="12" fillId="0" borderId="65" xfId="0" applyNumberFormat="1" applyFont="1" applyBorder="1" applyAlignment="1">
      <alignment horizontal="center" vertical="center"/>
    </xf>
    <xf numFmtId="3" fontId="12" fillId="79" borderId="45" xfId="0" applyNumberFormat="1" applyFont="1" applyFill="1" applyBorder="1" applyAlignment="1">
      <alignment horizontal="center" vertical="center"/>
    </xf>
    <xf numFmtId="1" fontId="7" fillId="0" borderId="28" xfId="0" applyNumberFormat="1" applyFont="1" applyFill="1" applyBorder="1" applyAlignment="1">
      <alignment horizontal="center" vertical="center"/>
    </xf>
    <xf numFmtId="1" fontId="7" fillId="79" borderId="33" xfId="0" applyNumberFormat="1" applyFont="1" applyFill="1" applyBorder="1" applyAlignment="1">
      <alignment horizontal="center" vertical="center"/>
    </xf>
    <xf numFmtId="0" fontId="130" fillId="0" borderId="0" xfId="0" applyFont="1" applyAlignment="1">
      <alignment/>
    </xf>
    <xf numFmtId="49" fontId="130" fillId="0" borderId="0" xfId="0" applyNumberFormat="1" applyFont="1" applyAlignment="1">
      <alignment vertical="top" wrapText="1"/>
    </xf>
    <xf numFmtId="0" fontId="130" fillId="0" borderId="0" xfId="0" applyFont="1" applyAlignment="1">
      <alignment horizontal="center" vertical="center"/>
    </xf>
    <xf numFmtId="49" fontId="130" fillId="0" borderId="0" xfId="0" applyNumberFormat="1" applyFont="1" applyAlignment="1">
      <alignment horizontal="center" vertical="center" wrapText="1"/>
    </xf>
    <xf numFmtId="0" fontId="130" fillId="0" borderId="0" xfId="0" applyFont="1" applyAlignment="1">
      <alignment horizontal="center"/>
    </xf>
    <xf numFmtId="0" fontId="14" fillId="79" borderId="28" xfId="0" applyFont="1" applyFill="1" applyBorder="1" applyAlignment="1">
      <alignment horizontal="center" vertical="center"/>
    </xf>
    <xf numFmtId="0" fontId="11" fillId="79" borderId="28" xfId="0" applyFont="1" applyFill="1" applyBorder="1" applyAlignment="1">
      <alignment horizontal="center" vertical="center" wrapText="1"/>
    </xf>
    <xf numFmtId="0" fontId="11" fillId="79" borderId="28" xfId="0" applyFont="1" applyFill="1" applyBorder="1" applyAlignment="1">
      <alignment horizontal="center" vertical="center"/>
    </xf>
    <xf numFmtId="3" fontId="13" fillId="0" borderId="33" xfId="0" applyNumberFormat="1" applyFont="1" applyBorder="1" applyAlignment="1">
      <alignment horizontal="center" wrapText="1"/>
    </xf>
    <xf numFmtId="3" fontId="13" fillId="79" borderId="28" xfId="0" applyNumberFormat="1" applyFont="1" applyFill="1" applyBorder="1" applyAlignment="1">
      <alignment horizontal="center" wrapText="1"/>
    </xf>
    <xf numFmtId="3" fontId="13" fillId="0" borderId="28" xfId="0" applyNumberFormat="1" applyFont="1" applyBorder="1" applyAlignment="1">
      <alignment horizontal="center" wrapText="1"/>
    </xf>
    <xf numFmtId="3" fontId="13" fillId="0" borderId="28" xfId="0" applyNumberFormat="1" applyFont="1" applyFill="1" applyBorder="1" applyAlignment="1">
      <alignment horizontal="center" wrapText="1"/>
    </xf>
    <xf numFmtId="3" fontId="58" fillId="79" borderId="33" xfId="0" applyNumberFormat="1" applyFont="1" applyFill="1" applyBorder="1" applyAlignment="1">
      <alignment horizontal="center"/>
    </xf>
    <xf numFmtId="0" fontId="8" fillId="0" borderId="31" xfId="0" applyFont="1" applyBorder="1" applyAlignment="1">
      <alignment horizontal="center" vertical="center"/>
    </xf>
    <xf numFmtId="0" fontId="8" fillId="79" borderId="37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2" fillId="0" borderId="45" xfId="0" applyNumberFormat="1" applyFont="1" applyBorder="1" applyAlignment="1">
      <alignment horizontal="center" vertical="center" wrapText="1"/>
    </xf>
    <xf numFmtId="0" fontId="37" fillId="0" borderId="33" xfId="140" applyNumberFormat="1" applyFont="1" applyFill="1" applyBorder="1" applyAlignment="1">
      <alignment horizontal="center" vertical="center"/>
    </xf>
    <xf numFmtId="0" fontId="37" fillId="0" borderId="33" xfId="140" applyNumberFormat="1" applyFont="1" applyFill="1" applyBorder="1" applyAlignment="1">
      <alignment horizontal="center" vertical="center" wrapText="1"/>
    </xf>
    <xf numFmtId="0" fontId="12" fillId="79" borderId="46" xfId="0" applyNumberFormat="1" applyFont="1" applyFill="1" applyBorder="1" applyAlignment="1">
      <alignment horizontal="center" vertical="center" wrapText="1"/>
    </xf>
    <xf numFmtId="0" fontId="37" fillId="79" borderId="28" xfId="140" applyNumberFormat="1" applyFont="1" applyFill="1" applyBorder="1" applyAlignment="1">
      <alignment horizontal="center" vertical="center"/>
    </xf>
    <xf numFmtId="0" fontId="37" fillId="79" borderId="28" xfId="140" applyNumberFormat="1" applyFont="1" applyFill="1" applyBorder="1" applyAlignment="1">
      <alignment horizontal="center" vertical="center" wrapText="1"/>
    </xf>
    <xf numFmtId="0" fontId="12" fillId="0" borderId="46" xfId="0" applyNumberFormat="1" applyFont="1" applyBorder="1" applyAlignment="1">
      <alignment horizontal="center" vertical="center" wrapText="1"/>
    </xf>
    <xf numFmtId="0" fontId="37" fillId="0" borderId="28" xfId="140" applyNumberFormat="1" applyFont="1" applyFill="1" applyBorder="1" applyAlignment="1">
      <alignment horizontal="center" vertical="center"/>
    </xf>
    <xf numFmtId="0" fontId="37" fillId="0" borderId="28" xfId="140" applyNumberFormat="1" applyFont="1" applyFill="1" applyBorder="1" applyAlignment="1">
      <alignment horizontal="center" vertical="center" wrapText="1"/>
    </xf>
    <xf numFmtId="0" fontId="12" fillId="0" borderId="63" xfId="0" applyNumberFormat="1" applyFont="1" applyBorder="1" applyAlignment="1">
      <alignment horizontal="center" vertical="center" wrapText="1"/>
    </xf>
    <xf numFmtId="0" fontId="12" fillId="0" borderId="54" xfId="140" applyNumberFormat="1" applyFont="1" applyBorder="1" applyAlignment="1">
      <alignment horizontal="center" vertical="center" wrapText="1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 wrapText="1"/>
    </xf>
    <xf numFmtId="0" fontId="16" fillId="64" borderId="28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1" fontId="16" fillId="0" borderId="0" xfId="0" applyNumberFormat="1" applyFont="1" applyBorder="1" applyAlignment="1">
      <alignment horizontal="left" vertical="center" wrapText="1"/>
    </xf>
    <xf numFmtId="3" fontId="14" fillId="0" borderId="28" xfId="0" applyNumberFormat="1" applyFont="1" applyFill="1" applyBorder="1" applyAlignment="1">
      <alignment horizontal="center" vertical="center"/>
    </xf>
    <xf numFmtId="3" fontId="14" fillId="0" borderId="37" xfId="0" applyNumberFormat="1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/>
    </xf>
    <xf numFmtId="0" fontId="14" fillId="0" borderId="2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68" fillId="0" borderId="34" xfId="0" applyFont="1" applyBorder="1" applyAlignment="1">
      <alignment horizontal="center" vertical="center" wrapText="1"/>
    </xf>
    <xf numFmtId="0" fontId="70" fillId="0" borderId="28" xfId="0" applyFont="1" applyBorder="1" applyAlignment="1">
      <alignment horizontal="center" vertical="center" wrapText="1"/>
    </xf>
    <xf numFmtId="0" fontId="72" fillId="0" borderId="37" xfId="0" applyFont="1" applyBorder="1" applyAlignment="1">
      <alignment horizontal="center" vertical="center"/>
    </xf>
    <xf numFmtId="0" fontId="72" fillId="0" borderId="29" xfId="0" applyFont="1" applyBorder="1" applyAlignment="1">
      <alignment horizontal="center" vertical="center"/>
    </xf>
    <xf numFmtId="0" fontId="67" fillId="0" borderId="30" xfId="0" applyFont="1" applyBorder="1" applyAlignment="1">
      <alignment horizontal="center" vertical="center" wrapText="1"/>
    </xf>
    <xf numFmtId="0" fontId="68" fillId="0" borderId="28" xfId="0" applyFont="1" applyBorder="1" applyAlignment="1">
      <alignment vertical="center" wrapText="1"/>
    </xf>
    <xf numFmtId="0" fontId="68" fillId="0" borderId="34" xfId="0" applyFont="1" applyBorder="1" applyAlignment="1">
      <alignment vertical="center" wrapText="1"/>
    </xf>
    <xf numFmtId="0" fontId="69" fillId="0" borderId="28" xfId="0" applyFont="1" applyBorder="1" applyAlignment="1">
      <alignment horizontal="center" vertical="center"/>
    </xf>
    <xf numFmtId="0" fontId="69" fillId="0" borderId="34" xfId="0" applyFont="1" applyBorder="1" applyAlignment="1">
      <alignment horizontal="center" vertical="center"/>
    </xf>
    <xf numFmtId="0" fontId="68" fillId="79" borderId="28" xfId="0" applyFont="1" applyFill="1" applyBorder="1" applyAlignment="1">
      <alignment horizontal="center" wrapText="1"/>
    </xf>
    <xf numFmtId="0" fontId="70" fillId="0" borderId="34" xfId="0" applyFont="1" applyBorder="1" applyAlignment="1">
      <alignment horizontal="center" vertical="center" wrapText="1"/>
    </xf>
    <xf numFmtId="0" fontId="70" fillId="0" borderId="28" xfId="0" applyFont="1" applyBorder="1" applyAlignment="1">
      <alignment horizontal="center" vertical="center"/>
    </xf>
    <xf numFmtId="0" fontId="70" fillId="0" borderId="28" xfId="0" applyFont="1" applyBorder="1" applyAlignment="1">
      <alignment/>
    </xf>
    <xf numFmtId="0" fontId="70" fillId="0" borderId="28" xfId="0" applyFont="1" applyBorder="1" applyAlignment="1">
      <alignment horizontal="center" vertical="center" textRotation="90" wrapText="1"/>
    </xf>
    <xf numFmtId="0" fontId="70" fillId="0" borderId="34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3" fontId="15" fillId="0" borderId="28" xfId="0" applyNumberFormat="1" applyFont="1" applyBorder="1" applyAlignment="1">
      <alignment horizontal="center" vertical="center"/>
    </xf>
    <xf numFmtId="3" fontId="11" fillId="0" borderId="28" xfId="0" applyNumberFormat="1" applyFont="1" applyBorder="1" applyAlignment="1">
      <alignment horizontal="center" vertical="center" wrapText="1"/>
    </xf>
    <xf numFmtId="3" fontId="15" fillId="0" borderId="37" xfId="0" applyNumberFormat="1" applyFont="1" applyBorder="1" applyAlignment="1">
      <alignment horizontal="center" vertical="center"/>
    </xf>
    <xf numFmtId="3" fontId="15" fillId="0" borderId="66" xfId="0" applyNumberFormat="1" applyFont="1" applyBorder="1" applyAlignment="1">
      <alignment horizontal="center" vertical="center"/>
    </xf>
    <xf numFmtId="3" fontId="15" fillId="0" borderId="29" xfId="0" applyNumberFormat="1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64" fillId="0" borderId="28" xfId="0" applyFont="1" applyBorder="1" applyAlignment="1">
      <alignment horizontal="center" vertical="center" textRotation="90" wrapText="1"/>
    </xf>
    <xf numFmtId="0" fontId="64" fillId="0" borderId="34" xfId="0" applyFont="1" applyBorder="1" applyAlignment="1">
      <alignment horizontal="center" vertical="center" textRotation="90" wrapText="1"/>
    </xf>
    <xf numFmtId="0" fontId="14" fillId="0" borderId="28" xfId="0" applyFont="1" applyBorder="1" applyAlignment="1">
      <alignment horizontal="center"/>
    </xf>
    <xf numFmtId="0" fontId="14" fillId="0" borderId="37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4" fillId="79" borderId="28" xfId="0" applyFont="1" applyFill="1" applyBorder="1" applyAlignment="1">
      <alignment horizontal="center"/>
    </xf>
    <xf numFmtId="0" fontId="58" fillId="0" borderId="30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1" fillId="79" borderId="28" xfId="0" applyFont="1" applyFill="1" applyBorder="1" applyAlignment="1">
      <alignment horizontal="center"/>
    </xf>
    <xf numFmtId="0" fontId="11" fillId="64" borderId="28" xfId="0" applyFont="1" applyFill="1" applyBorder="1" applyAlignment="1">
      <alignment horizontal="center"/>
    </xf>
    <xf numFmtId="0" fontId="9" fillId="0" borderId="30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wrapText="1"/>
    </xf>
    <xf numFmtId="0" fontId="4" fillId="0" borderId="37" xfId="0" applyNumberFormat="1" applyFont="1" applyFill="1" applyBorder="1" applyAlignment="1">
      <alignment horizontal="center"/>
    </xf>
    <xf numFmtId="0" fontId="4" fillId="0" borderId="29" xfId="0" applyNumberFormat="1" applyFont="1" applyFill="1" applyBorder="1" applyAlignment="1">
      <alignment horizontal="center"/>
    </xf>
    <xf numFmtId="0" fontId="61" fillId="0" borderId="0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14" fillId="0" borderId="28" xfId="0" applyNumberFormat="1" applyFont="1" applyFill="1" applyBorder="1" applyAlignment="1">
      <alignment horizontal="center" vertical="center"/>
    </xf>
    <xf numFmtId="0" fontId="16" fillId="0" borderId="37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6" fillId="0" borderId="70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3" fontId="64" fillId="0" borderId="0" xfId="0" applyNumberFormat="1" applyFont="1" applyAlignment="1">
      <alignment horizontal="left" wrapText="1"/>
    </xf>
    <xf numFmtId="0" fontId="25" fillId="0" borderId="34" xfId="0" applyFont="1" applyBorder="1" applyAlignment="1">
      <alignment horizontal="center" vertical="center"/>
    </xf>
    <xf numFmtId="0" fontId="58" fillId="0" borderId="0" xfId="0" applyNumberFormat="1" applyFont="1" applyBorder="1" applyAlignment="1">
      <alignment horizontal="center" vertical="center" wrapText="1"/>
    </xf>
    <xf numFmtId="0" fontId="89" fillId="0" borderId="0" xfId="0" applyFont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3" fillId="0" borderId="2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0" fontId="19" fillId="0" borderId="72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4" xfId="0" applyFont="1" applyBorder="1" applyAlignment="1">
      <alignment/>
    </xf>
    <xf numFmtId="0" fontId="19" fillId="0" borderId="34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49" fontId="0" fillId="0" borderId="0" xfId="0" applyNumberFormat="1" applyAlignment="1">
      <alignment vertical="top" wrapText="1"/>
    </xf>
    <xf numFmtId="0" fontId="4" fillId="0" borderId="66" xfId="0" applyNumberFormat="1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49" fontId="65" fillId="0" borderId="69" xfId="0" applyNumberFormat="1" applyFont="1" applyBorder="1" applyAlignment="1">
      <alignment horizontal="center" vertical="center" wrapText="1"/>
    </xf>
    <xf numFmtId="0" fontId="65" fillId="0" borderId="70" xfId="0" applyFont="1" applyBorder="1" applyAlignment="1">
      <alignment horizontal="center" vertical="center" wrapText="1"/>
    </xf>
    <xf numFmtId="0" fontId="65" fillId="0" borderId="71" xfId="0" applyFont="1" applyBorder="1" applyAlignment="1">
      <alignment horizontal="center" vertical="center" wrapText="1"/>
    </xf>
    <xf numFmtId="49" fontId="25" fillId="0" borderId="46" xfId="0" applyNumberFormat="1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49" fontId="36" fillId="0" borderId="28" xfId="0" applyNumberFormat="1" applyFont="1" applyBorder="1" applyAlignment="1">
      <alignment horizontal="center" vertical="center" wrapText="1"/>
    </xf>
    <xf numFmtId="49" fontId="36" fillId="0" borderId="34" xfId="0" applyNumberFormat="1" applyFont="1" applyBorder="1" applyAlignment="1">
      <alignment horizontal="center" vertical="center" wrapText="1"/>
    </xf>
    <xf numFmtId="49" fontId="36" fillId="79" borderId="28" xfId="0" applyNumberFormat="1" applyFont="1" applyFill="1" applyBorder="1" applyAlignment="1">
      <alignment horizontal="center" vertical="center" wrapText="1"/>
    </xf>
    <xf numFmtId="0" fontId="36" fillId="79" borderId="28" xfId="0" applyFont="1" applyFill="1" applyBorder="1" applyAlignment="1">
      <alignment horizontal="center" vertical="center" wrapText="1"/>
    </xf>
    <xf numFmtId="0" fontId="36" fillId="79" borderId="53" xfId="0" applyFont="1" applyFill="1" applyBorder="1" applyAlignment="1">
      <alignment horizontal="center" vertical="center" wrapText="1"/>
    </xf>
    <xf numFmtId="49" fontId="16" fillId="0" borderId="37" xfId="0" applyNumberFormat="1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49" fontId="21" fillId="0" borderId="73" xfId="0" applyNumberFormat="1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21" fillId="0" borderId="76" xfId="0" applyNumberFormat="1" applyFont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/>
    </xf>
    <xf numFmtId="0" fontId="25" fillId="0" borderId="47" xfId="0" applyFont="1" applyFill="1" applyBorder="1" applyAlignment="1">
      <alignment horizontal="center" vertical="center" wrapText="1"/>
    </xf>
    <xf numFmtId="0" fontId="25" fillId="0" borderId="67" xfId="0" applyFont="1" applyFill="1" applyBorder="1" applyAlignment="1">
      <alignment horizontal="center" vertical="center" wrapText="1"/>
    </xf>
    <xf numFmtId="0" fontId="25" fillId="0" borderId="44" xfId="0" applyFont="1" applyFill="1" applyBorder="1" applyAlignment="1">
      <alignment horizontal="center" vertical="center" wrapText="1"/>
    </xf>
    <xf numFmtId="0" fontId="14" fillId="0" borderId="37" xfId="0" applyNumberFormat="1" applyFont="1" applyFill="1" applyBorder="1" applyAlignment="1">
      <alignment horizontal="center" vertical="center"/>
    </xf>
    <xf numFmtId="0" fontId="14" fillId="0" borderId="29" xfId="0" applyNumberFormat="1" applyFont="1" applyFill="1" applyBorder="1" applyAlignment="1">
      <alignment horizontal="center" vertical="center"/>
    </xf>
    <xf numFmtId="0" fontId="14" fillId="79" borderId="28" xfId="0" applyFont="1" applyFill="1" applyBorder="1" applyAlignment="1">
      <alignment horizontal="center" vertical="center"/>
    </xf>
    <xf numFmtId="0" fontId="39" fillId="0" borderId="28" xfId="0" applyFont="1" applyBorder="1" applyAlignment="1">
      <alignment horizontal="center" vertical="center" wrapText="1"/>
    </xf>
    <xf numFmtId="0" fontId="13" fillId="78" borderId="28" xfId="0" applyFont="1" applyFill="1" applyBorder="1" applyAlignment="1">
      <alignment horizontal="center" vertical="center"/>
    </xf>
    <xf numFmtId="0" fontId="13" fillId="78" borderId="28" xfId="0" applyFont="1" applyFill="1" applyBorder="1" applyAlignment="1">
      <alignment horizontal="center"/>
    </xf>
    <xf numFmtId="0" fontId="13" fillId="0" borderId="28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61" fillId="0" borderId="0" xfId="0" applyFont="1" applyFill="1" applyAlignment="1">
      <alignment horizontal="center" vertical="center"/>
    </xf>
    <xf numFmtId="49" fontId="11" fillId="0" borderId="28" xfId="0" applyNumberFormat="1" applyFont="1" applyFill="1" applyBorder="1" applyAlignment="1">
      <alignment vertical="center" wrapText="1"/>
    </xf>
    <xf numFmtId="49" fontId="11" fillId="0" borderId="34" xfId="0" applyNumberFormat="1" applyFont="1" applyFill="1" applyBorder="1" applyAlignment="1">
      <alignment vertical="center" wrapText="1"/>
    </xf>
    <xf numFmtId="49" fontId="76" fillId="0" borderId="47" xfId="0" applyNumberFormat="1" applyFont="1" applyFill="1" applyBorder="1" applyAlignment="1">
      <alignment horizontal="center" vertical="center" wrapText="1"/>
    </xf>
    <xf numFmtId="49" fontId="76" fillId="0" borderId="67" xfId="0" applyNumberFormat="1" applyFont="1" applyFill="1" applyBorder="1" applyAlignment="1">
      <alignment horizontal="center" vertical="center" wrapText="1"/>
    </xf>
    <xf numFmtId="49" fontId="76" fillId="0" borderId="44" xfId="0" applyNumberFormat="1" applyFont="1" applyFill="1" applyBorder="1" applyAlignment="1">
      <alignment horizontal="center" vertical="center" wrapText="1"/>
    </xf>
    <xf numFmtId="49" fontId="13" fillId="0" borderId="28" xfId="0" applyNumberFormat="1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/>
    </xf>
    <xf numFmtId="0" fontId="8" fillId="0" borderId="37" xfId="0" applyNumberFormat="1" applyFont="1" applyFill="1" applyBorder="1" applyAlignment="1">
      <alignment horizontal="center" vertical="center"/>
    </xf>
    <xf numFmtId="0" fontId="8" fillId="0" borderId="29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61" fillId="0" borderId="30" xfId="0" applyFont="1" applyBorder="1" applyAlignment="1">
      <alignment horizontal="center" vertical="center" wrapText="1"/>
    </xf>
    <xf numFmtId="0" fontId="84" fillId="0" borderId="28" xfId="0" applyNumberFormat="1" applyFont="1" applyBorder="1" applyAlignment="1">
      <alignment horizontal="center" vertical="center" wrapText="1"/>
    </xf>
    <xf numFmtId="0" fontId="84" fillId="0" borderId="34" xfId="0" applyNumberFormat="1" applyFont="1" applyBorder="1" applyAlignment="1">
      <alignment horizontal="center" vertical="center" wrapText="1"/>
    </xf>
    <xf numFmtId="0" fontId="0" fillId="0" borderId="28" xfId="0" applyNumberFormat="1" applyFont="1" applyBorder="1" applyAlignment="1">
      <alignment horizontal="center" vertical="center" wrapText="1"/>
    </xf>
    <xf numFmtId="0" fontId="72" fillId="0" borderId="28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 wrapText="1"/>
    </xf>
    <xf numFmtId="0" fontId="83" fillId="0" borderId="30" xfId="0" applyNumberFormat="1" applyFont="1" applyBorder="1" applyAlignment="1">
      <alignment horizontal="center" vertical="top"/>
    </xf>
    <xf numFmtId="0" fontId="82" fillId="0" borderId="28" xfId="0" applyNumberFormat="1" applyFont="1" applyBorder="1" applyAlignment="1">
      <alignment horizontal="center" vertical="center"/>
    </xf>
    <xf numFmtId="0" fontId="18" fillId="0" borderId="28" xfId="127" applyFont="1" applyBorder="1" applyAlignment="1">
      <alignment horizontal="center" vertical="center" wrapText="1"/>
      <protection/>
    </xf>
    <xf numFmtId="0" fontId="8" fillId="0" borderId="0" xfId="127" applyFont="1" applyAlignment="1">
      <alignment horizontal="center"/>
      <protection/>
    </xf>
    <xf numFmtId="0" fontId="9" fillId="0" borderId="0" xfId="127" applyFont="1" applyAlignment="1">
      <alignment horizontal="center"/>
      <protection/>
    </xf>
    <xf numFmtId="0" fontId="8" fillId="0" borderId="0" xfId="127" applyFont="1" applyBorder="1" applyAlignment="1">
      <alignment horizontal="center" vertical="top"/>
      <protection/>
    </xf>
    <xf numFmtId="0" fontId="7" fillId="0" borderId="2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8" fillId="0" borderId="34" xfId="127" applyFont="1" applyBorder="1" applyAlignment="1">
      <alignment horizontal="center" vertical="center" wrapText="1"/>
      <protection/>
    </xf>
    <xf numFmtId="0" fontId="69" fillId="0" borderId="28" xfId="127" applyFont="1" applyBorder="1" applyAlignment="1">
      <alignment horizontal="center" vertical="center" wrapText="1"/>
      <protection/>
    </xf>
    <xf numFmtId="0" fontId="69" fillId="0" borderId="34" xfId="127" applyFont="1" applyBorder="1" applyAlignment="1">
      <alignment horizontal="center" vertical="center" wrapText="1"/>
      <protection/>
    </xf>
    <xf numFmtId="0" fontId="18" fillId="0" borderId="37" xfId="127" applyFont="1" applyBorder="1" applyAlignment="1">
      <alignment horizontal="center" vertical="center"/>
      <protection/>
    </xf>
    <xf numFmtId="0" fontId="18" fillId="0" borderId="66" xfId="127" applyFont="1" applyBorder="1" applyAlignment="1">
      <alignment horizontal="center" vertical="center"/>
      <protection/>
    </xf>
    <xf numFmtId="0" fontId="18" fillId="0" borderId="29" xfId="127" applyFont="1" applyBorder="1" applyAlignment="1">
      <alignment horizontal="center" vertical="center"/>
      <protection/>
    </xf>
    <xf numFmtId="0" fontId="18" fillId="0" borderId="28" xfId="127" applyFont="1" applyBorder="1" applyAlignment="1">
      <alignment horizontal="center" vertical="center"/>
      <protection/>
    </xf>
    <xf numFmtId="0" fontId="85" fillId="0" borderId="0" xfId="129" applyNumberFormat="1" applyAlignment="1">
      <alignment horizontal="center" wrapText="1"/>
      <protection/>
    </xf>
    <xf numFmtId="0" fontId="85" fillId="0" borderId="0" xfId="129" applyNumberFormat="1" applyAlignment="1">
      <alignment horizontal="center"/>
      <protection/>
    </xf>
    <xf numFmtId="0" fontId="11" fillId="0" borderId="69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 wrapText="1"/>
    </xf>
    <xf numFmtId="0" fontId="78" fillId="0" borderId="78" xfId="0" applyNumberFormat="1" applyFont="1" applyBorder="1" applyAlignment="1">
      <alignment horizontal="center" vertical="center" wrapText="1"/>
    </xf>
    <xf numFmtId="0" fontId="78" fillId="0" borderId="79" xfId="0" applyNumberFormat="1" applyFont="1" applyBorder="1" applyAlignment="1">
      <alignment horizontal="center" vertical="center" wrapText="1"/>
    </xf>
    <xf numFmtId="0" fontId="84" fillId="0" borderId="80" xfId="0" applyNumberFormat="1" applyFont="1" applyBorder="1" applyAlignment="1">
      <alignment horizontal="center" vertical="center" wrapText="1"/>
    </xf>
    <xf numFmtId="49" fontId="84" fillId="0" borderId="81" xfId="0" applyNumberFormat="1" applyFont="1" applyBorder="1" applyAlignment="1">
      <alignment horizontal="center" vertical="center" wrapText="1"/>
    </xf>
    <xf numFmtId="49" fontId="84" fillId="0" borderId="82" xfId="0" applyNumberFormat="1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 wrapText="1"/>
    </xf>
    <xf numFmtId="0" fontId="11" fillId="79" borderId="28" xfId="0" applyFont="1" applyFill="1" applyBorder="1" applyAlignment="1">
      <alignment horizontal="center" vertical="center" wrapText="1"/>
    </xf>
    <xf numFmtId="0" fontId="11" fillId="79" borderId="28" xfId="0" applyFont="1" applyFill="1" applyBorder="1" applyAlignment="1">
      <alignment horizontal="center" vertical="center"/>
    </xf>
    <xf numFmtId="3" fontId="14" fillId="0" borderId="28" xfId="0" applyNumberFormat="1" applyFont="1" applyBorder="1" applyAlignment="1">
      <alignment horizontal="center" vertical="center"/>
    </xf>
  </cellXfs>
  <cellStyles count="139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1 2 2" xfId="53"/>
    <cellStyle name="60% - Акцент2" xfId="54"/>
    <cellStyle name="60% - Акцент2 2" xfId="55"/>
    <cellStyle name="60% - Акцент2 2 2" xfId="56"/>
    <cellStyle name="60% - Акцент3" xfId="57"/>
    <cellStyle name="60% - Акцент3 2" xfId="58"/>
    <cellStyle name="60% - Акцент3 2 2" xfId="59"/>
    <cellStyle name="60% - Акцент4" xfId="60"/>
    <cellStyle name="60% - Акцент4 2" xfId="61"/>
    <cellStyle name="60% - Акцент4 2 2" xfId="62"/>
    <cellStyle name="60% - Акцент5" xfId="63"/>
    <cellStyle name="60% - Акцент5 2" xfId="64"/>
    <cellStyle name="60% - Акцент5 2 2" xfId="65"/>
    <cellStyle name="60% - Акцент6" xfId="66"/>
    <cellStyle name="60% - Акцент6 2" xfId="67"/>
    <cellStyle name="60% - Акцент6 2 2" xfId="68"/>
    <cellStyle name="Heading" xfId="69"/>
    <cellStyle name="Heading1" xfId="70"/>
    <cellStyle name="Result" xfId="71"/>
    <cellStyle name="Result2" xfId="72"/>
    <cellStyle name="Акцент1" xfId="73"/>
    <cellStyle name="Акцент1 2" xfId="74"/>
    <cellStyle name="Акцент1 2 2" xfId="75"/>
    <cellStyle name="Акцент2" xfId="76"/>
    <cellStyle name="Акцент2 2" xfId="77"/>
    <cellStyle name="Акцент2 2 2" xfId="78"/>
    <cellStyle name="Акцент3" xfId="79"/>
    <cellStyle name="Акцент3 2" xfId="80"/>
    <cellStyle name="Акцент3 2 2" xfId="81"/>
    <cellStyle name="Акцент4" xfId="82"/>
    <cellStyle name="Акцент4 2" xfId="83"/>
    <cellStyle name="Акцент4 2 2" xfId="84"/>
    <cellStyle name="Акцент5" xfId="85"/>
    <cellStyle name="Акцент5 2" xfId="86"/>
    <cellStyle name="Акцент5 2 2" xfId="87"/>
    <cellStyle name="Акцент6" xfId="88"/>
    <cellStyle name="Акцент6 2" xfId="89"/>
    <cellStyle name="Акцент6 2 2" xfId="90"/>
    <cellStyle name="Ввод " xfId="91"/>
    <cellStyle name="Ввод  2" xfId="92"/>
    <cellStyle name="Ввод  2 2" xfId="93"/>
    <cellStyle name="Вывод" xfId="94"/>
    <cellStyle name="Вывод 2" xfId="95"/>
    <cellStyle name="Вывод 2 2" xfId="96"/>
    <cellStyle name="Вычисление" xfId="97"/>
    <cellStyle name="Вычисление 2" xfId="98"/>
    <cellStyle name="Вычисление 2 2" xfId="99"/>
    <cellStyle name="Currency" xfId="100"/>
    <cellStyle name="Currency [0]" xfId="101"/>
    <cellStyle name="Заголовок 1" xfId="102"/>
    <cellStyle name="Заголовок 1 2" xfId="103"/>
    <cellStyle name="Заголовок 1 2 2" xfId="104"/>
    <cellStyle name="Заголовок 2" xfId="105"/>
    <cellStyle name="Заголовок 2 2" xfId="106"/>
    <cellStyle name="Заголовок 2 2 2" xfId="107"/>
    <cellStyle name="Заголовок 3" xfId="108"/>
    <cellStyle name="Заголовок 3 2" xfId="109"/>
    <cellStyle name="Заголовок 3 2 2" xfId="110"/>
    <cellStyle name="Заголовок 4" xfId="111"/>
    <cellStyle name="Заголовок 4 2" xfId="112"/>
    <cellStyle name="Заголовок 4 2 2" xfId="113"/>
    <cellStyle name="Итог" xfId="114"/>
    <cellStyle name="Итог 2" xfId="115"/>
    <cellStyle name="Итог 2 2" xfId="116"/>
    <cellStyle name="Контрольная ячейка" xfId="117"/>
    <cellStyle name="Контрольная ячейка 2" xfId="118"/>
    <cellStyle name="Контрольная ячейка 2 2" xfId="119"/>
    <cellStyle name="Название" xfId="120"/>
    <cellStyle name="Название 2" xfId="121"/>
    <cellStyle name="Название 2 2" xfId="122"/>
    <cellStyle name="Нейтральный" xfId="123"/>
    <cellStyle name="Нейтральный 2" xfId="124"/>
    <cellStyle name="Нейтральный 2 2" xfId="125"/>
    <cellStyle name="Обычный 2" xfId="126"/>
    <cellStyle name="Обычный 2 2" xfId="127"/>
    <cellStyle name="Обычный 2 3" xfId="128"/>
    <cellStyle name="Обычный 3" xfId="129"/>
    <cellStyle name="Плохой" xfId="130"/>
    <cellStyle name="Плохой 2" xfId="131"/>
    <cellStyle name="Плохой 2 2" xfId="132"/>
    <cellStyle name="Пояснение" xfId="133"/>
    <cellStyle name="Пояснение 2" xfId="134"/>
    <cellStyle name="Пояснение 2 2" xfId="135"/>
    <cellStyle name="Примечание" xfId="136"/>
    <cellStyle name="Примечание 2" xfId="137"/>
    <cellStyle name="Примечание 2 2" xfId="138"/>
    <cellStyle name="Примечание 3" xfId="139"/>
    <cellStyle name="Percent" xfId="140"/>
    <cellStyle name="Процентный 2" xfId="141"/>
    <cellStyle name="Связанная ячейка" xfId="142"/>
    <cellStyle name="Связанная ячейка 2" xfId="143"/>
    <cellStyle name="Связанная ячейка 2 2" xfId="144"/>
    <cellStyle name="Текст предупреждения" xfId="145"/>
    <cellStyle name="Текст предупреждения 2" xfId="146"/>
    <cellStyle name="Текст предупреждения 2 2" xfId="147"/>
    <cellStyle name="Comma" xfId="148"/>
    <cellStyle name="Comma [0]" xfId="149"/>
    <cellStyle name="Хороший" xfId="150"/>
    <cellStyle name="Хороший 2" xfId="151"/>
    <cellStyle name="Хороший 2 2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85725" cy="161925"/>
    <xdr:sp fLocksText="0">
      <xdr:nvSpPr>
        <xdr:cNvPr id="1" name="Text Box 1"/>
        <xdr:cNvSpPr txBox="1">
          <a:spLocks noChangeArrowheads="1"/>
        </xdr:cNvSpPr>
      </xdr:nvSpPr>
      <xdr:spPr>
        <a:xfrm>
          <a:off x="3171825" y="20669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3171825" y="2066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3171825" y="2066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3171825" y="2066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200025"/>
    <xdr:sp fLocksText="0">
      <xdr:nvSpPr>
        <xdr:cNvPr id="5" name="Text Box 1"/>
        <xdr:cNvSpPr txBox="1">
          <a:spLocks noChangeArrowheads="1"/>
        </xdr:cNvSpPr>
      </xdr:nvSpPr>
      <xdr:spPr>
        <a:xfrm>
          <a:off x="3171825" y="2066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200025"/>
    <xdr:sp fLocksText="0">
      <xdr:nvSpPr>
        <xdr:cNvPr id="6" name="Text Box 1"/>
        <xdr:cNvSpPr txBox="1">
          <a:spLocks noChangeArrowheads="1"/>
        </xdr:cNvSpPr>
      </xdr:nvSpPr>
      <xdr:spPr>
        <a:xfrm>
          <a:off x="3171825" y="2066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200025"/>
    <xdr:sp fLocksText="0">
      <xdr:nvSpPr>
        <xdr:cNvPr id="7" name="Text Box 1"/>
        <xdr:cNvSpPr txBox="1">
          <a:spLocks noChangeArrowheads="1"/>
        </xdr:cNvSpPr>
      </xdr:nvSpPr>
      <xdr:spPr>
        <a:xfrm>
          <a:off x="3171825" y="2066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200025"/>
    <xdr:sp fLocksText="0">
      <xdr:nvSpPr>
        <xdr:cNvPr id="8" name="Text Box 1"/>
        <xdr:cNvSpPr txBox="1">
          <a:spLocks noChangeArrowheads="1"/>
        </xdr:cNvSpPr>
      </xdr:nvSpPr>
      <xdr:spPr>
        <a:xfrm>
          <a:off x="3171825" y="2066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200025"/>
    <xdr:sp fLocksText="0">
      <xdr:nvSpPr>
        <xdr:cNvPr id="9" name="Text Box 1"/>
        <xdr:cNvSpPr txBox="1">
          <a:spLocks noChangeArrowheads="1"/>
        </xdr:cNvSpPr>
      </xdr:nvSpPr>
      <xdr:spPr>
        <a:xfrm>
          <a:off x="3171825" y="2066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zoomScale="60" zoomScaleNormal="60" zoomScalePageLayoutView="0" workbookViewId="0" topLeftCell="A1">
      <selection activeCell="T19" sqref="T19"/>
    </sheetView>
  </sheetViews>
  <sheetFormatPr defaultColWidth="9.00390625" defaultRowHeight="12.75"/>
  <cols>
    <col min="1" max="1" width="5.50390625" style="4" customWidth="1"/>
    <col min="2" max="2" width="32.00390625" style="0" customWidth="1"/>
    <col min="3" max="3" width="16.00390625" style="4" customWidth="1"/>
    <col min="4" max="4" width="17.125" style="4" customWidth="1"/>
    <col min="5" max="5" width="15.375" style="4" customWidth="1"/>
    <col min="6" max="6" width="21.00390625" style="4" customWidth="1"/>
    <col min="7" max="7" width="20.00390625" style="0" customWidth="1"/>
    <col min="8" max="8" width="17.875" style="0" customWidth="1"/>
    <col min="9" max="9" width="16.375" style="0" customWidth="1"/>
    <col min="10" max="10" width="18.00390625" style="0" customWidth="1"/>
    <col min="11" max="11" width="17.50390625" style="0" customWidth="1"/>
    <col min="12" max="12" width="18.50390625" style="0" customWidth="1"/>
  </cols>
  <sheetData>
    <row r="1" spans="1:12" s="1" customFormat="1" ht="84.75" customHeight="1">
      <c r="A1" s="424" t="s">
        <v>0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</row>
    <row r="2" spans="1:12" s="1" customFormat="1" ht="41.25" customHeight="1">
      <c r="A2" s="422" t="s">
        <v>184</v>
      </c>
      <c r="B2" s="422" t="s">
        <v>10</v>
      </c>
      <c r="C2" s="420" t="s">
        <v>281</v>
      </c>
      <c r="D2" s="420"/>
      <c r="E2" s="420"/>
      <c r="F2" s="420"/>
      <c r="G2" s="420"/>
      <c r="H2" s="421" t="s">
        <v>185</v>
      </c>
      <c r="I2" s="421"/>
      <c r="J2" s="421"/>
      <c r="K2" s="421"/>
      <c r="L2" s="421"/>
    </row>
    <row r="3" spans="1:12" s="2" customFormat="1" ht="98.25" customHeight="1" thickBot="1">
      <c r="A3" s="423"/>
      <c r="B3" s="423"/>
      <c r="C3" s="76" t="s">
        <v>2</v>
      </c>
      <c r="D3" s="76" t="s">
        <v>3</v>
      </c>
      <c r="E3" s="76" t="s">
        <v>4</v>
      </c>
      <c r="F3" s="77" t="s">
        <v>5</v>
      </c>
      <c r="G3" s="76" t="s">
        <v>6</v>
      </c>
      <c r="H3" s="78" t="s">
        <v>2</v>
      </c>
      <c r="I3" s="78" t="s">
        <v>3</v>
      </c>
      <c r="J3" s="78" t="s">
        <v>4</v>
      </c>
      <c r="K3" s="78" t="s">
        <v>7</v>
      </c>
      <c r="L3" s="78" t="s">
        <v>6</v>
      </c>
    </row>
    <row r="4" spans="1:12" ht="28.5" customHeight="1" thickTop="1">
      <c r="A4" s="79">
        <v>1</v>
      </c>
      <c r="B4" s="80" t="s">
        <v>13</v>
      </c>
      <c r="C4" s="81">
        <v>7</v>
      </c>
      <c r="D4" s="81">
        <v>92</v>
      </c>
      <c r="E4" s="81">
        <v>5289</v>
      </c>
      <c r="F4" s="82">
        <v>5388</v>
      </c>
      <c r="G4" s="83">
        <v>3091</v>
      </c>
      <c r="H4" s="84">
        <v>7</v>
      </c>
      <c r="I4" s="84">
        <v>100</v>
      </c>
      <c r="J4" s="84">
        <v>5650</v>
      </c>
      <c r="K4" s="85">
        <f>H4+I4+J4</f>
        <v>5757</v>
      </c>
      <c r="L4" s="86">
        <v>3207</v>
      </c>
    </row>
    <row r="5" spans="1:12" ht="28.5" customHeight="1">
      <c r="A5" s="216">
        <v>2</v>
      </c>
      <c r="B5" s="217" t="s">
        <v>14</v>
      </c>
      <c r="C5" s="218">
        <v>6</v>
      </c>
      <c r="D5" s="218">
        <v>33</v>
      </c>
      <c r="E5" s="219">
        <v>2297</v>
      </c>
      <c r="F5" s="220">
        <v>2336</v>
      </c>
      <c r="G5" s="220">
        <v>1448</v>
      </c>
      <c r="H5" s="221">
        <v>7</v>
      </c>
      <c r="I5" s="221">
        <v>37</v>
      </c>
      <c r="J5" s="221">
        <v>2409</v>
      </c>
      <c r="K5" s="220">
        <f aca="true" t="shared" si="0" ref="K5:K21">H5+I5+J5</f>
        <v>2453</v>
      </c>
      <c r="L5" s="222">
        <v>1487</v>
      </c>
    </row>
    <row r="6" spans="1:12" ht="28.5" customHeight="1">
      <c r="A6" s="44">
        <v>3</v>
      </c>
      <c r="B6" s="87" t="s">
        <v>15</v>
      </c>
      <c r="C6" s="88">
        <v>17</v>
      </c>
      <c r="D6" s="88">
        <v>67</v>
      </c>
      <c r="E6" s="88">
        <v>6233</v>
      </c>
      <c r="F6" s="89">
        <v>6317</v>
      </c>
      <c r="G6" s="90">
        <v>3904</v>
      </c>
      <c r="H6" s="91">
        <v>22</v>
      </c>
      <c r="I6" s="91">
        <v>76</v>
      </c>
      <c r="J6" s="91">
        <v>6602</v>
      </c>
      <c r="K6" s="92">
        <f t="shared" si="0"/>
        <v>6700</v>
      </c>
      <c r="L6" s="93">
        <v>4033</v>
      </c>
    </row>
    <row r="7" spans="1:12" ht="28.5" customHeight="1">
      <c r="A7" s="216">
        <v>4</v>
      </c>
      <c r="B7" s="217" t="s">
        <v>16</v>
      </c>
      <c r="C7" s="218">
        <v>14</v>
      </c>
      <c r="D7" s="218">
        <v>285</v>
      </c>
      <c r="E7" s="219">
        <v>14620</v>
      </c>
      <c r="F7" s="220">
        <v>14919</v>
      </c>
      <c r="G7" s="220">
        <v>5741</v>
      </c>
      <c r="H7" s="221">
        <v>20</v>
      </c>
      <c r="I7" s="221">
        <v>304</v>
      </c>
      <c r="J7" s="221">
        <v>15301</v>
      </c>
      <c r="K7" s="220">
        <f t="shared" si="0"/>
        <v>15625</v>
      </c>
      <c r="L7" s="222">
        <v>5956</v>
      </c>
    </row>
    <row r="8" spans="1:12" ht="28.5" customHeight="1">
      <c r="A8" s="44">
        <v>5</v>
      </c>
      <c r="B8" s="87" t="s">
        <v>17</v>
      </c>
      <c r="C8" s="88">
        <v>13</v>
      </c>
      <c r="D8" s="88">
        <v>120</v>
      </c>
      <c r="E8" s="88">
        <v>9404</v>
      </c>
      <c r="F8" s="89">
        <v>9537</v>
      </c>
      <c r="G8" s="90">
        <v>7693</v>
      </c>
      <c r="H8" s="91">
        <v>15</v>
      </c>
      <c r="I8" s="91">
        <v>127</v>
      </c>
      <c r="J8" s="91">
        <v>9870</v>
      </c>
      <c r="K8" s="92">
        <f t="shared" si="0"/>
        <v>10012</v>
      </c>
      <c r="L8" s="93">
        <v>7973</v>
      </c>
    </row>
    <row r="9" spans="1:12" ht="28.5" customHeight="1">
      <c r="A9" s="216">
        <v>6</v>
      </c>
      <c r="B9" s="217" t="s">
        <v>18</v>
      </c>
      <c r="C9" s="218">
        <v>20</v>
      </c>
      <c r="D9" s="218">
        <v>179</v>
      </c>
      <c r="E9" s="219">
        <v>14257</v>
      </c>
      <c r="F9" s="220">
        <v>14456</v>
      </c>
      <c r="G9" s="220">
        <v>7864</v>
      </c>
      <c r="H9" s="221">
        <v>26</v>
      </c>
      <c r="I9" s="221">
        <v>199</v>
      </c>
      <c r="J9" s="221">
        <v>15008</v>
      </c>
      <c r="K9" s="220">
        <f t="shared" si="0"/>
        <v>15233</v>
      </c>
      <c r="L9" s="222">
        <v>8153</v>
      </c>
    </row>
    <row r="10" spans="1:12" ht="28.5" customHeight="1">
      <c r="A10" s="44">
        <v>7</v>
      </c>
      <c r="B10" s="87" t="s">
        <v>19</v>
      </c>
      <c r="C10" s="88">
        <v>8</v>
      </c>
      <c r="D10" s="88">
        <v>117</v>
      </c>
      <c r="E10" s="88">
        <v>5293</v>
      </c>
      <c r="F10" s="89">
        <v>5418</v>
      </c>
      <c r="G10" s="90">
        <v>4149</v>
      </c>
      <c r="H10" s="91">
        <v>10</v>
      </c>
      <c r="I10" s="91">
        <v>126</v>
      </c>
      <c r="J10" s="91">
        <v>5570</v>
      </c>
      <c r="K10" s="92">
        <f t="shared" si="0"/>
        <v>5706</v>
      </c>
      <c r="L10" s="93">
        <v>4266</v>
      </c>
    </row>
    <row r="11" spans="1:12" ht="28.5" customHeight="1">
      <c r="A11" s="216">
        <v>8</v>
      </c>
      <c r="B11" s="217" t="s">
        <v>20</v>
      </c>
      <c r="C11" s="218">
        <v>6</v>
      </c>
      <c r="D11" s="218">
        <v>89</v>
      </c>
      <c r="E11" s="219">
        <v>5471</v>
      </c>
      <c r="F11" s="220">
        <v>5566</v>
      </c>
      <c r="G11" s="220">
        <v>4365</v>
      </c>
      <c r="H11" s="221">
        <v>7</v>
      </c>
      <c r="I11" s="221">
        <v>92</v>
      </c>
      <c r="J11" s="221">
        <v>5763</v>
      </c>
      <c r="K11" s="220">
        <f t="shared" si="0"/>
        <v>5862</v>
      </c>
      <c r="L11" s="222">
        <v>4509</v>
      </c>
    </row>
    <row r="12" spans="1:12" ht="28.5" customHeight="1">
      <c r="A12" s="44">
        <v>9</v>
      </c>
      <c r="B12" s="87" t="s">
        <v>21</v>
      </c>
      <c r="C12" s="88">
        <v>6</v>
      </c>
      <c r="D12" s="88">
        <v>90</v>
      </c>
      <c r="E12" s="88">
        <v>5985</v>
      </c>
      <c r="F12" s="89">
        <v>6081</v>
      </c>
      <c r="G12" s="90">
        <v>4019</v>
      </c>
      <c r="H12" s="91">
        <v>10</v>
      </c>
      <c r="I12" s="91">
        <v>99</v>
      </c>
      <c r="J12" s="91">
        <v>6306</v>
      </c>
      <c r="K12" s="92">
        <f t="shared" si="0"/>
        <v>6415</v>
      </c>
      <c r="L12" s="93">
        <v>4163</v>
      </c>
    </row>
    <row r="13" spans="1:12" ht="28.5" customHeight="1">
      <c r="A13" s="216">
        <v>10</v>
      </c>
      <c r="B13" s="217" t="s">
        <v>22</v>
      </c>
      <c r="C13" s="218">
        <v>12</v>
      </c>
      <c r="D13" s="218">
        <v>43</v>
      </c>
      <c r="E13" s="219">
        <v>2428</v>
      </c>
      <c r="F13" s="220">
        <v>2483</v>
      </c>
      <c r="G13" s="220">
        <v>1307</v>
      </c>
      <c r="H13" s="221">
        <v>13</v>
      </c>
      <c r="I13" s="221">
        <v>46</v>
      </c>
      <c r="J13" s="221">
        <v>2543</v>
      </c>
      <c r="K13" s="220">
        <f t="shared" si="0"/>
        <v>2602</v>
      </c>
      <c r="L13" s="222">
        <v>1356</v>
      </c>
    </row>
    <row r="14" spans="1:12" ht="28.5" customHeight="1">
      <c r="A14" s="44">
        <v>11</v>
      </c>
      <c r="B14" s="87" t="s">
        <v>23</v>
      </c>
      <c r="C14" s="88">
        <v>7</v>
      </c>
      <c r="D14" s="88">
        <v>71</v>
      </c>
      <c r="E14" s="88">
        <v>4140</v>
      </c>
      <c r="F14" s="89">
        <v>4218</v>
      </c>
      <c r="G14" s="90">
        <v>2247</v>
      </c>
      <c r="H14" s="91">
        <v>7</v>
      </c>
      <c r="I14" s="91">
        <v>74</v>
      </c>
      <c r="J14" s="91">
        <v>4324</v>
      </c>
      <c r="K14" s="92">
        <f t="shared" si="0"/>
        <v>4405</v>
      </c>
      <c r="L14" s="93">
        <v>2332</v>
      </c>
    </row>
    <row r="15" spans="1:12" ht="28.5" customHeight="1">
      <c r="A15" s="216">
        <v>12</v>
      </c>
      <c r="B15" s="217" t="s">
        <v>24</v>
      </c>
      <c r="C15" s="218">
        <v>3</v>
      </c>
      <c r="D15" s="218">
        <v>97</v>
      </c>
      <c r="E15" s="219">
        <v>5577</v>
      </c>
      <c r="F15" s="220">
        <v>5677</v>
      </c>
      <c r="G15" s="220">
        <v>3090</v>
      </c>
      <c r="H15" s="221">
        <v>7</v>
      </c>
      <c r="I15" s="221">
        <v>103</v>
      </c>
      <c r="J15" s="221">
        <v>5923</v>
      </c>
      <c r="K15" s="220">
        <f t="shared" si="0"/>
        <v>6033</v>
      </c>
      <c r="L15" s="222">
        <v>3184</v>
      </c>
    </row>
    <row r="16" spans="1:12" ht="28.5" customHeight="1">
      <c r="A16" s="44">
        <v>13</v>
      </c>
      <c r="B16" s="87" t="s">
        <v>25</v>
      </c>
      <c r="C16" s="88">
        <v>4</v>
      </c>
      <c r="D16" s="88">
        <v>48</v>
      </c>
      <c r="E16" s="88">
        <v>3019</v>
      </c>
      <c r="F16" s="89">
        <v>3071</v>
      </c>
      <c r="G16" s="90">
        <v>1281</v>
      </c>
      <c r="H16" s="91">
        <v>4</v>
      </c>
      <c r="I16" s="91">
        <v>49</v>
      </c>
      <c r="J16" s="91">
        <v>3208</v>
      </c>
      <c r="K16" s="92">
        <f t="shared" si="0"/>
        <v>3261</v>
      </c>
      <c r="L16" s="93">
        <v>1327</v>
      </c>
    </row>
    <row r="17" spans="1:12" ht="28.5" customHeight="1">
      <c r="A17" s="216">
        <v>14</v>
      </c>
      <c r="B17" s="217" t="s">
        <v>26</v>
      </c>
      <c r="C17" s="218">
        <v>5</v>
      </c>
      <c r="D17" s="218">
        <v>63</v>
      </c>
      <c r="E17" s="219">
        <v>3489</v>
      </c>
      <c r="F17" s="220">
        <v>3557</v>
      </c>
      <c r="G17" s="220">
        <v>2472</v>
      </c>
      <c r="H17" s="221">
        <v>5</v>
      </c>
      <c r="I17" s="221">
        <v>65</v>
      </c>
      <c r="J17" s="221">
        <v>3708</v>
      </c>
      <c r="K17" s="220">
        <f t="shared" si="0"/>
        <v>3778</v>
      </c>
      <c r="L17" s="222">
        <v>2558</v>
      </c>
    </row>
    <row r="18" spans="1:12" ht="28.5" customHeight="1">
      <c r="A18" s="44">
        <v>15</v>
      </c>
      <c r="B18" s="87" t="s">
        <v>27</v>
      </c>
      <c r="C18" s="88">
        <v>5</v>
      </c>
      <c r="D18" s="88">
        <v>59</v>
      </c>
      <c r="E18" s="88">
        <v>3444</v>
      </c>
      <c r="F18" s="89">
        <v>3508</v>
      </c>
      <c r="G18" s="90">
        <v>1707</v>
      </c>
      <c r="H18" s="91">
        <v>5</v>
      </c>
      <c r="I18" s="91">
        <v>61</v>
      </c>
      <c r="J18" s="91">
        <v>3641</v>
      </c>
      <c r="K18" s="92">
        <f t="shared" si="0"/>
        <v>3707</v>
      </c>
      <c r="L18" s="93">
        <v>1768</v>
      </c>
    </row>
    <row r="19" spans="1:12" ht="28.5" customHeight="1">
      <c r="A19" s="216">
        <v>16</v>
      </c>
      <c r="B19" s="217" t="s">
        <v>28</v>
      </c>
      <c r="C19" s="218">
        <v>2</v>
      </c>
      <c r="D19" s="218">
        <v>90</v>
      </c>
      <c r="E19" s="219">
        <v>9178</v>
      </c>
      <c r="F19" s="220">
        <v>9270</v>
      </c>
      <c r="G19" s="220">
        <v>1841</v>
      </c>
      <c r="H19" s="221">
        <v>2</v>
      </c>
      <c r="I19" s="221">
        <v>95</v>
      </c>
      <c r="J19" s="221">
        <v>9508</v>
      </c>
      <c r="K19" s="220">
        <f t="shared" si="0"/>
        <v>9605</v>
      </c>
      <c r="L19" s="222">
        <v>1909</v>
      </c>
    </row>
    <row r="20" spans="1:12" ht="28.5" customHeight="1">
      <c r="A20" s="44">
        <v>17</v>
      </c>
      <c r="B20" s="87" t="s">
        <v>29</v>
      </c>
      <c r="C20" s="88">
        <v>3</v>
      </c>
      <c r="D20" s="88">
        <v>95</v>
      </c>
      <c r="E20" s="88">
        <v>5748</v>
      </c>
      <c r="F20" s="89">
        <v>5846</v>
      </c>
      <c r="G20" s="90">
        <v>5375</v>
      </c>
      <c r="H20" s="91">
        <v>5</v>
      </c>
      <c r="I20" s="91">
        <v>105</v>
      </c>
      <c r="J20" s="91">
        <v>6099</v>
      </c>
      <c r="K20" s="92">
        <f t="shared" si="0"/>
        <v>6209</v>
      </c>
      <c r="L20" s="93">
        <v>5513</v>
      </c>
    </row>
    <row r="21" spans="1:12" ht="28.5" customHeight="1">
      <c r="A21" s="216">
        <v>18</v>
      </c>
      <c r="B21" s="217" t="s">
        <v>30</v>
      </c>
      <c r="C21" s="218">
        <v>8</v>
      </c>
      <c r="D21" s="218">
        <v>90</v>
      </c>
      <c r="E21" s="219">
        <v>6893</v>
      </c>
      <c r="F21" s="220">
        <v>6991</v>
      </c>
      <c r="G21" s="220">
        <v>4444</v>
      </c>
      <c r="H21" s="221">
        <v>11</v>
      </c>
      <c r="I21" s="221">
        <v>101</v>
      </c>
      <c r="J21" s="221">
        <v>7242</v>
      </c>
      <c r="K21" s="220">
        <f t="shared" si="0"/>
        <v>7354</v>
      </c>
      <c r="L21" s="222">
        <v>4590</v>
      </c>
    </row>
    <row r="22" spans="1:12" s="3" customFormat="1" ht="39.75" customHeight="1">
      <c r="A22" s="418" t="s">
        <v>8</v>
      </c>
      <c r="B22" s="419"/>
      <c r="C22" s="94">
        <v>146</v>
      </c>
      <c r="D22" s="94">
        <v>1728</v>
      </c>
      <c r="E22" s="94">
        <v>112765</v>
      </c>
      <c r="F22" s="94">
        <v>114639</v>
      </c>
      <c r="G22" s="94">
        <v>66038</v>
      </c>
      <c r="H22" s="223">
        <f>SUM(H4:H21)</f>
        <v>183</v>
      </c>
      <c r="I22" s="223">
        <f>SUM(I4:I21)</f>
        <v>1859</v>
      </c>
      <c r="J22" s="223">
        <f>SUM(J4:J21)</f>
        <v>118675</v>
      </c>
      <c r="K22" s="223">
        <f>SUM(K4:K21)</f>
        <v>120717</v>
      </c>
      <c r="L22" s="223">
        <f>SUM(L4:L21)</f>
        <v>68284</v>
      </c>
    </row>
    <row r="23" spans="3:6" ht="20.25" customHeight="1">
      <c r="C23" s="5"/>
      <c r="D23" s="5"/>
      <c r="E23" s="5"/>
      <c r="F23" s="5"/>
    </row>
  </sheetData>
  <sheetProtection/>
  <mergeCells count="6">
    <mergeCell ref="A22:B22"/>
    <mergeCell ref="C2:G2"/>
    <mergeCell ref="H2:L2"/>
    <mergeCell ref="A2:A3"/>
    <mergeCell ref="B2:B3"/>
    <mergeCell ref="A1:L1"/>
  </mergeCells>
  <printOptions/>
  <pageMargins left="1.04" right="0.16" top="0.69" bottom="1" header="0.5" footer="0.5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1"/>
  <sheetViews>
    <sheetView zoomScale="90" zoomScaleNormal="90" zoomScalePageLayoutView="0" workbookViewId="0" topLeftCell="A1">
      <selection activeCell="G7" sqref="G7"/>
    </sheetView>
  </sheetViews>
  <sheetFormatPr defaultColWidth="9.00390625" defaultRowHeight="12.75"/>
  <cols>
    <col min="1" max="1" width="5.875" style="0" customWidth="1"/>
    <col min="2" max="2" width="31.375" style="0" customWidth="1"/>
    <col min="3" max="3" width="21.00390625" style="0" customWidth="1"/>
    <col min="4" max="4" width="17.625" style="0" customWidth="1"/>
  </cols>
  <sheetData>
    <row r="1" spans="1:4" ht="56.25" customHeight="1">
      <c r="A1" s="506" t="s">
        <v>313</v>
      </c>
      <c r="B1" s="507"/>
      <c r="C1" s="507"/>
      <c r="D1" s="507"/>
    </row>
    <row r="2" spans="1:4" ht="41.25">
      <c r="A2" s="293" t="s">
        <v>256</v>
      </c>
      <c r="B2" s="293" t="s">
        <v>10</v>
      </c>
      <c r="C2" s="293" t="s">
        <v>257</v>
      </c>
      <c r="D2" s="293" t="s">
        <v>258</v>
      </c>
    </row>
    <row r="3" spans="1:4" ht="17.25">
      <c r="A3" s="305" t="s">
        <v>259</v>
      </c>
      <c r="B3" s="306" t="s">
        <v>13</v>
      </c>
      <c r="C3" s="307">
        <v>138</v>
      </c>
      <c r="D3" s="308">
        <v>154</v>
      </c>
    </row>
    <row r="4" spans="1:4" ht="17.25">
      <c r="A4" s="309" t="s">
        <v>260</v>
      </c>
      <c r="B4" s="310" t="s">
        <v>14</v>
      </c>
      <c r="C4" s="311">
        <v>55</v>
      </c>
      <c r="D4" s="312">
        <v>37</v>
      </c>
    </row>
    <row r="5" spans="1:4" ht="17.25">
      <c r="A5" s="313" t="s">
        <v>261</v>
      </c>
      <c r="B5" s="314" t="s">
        <v>15</v>
      </c>
      <c r="C5" s="315">
        <v>62</v>
      </c>
      <c r="D5" s="316">
        <v>597</v>
      </c>
    </row>
    <row r="6" spans="1:4" ht="17.25">
      <c r="A6" s="309" t="s">
        <v>262</v>
      </c>
      <c r="B6" s="310" t="s">
        <v>16</v>
      </c>
      <c r="C6" s="311">
        <v>177</v>
      </c>
      <c r="D6" s="312">
        <v>169</v>
      </c>
    </row>
    <row r="7" spans="1:4" ht="17.25">
      <c r="A7" s="313" t="s">
        <v>230</v>
      </c>
      <c r="B7" s="314" t="s">
        <v>17</v>
      </c>
      <c r="C7" s="315">
        <v>396</v>
      </c>
      <c r="D7" s="316">
        <v>522</v>
      </c>
    </row>
    <row r="8" spans="1:4" ht="17.25">
      <c r="A8" s="309" t="s">
        <v>226</v>
      </c>
      <c r="B8" s="310" t="s">
        <v>18</v>
      </c>
      <c r="C8" s="311">
        <v>572</v>
      </c>
      <c r="D8" s="312">
        <v>986</v>
      </c>
    </row>
    <row r="9" spans="1:4" ht="17.25">
      <c r="A9" s="313" t="s">
        <v>263</v>
      </c>
      <c r="B9" s="314" t="s">
        <v>19</v>
      </c>
      <c r="C9" s="315">
        <v>175</v>
      </c>
      <c r="D9" s="316">
        <v>345</v>
      </c>
    </row>
    <row r="10" spans="1:4" ht="17.25">
      <c r="A10" s="309" t="s">
        <v>264</v>
      </c>
      <c r="B10" s="310" t="s">
        <v>20</v>
      </c>
      <c r="C10" s="311">
        <v>357</v>
      </c>
      <c r="D10" s="312">
        <v>752</v>
      </c>
    </row>
    <row r="11" spans="1:4" ht="17.25">
      <c r="A11" s="313" t="s">
        <v>225</v>
      </c>
      <c r="B11" s="314" t="s">
        <v>21</v>
      </c>
      <c r="C11" s="315">
        <v>58</v>
      </c>
      <c r="D11" s="316">
        <v>353</v>
      </c>
    </row>
    <row r="12" spans="1:4" ht="17.25">
      <c r="A12" s="309" t="s">
        <v>224</v>
      </c>
      <c r="B12" s="310" t="s">
        <v>22</v>
      </c>
      <c r="C12" s="311">
        <v>34</v>
      </c>
      <c r="D12" s="312">
        <v>9</v>
      </c>
    </row>
    <row r="13" spans="1:4" ht="17.25">
      <c r="A13" s="313" t="s">
        <v>265</v>
      </c>
      <c r="B13" s="314" t="s">
        <v>23</v>
      </c>
      <c r="C13" s="315">
        <v>107</v>
      </c>
      <c r="D13" s="316">
        <v>151</v>
      </c>
    </row>
    <row r="14" spans="1:4" ht="17.25">
      <c r="A14" s="309" t="s">
        <v>266</v>
      </c>
      <c r="B14" s="310" t="s">
        <v>24</v>
      </c>
      <c r="C14" s="311">
        <v>93</v>
      </c>
      <c r="D14" s="312">
        <v>197</v>
      </c>
    </row>
    <row r="15" spans="1:4" ht="17.25">
      <c r="A15" s="313" t="s">
        <v>227</v>
      </c>
      <c r="B15" s="314" t="s">
        <v>25</v>
      </c>
      <c r="C15" s="315">
        <v>58</v>
      </c>
      <c r="D15" s="316">
        <v>157</v>
      </c>
    </row>
    <row r="16" spans="1:4" ht="17.25">
      <c r="A16" s="309" t="s">
        <v>267</v>
      </c>
      <c r="B16" s="310" t="s">
        <v>26</v>
      </c>
      <c r="C16" s="311">
        <v>97</v>
      </c>
      <c r="D16" s="312">
        <v>323</v>
      </c>
    </row>
    <row r="17" spans="1:4" ht="17.25">
      <c r="A17" s="313" t="s">
        <v>268</v>
      </c>
      <c r="B17" s="314" t="s">
        <v>27</v>
      </c>
      <c r="C17" s="315">
        <v>136</v>
      </c>
      <c r="D17" s="316">
        <v>129</v>
      </c>
    </row>
    <row r="18" spans="1:4" ht="17.25">
      <c r="A18" s="309" t="s">
        <v>269</v>
      </c>
      <c r="B18" s="310" t="s">
        <v>28</v>
      </c>
      <c r="C18" s="311">
        <v>89</v>
      </c>
      <c r="D18" s="312">
        <v>219</v>
      </c>
    </row>
    <row r="19" spans="1:4" ht="17.25">
      <c r="A19" s="313" t="s">
        <v>229</v>
      </c>
      <c r="B19" s="314" t="s">
        <v>29</v>
      </c>
      <c r="C19" s="315">
        <v>298</v>
      </c>
      <c r="D19" s="316">
        <v>378</v>
      </c>
    </row>
    <row r="20" spans="1:4" ht="17.25">
      <c r="A20" s="309" t="s">
        <v>270</v>
      </c>
      <c r="B20" s="310" t="s">
        <v>30</v>
      </c>
      <c r="C20" s="311">
        <v>135</v>
      </c>
      <c r="D20" s="312">
        <v>396</v>
      </c>
    </row>
    <row r="21" spans="1:4" ht="21">
      <c r="A21" s="313"/>
      <c r="B21" s="317" t="s">
        <v>271</v>
      </c>
      <c r="C21" s="318" t="s">
        <v>314</v>
      </c>
      <c r="D21" s="319" t="s">
        <v>315</v>
      </c>
    </row>
  </sheetData>
  <sheetProtection/>
  <mergeCells count="1"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3"/>
  <sheetViews>
    <sheetView zoomScale="70" zoomScaleNormal="70" zoomScalePageLayoutView="0" workbookViewId="0" topLeftCell="A1">
      <selection activeCell="W18" sqref="W18"/>
    </sheetView>
  </sheetViews>
  <sheetFormatPr defaultColWidth="9.00390625" defaultRowHeight="12.75"/>
  <cols>
    <col min="1" max="1" width="4.625" style="0" customWidth="1"/>
    <col min="2" max="2" width="28.375" style="31" customWidth="1"/>
    <col min="3" max="3" width="14.375" style="0" customWidth="1"/>
    <col min="4" max="4" width="12.125" style="0" customWidth="1"/>
    <col min="5" max="5" width="10.00390625" style="0" customWidth="1"/>
    <col min="6" max="6" width="8.375" style="0" customWidth="1"/>
    <col min="7" max="7" width="8.50390625" style="0" customWidth="1"/>
    <col min="8" max="8" width="9.50390625" style="0" customWidth="1"/>
    <col min="9" max="9" width="7.50390625" style="0" customWidth="1"/>
    <col min="10" max="10" width="8.125" style="0" customWidth="1"/>
    <col min="11" max="11" width="10.375" style="0" customWidth="1"/>
    <col min="14" max="14" width="15.375" style="0" customWidth="1"/>
  </cols>
  <sheetData>
    <row r="1" spans="1:14" ht="15" customHeight="1">
      <c r="A1" s="512" t="s">
        <v>202</v>
      </c>
      <c r="B1" s="512"/>
      <c r="C1" s="512"/>
      <c r="D1" s="512"/>
      <c r="E1" s="512"/>
      <c r="F1" s="512"/>
      <c r="G1" s="513"/>
      <c r="H1" s="513"/>
      <c r="I1" s="513"/>
      <c r="J1" s="513"/>
      <c r="K1" s="513"/>
      <c r="L1" s="513"/>
      <c r="M1" s="513"/>
      <c r="N1" s="513"/>
    </row>
    <row r="2" spans="1:14" s="32" customFormat="1" ht="30.75" customHeight="1">
      <c r="A2" s="514" t="s">
        <v>317</v>
      </c>
      <c r="B2" s="514"/>
      <c r="C2" s="514"/>
      <c r="D2" s="514"/>
      <c r="E2" s="514"/>
      <c r="F2" s="514"/>
      <c r="G2" s="515"/>
      <c r="H2" s="515"/>
      <c r="I2" s="515"/>
      <c r="J2" s="515"/>
      <c r="K2" s="515"/>
      <c r="L2" s="515"/>
      <c r="M2" s="515"/>
      <c r="N2" s="516"/>
    </row>
    <row r="3" spans="1:14" s="33" customFormat="1" ht="16.5" customHeight="1">
      <c r="A3" s="517" t="s">
        <v>1</v>
      </c>
      <c r="B3" s="517" t="s">
        <v>10</v>
      </c>
      <c r="C3" s="517" t="s">
        <v>7</v>
      </c>
      <c r="D3" s="519" t="s">
        <v>71</v>
      </c>
      <c r="E3" s="521" t="s">
        <v>203</v>
      </c>
      <c r="F3" s="521"/>
      <c r="G3" s="521"/>
      <c r="H3" s="522" t="s">
        <v>72</v>
      </c>
      <c r="I3" s="522"/>
      <c r="J3" s="522"/>
      <c r="K3" s="522" t="s">
        <v>73</v>
      </c>
      <c r="L3" s="522"/>
      <c r="M3" s="522"/>
      <c r="N3" s="345" t="s">
        <v>74</v>
      </c>
    </row>
    <row r="4" spans="1:14" s="33" customFormat="1" ht="12" customHeight="1">
      <c r="A4" s="517"/>
      <c r="B4" s="517"/>
      <c r="C4" s="517"/>
      <c r="D4" s="519"/>
      <c r="E4" s="523" t="s">
        <v>7</v>
      </c>
      <c r="F4" s="508" t="s">
        <v>75</v>
      </c>
      <c r="G4" s="508"/>
      <c r="H4" s="509" t="s">
        <v>7</v>
      </c>
      <c r="I4" s="511" t="s">
        <v>75</v>
      </c>
      <c r="J4" s="511"/>
      <c r="K4" s="509" t="s">
        <v>7</v>
      </c>
      <c r="L4" s="511" t="s">
        <v>75</v>
      </c>
      <c r="M4" s="511"/>
      <c r="N4" s="509" t="s">
        <v>7</v>
      </c>
    </row>
    <row r="5" spans="1:14" s="33" customFormat="1" ht="16.5" customHeight="1" thickBot="1">
      <c r="A5" s="518"/>
      <c r="B5" s="518"/>
      <c r="C5" s="518"/>
      <c r="D5" s="520"/>
      <c r="E5" s="524"/>
      <c r="F5" s="320" t="s">
        <v>76</v>
      </c>
      <c r="G5" s="320" t="s">
        <v>77</v>
      </c>
      <c r="H5" s="510"/>
      <c r="I5" s="346" t="s">
        <v>76</v>
      </c>
      <c r="J5" s="346" t="s">
        <v>77</v>
      </c>
      <c r="K5" s="510"/>
      <c r="L5" s="346" t="s">
        <v>76</v>
      </c>
      <c r="M5" s="346" t="s">
        <v>77</v>
      </c>
      <c r="N5" s="509"/>
    </row>
    <row r="6" spans="1:14" s="251" customFormat="1" ht="0" customHeight="1" hidden="1" thickTop="1">
      <c r="A6" s="347">
        <v>1</v>
      </c>
      <c r="B6" s="347">
        <v>2</v>
      </c>
      <c r="C6" s="347" t="s">
        <v>215</v>
      </c>
      <c r="D6" s="347">
        <v>4</v>
      </c>
      <c r="E6" s="347" t="s">
        <v>216</v>
      </c>
      <c r="F6" s="347">
        <v>6</v>
      </c>
      <c r="G6" s="347">
        <v>7</v>
      </c>
      <c r="H6" s="348" t="s">
        <v>217</v>
      </c>
      <c r="I6" s="348">
        <v>9</v>
      </c>
      <c r="J6" s="348">
        <v>10</v>
      </c>
      <c r="K6" s="348" t="s">
        <v>218</v>
      </c>
      <c r="L6" s="348">
        <v>12</v>
      </c>
      <c r="M6" s="348">
        <v>13</v>
      </c>
      <c r="N6" s="296">
        <v>14</v>
      </c>
    </row>
    <row r="7" spans="1:14" s="33" customFormat="1" ht="18" customHeight="1" hidden="1">
      <c r="A7" s="294"/>
      <c r="B7" s="39"/>
      <c r="C7" s="295"/>
      <c r="D7" s="295">
        <v>1</v>
      </c>
      <c r="E7" s="39"/>
      <c r="F7" s="295">
        <v>2</v>
      </c>
      <c r="G7" s="295">
        <v>3</v>
      </c>
      <c r="H7" s="349"/>
      <c r="I7" s="350">
        <v>4</v>
      </c>
      <c r="J7" s="350">
        <v>5</v>
      </c>
      <c r="K7" s="349"/>
      <c r="L7" s="350">
        <v>6</v>
      </c>
      <c r="M7" s="350">
        <v>7</v>
      </c>
      <c r="N7" s="350">
        <v>8</v>
      </c>
    </row>
    <row r="8" spans="1:14" s="34" customFormat="1" ht="27.75" customHeight="1">
      <c r="A8" s="44">
        <v>1</v>
      </c>
      <c r="B8" s="87" t="s">
        <v>13</v>
      </c>
      <c r="C8" s="98">
        <f>D8+E8+H8+K8+N8</f>
        <v>1287</v>
      </c>
      <c r="D8" s="250">
        <v>25</v>
      </c>
      <c r="E8" s="152">
        <f>F8+G8</f>
        <v>130</v>
      </c>
      <c r="F8" s="153">
        <v>79</v>
      </c>
      <c r="G8" s="153">
        <v>51</v>
      </c>
      <c r="H8" s="154">
        <f>I8++J8</f>
        <v>56</v>
      </c>
      <c r="I8" s="155">
        <v>35</v>
      </c>
      <c r="J8" s="155">
        <v>21</v>
      </c>
      <c r="K8" s="154">
        <f>L8+M8</f>
        <v>60</v>
      </c>
      <c r="L8" s="156">
        <v>25</v>
      </c>
      <c r="M8" s="155">
        <v>35</v>
      </c>
      <c r="N8" s="297">
        <v>1016</v>
      </c>
    </row>
    <row r="9" spans="1:14" s="34" customFormat="1" ht="27.75" customHeight="1">
      <c r="A9" s="216">
        <v>2</v>
      </c>
      <c r="B9" s="217" t="s">
        <v>14</v>
      </c>
      <c r="C9" s="396">
        <f aca="true" t="shared" si="0" ref="C9:C26">D9+E9+H9+K9+N9</f>
        <v>783</v>
      </c>
      <c r="D9" s="252">
        <v>14</v>
      </c>
      <c r="E9" s="253">
        <f aca="true" t="shared" si="1" ref="E9:E26">F9+G9</f>
        <v>43</v>
      </c>
      <c r="F9" s="254">
        <v>39</v>
      </c>
      <c r="G9" s="254">
        <v>4</v>
      </c>
      <c r="H9" s="253">
        <f aca="true" t="shared" si="2" ref="H9:H26">I9++J9</f>
        <v>89</v>
      </c>
      <c r="I9" s="254">
        <v>67</v>
      </c>
      <c r="J9" s="254">
        <v>22</v>
      </c>
      <c r="K9" s="253">
        <f aca="true" t="shared" si="3" ref="K9:K26">L9+M9</f>
        <v>390</v>
      </c>
      <c r="L9" s="232">
        <v>160</v>
      </c>
      <c r="M9" s="254">
        <v>230</v>
      </c>
      <c r="N9" s="354">
        <v>247</v>
      </c>
    </row>
    <row r="10" spans="1:14" s="34" customFormat="1" ht="27.75" customHeight="1">
      <c r="A10" s="44">
        <v>3</v>
      </c>
      <c r="B10" s="87" t="s">
        <v>15</v>
      </c>
      <c r="C10" s="98">
        <f t="shared" si="0"/>
        <v>1783</v>
      </c>
      <c r="D10" s="250">
        <v>35</v>
      </c>
      <c r="E10" s="152">
        <f t="shared" si="1"/>
        <v>355</v>
      </c>
      <c r="F10" s="153">
        <v>316</v>
      </c>
      <c r="G10" s="153">
        <v>39</v>
      </c>
      <c r="H10" s="154">
        <f t="shared" si="2"/>
        <v>144</v>
      </c>
      <c r="I10" s="155">
        <v>126</v>
      </c>
      <c r="J10" s="155">
        <v>18</v>
      </c>
      <c r="K10" s="154">
        <f t="shared" si="3"/>
        <v>118</v>
      </c>
      <c r="L10" s="156">
        <v>68</v>
      </c>
      <c r="M10" s="155">
        <v>50</v>
      </c>
      <c r="N10" s="297">
        <v>1131</v>
      </c>
    </row>
    <row r="11" spans="1:14" s="34" customFormat="1" ht="27.75" customHeight="1">
      <c r="A11" s="216">
        <v>4</v>
      </c>
      <c r="B11" s="217" t="s">
        <v>16</v>
      </c>
      <c r="C11" s="396">
        <f t="shared" si="0"/>
        <v>4921</v>
      </c>
      <c r="D11" s="252">
        <v>66</v>
      </c>
      <c r="E11" s="253">
        <f t="shared" si="1"/>
        <v>456</v>
      </c>
      <c r="F11" s="254">
        <v>350</v>
      </c>
      <c r="G11" s="254">
        <v>106</v>
      </c>
      <c r="H11" s="253">
        <f t="shared" si="2"/>
        <v>2505</v>
      </c>
      <c r="I11" s="254">
        <v>1893</v>
      </c>
      <c r="J11" s="254">
        <v>612</v>
      </c>
      <c r="K11" s="253">
        <f t="shared" si="3"/>
        <v>492</v>
      </c>
      <c r="L11" s="232">
        <v>249</v>
      </c>
      <c r="M11" s="254">
        <v>243</v>
      </c>
      <c r="N11" s="354">
        <v>1402</v>
      </c>
    </row>
    <row r="12" spans="1:14" s="34" customFormat="1" ht="27.75" customHeight="1">
      <c r="A12" s="44">
        <v>5</v>
      </c>
      <c r="B12" s="87" t="s">
        <v>17</v>
      </c>
      <c r="C12" s="98">
        <f t="shared" si="0"/>
        <v>2916</v>
      </c>
      <c r="D12" s="250">
        <v>81</v>
      </c>
      <c r="E12" s="152">
        <f t="shared" si="1"/>
        <v>314</v>
      </c>
      <c r="F12" s="153">
        <v>294</v>
      </c>
      <c r="G12" s="153">
        <v>20</v>
      </c>
      <c r="H12" s="154">
        <f t="shared" si="2"/>
        <v>578</v>
      </c>
      <c r="I12" s="155">
        <v>521</v>
      </c>
      <c r="J12" s="155">
        <v>57</v>
      </c>
      <c r="K12" s="154">
        <f t="shared" si="3"/>
        <v>425</v>
      </c>
      <c r="L12" s="156">
        <v>277</v>
      </c>
      <c r="M12" s="155">
        <v>148</v>
      </c>
      <c r="N12" s="297">
        <v>1518</v>
      </c>
    </row>
    <row r="13" spans="1:14" s="34" customFormat="1" ht="27.75" customHeight="1">
      <c r="A13" s="216">
        <v>6</v>
      </c>
      <c r="B13" s="217" t="s">
        <v>18</v>
      </c>
      <c r="C13" s="396">
        <f t="shared" si="0"/>
        <v>4772</v>
      </c>
      <c r="D13" s="252">
        <v>68</v>
      </c>
      <c r="E13" s="253">
        <f t="shared" si="1"/>
        <v>383</v>
      </c>
      <c r="F13" s="254">
        <v>361</v>
      </c>
      <c r="G13" s="254">
        <v>22</v>
      </c>
      <c r="H13" s="253">
        <f t="shared" si="2"/>
        <v>955</v>
      </c>
      <c r="I13" s="254">
        <v>757</v>
      </c>
      <c r="J13" s="254">
        <v>198</v>
      </c>
      <c r="K13" s="253">
        <f t="shared" si="3"/>
        <v>1938</v>
      </c>
      <c r="L13" s="232">
        <v>949</v>
      </c>
      <c r="M13" s="254">
        <v>989</v>
      </c>
      <c r="N13" s="354">
        <v>1428</v>
      </c>
    </row>
    <row r="14" spans="1:14" s="34" customFormat="1" ht="27.75" customHeight="1">
      <c r="A14" s="44">
        <v>7</v>
      </c>
      <c r="B14" s="87" t="s">
        <v>19</v>
      </c>
      <c r="C14" s="98">
        <f t="shared" si="0"/>
        <v>1300</v>
      </c>
      <c r="D14" s="250">
        <v>21</v>
      </c>
      <c r="E14" s="152">
        <f t="shared" si="1"/>
        <v>110</v>
      </c>
      <c r="F14" s="153">
        <v>79</v>
      </c>
      <c r="G14" s="153">
        <v>31</v>
      </c>
      <c r="H14" s="154">
        <f t="shared" si="2"/>
        <v>184</v>
      </c>
      <c r="I14" s="155">
        <v>134</v>
      </c>
      <c r="J14" s="155">
        <v>50</v>
      </c>
      <c r="K14" s="154">
        <f t="shared" si="3"/>
        <v>542</v>
      </c>
      <c r="L14" s="156">
        <v>196</v>
      </c>
      <c r="M14" s="155">
        <v>346</v>
      </c>
      <c r="N14" s="297">
        <v>443</v>
      </c>
    </row>
    <row r="15" spans="1:14" s="34" customFormat="1" ht="27.75" customHeight="1">
      <c r="A15" s="216">
        <v>8</v>
      </c>
      <c r="B15" s="217" t="s">
        <v>20</v>
      </c>
      <c r="C15" s="396">
        <f t="shared" si="0"/>
        <v>1033</v>
      </c>
      <c r="D15" s="252">
        <v>14</v>
      </c>
      <c r="E15" s="253">
        <f t="shared" si="1"/>
        <v>95</v>
      </c>
      <c r="F15" s="254">
        <v>76</v>
      </c>
      <c r="G15" s="254">
        <v>19</v>
      </c>
      <c r="H15" s="253">
        <f t="shared" si="2"/>
        <v>95</v>
      </c>
      <c r="I15" s="254">
        <v>56</v>
      </c>
      <c r="J15" s="254">
        <v>39</v>
      </c>
      <c r="K15" s="253">
        <f t="shared" si="3"/>
        <v>179</v>
      </c>
      <c r="L15" s="232">
        <v>47</v>
      </c>
      <c r="M15" s="254">
        <v>132</v>
      </c>
      <c r="N15" s="354">
        <v>650</v>
      </c>
    </row>
    <row r="16" spans="1:14" s="34" customFormat="1" ht="27.75" customHeight="1">
      <c r="A16" s="44">
        <v>9</v>
      </c>
      <c r="B16" s="87" t="s">
        <v>21</v>
      </c>
      <c r="C16" s="98">
        <f t="shared" si="0"/>
        <v>1839</v>
      </c>
      <c r="D16" s="250">
        <v>31</v>
      </c>
      <c r="E16" s="152">
        <f t="shared" si="1"/>
        <v>186</v>
      </c>
      <c r="F16" s="153">
        <v>160</v>
      </c>
      <c r="G16" s="153">
        <v>26</v>
      </c>
      <c r="H16" s="154">
        <f t="shared" si="2"/>
        <v>332</v>
      </c>
      <c r="I16" s="155">
        <v>273</v>
      </c>
      <c r="J16" s="155">
        <v>59</v>
      </c>
      <c r="K16" s="154">
        <f t="shared" si="3"/>
        <v>472</v>
      </c>
      <c r="L16" s="156">
        <v>239</v>
      </c>
      <c r="M16" s="155">
        <v>233</v>
      </c>
      <c r="N16" s="297">
        <v>818</v>
      </c>
    </row>
    <row r="17" spans="1:14" s="34" customFormat="1" ht="27.75" customHeight="1">
      <c r="A17" s="216">
        <v>10</v>
      </c>
      <c r="B17" s="217" t="s">
        <v>22</v>
      </c>
      <c r="C17" s="396">
        <f t="shared" si="0"/>
        <v>536</v>
      </c>
      <c r="D17" s="252">
        <v>9</v>
      </c>
      <c r="E17" s="253">
        <f t="shared" si="1"/>
        <v>67</v>
      </c>
      <c r="F17" s="254">
        <v>46</v>
      </c>
      <c r="G17" s="254">
        <v>21</v>
      </c>
      <c r="H17" s="253">
        <f t="shared" si="2"/>
        <v>29</v>
      </c>
      <c r="I17" s="254">
        <v>19</v>
      </c>
      <c r="J17" s="254">
        <v>10</v>
      </c>
      <c r="K17" s="253">
        <f t="shared" si="3"/>
        <v>80</v>
      </c>
      <c r="L17" s="232">
        <v>33</v>
      </c>
      <c r="M17" s="254">
        <v>47</v>
      </c>
      <c r="N17" s="354">
        <v>351</v>
      </c>
    </row>
    <row r="18" spans="1:14" s="34" customFormat="1" ht="27.75" customHeight="1">
      <c r="A18" s="44">
        <v>11</v>
      </c>
      <c r="B18" s="87" t="s">
        <v>23</v>
      </c>
      <c r="C18" s="98">
        <f t="shared" si="0"/>
        <v>1216</v>
      </c>
      <c r="D18" s="250">
        <v>15</v>
      </c>
      <c r="E18" s="152">
        <f t="shared" si="1"/>
        <v>85</v>
      </c>
      <c r="F18" s="153">
        <v>76</v>
      </c>
      <c r="G18" s="153">
        <v>9</v>
      </c>
      <c r="H18" s="154">
        <f t="shared" si="2"/>
        <v>340</v>
      </c>
      <c r="I18" s="155">
        <v>262</v>
      </c>
      <c r="J18" s="155">
        <v>78</v>
      </c>
      <c r="K18" s="154">
        <f t="shared" si="3"/>
        <v>387</v>
      </c>
      <c r="L18" s="156">
        <v>187</v>
      </c>
      <c r="M18" s="155">
        <v>200</v>
      </c>
      <c r="N18" s="297">
        <v>389</v>
      </c>
    </row>
    <row r="19" spans="1:14" s="34" customFormat="1" ht="27.75" customHeight="1">
      <c r="A19" s="216">
        <v>12</v>
      </c>
      <c r="B19" s="217" t="s">
        <v>24</v>
      </c>
      <c r="C19" s="396">
        <f t="shared" si="0"/>
        <v>1775</v>
      </c>
      <c r="D19" s="252">
        <v>65</v>
      </c>
      <c r="E19" s="253">
        <f t="shared" si="1"/>
        <v>150</v>
      </c>
      <c r="F19" s="254">
        <v>99</v>
      </c>
      <c r="G19" s="254">
        <v>51</v>
      </c>
      <c r="H19" s="253">
        <f t="shared" si="2"/>
        <v>263</v>
      </c>
      <c r="I19" s="254">
        <v>202</v>
      </c>
      <c r="J19" s="254">
        <v>61</v>
      </c>
      <c r="K19" s="253">
        <f t="shared" si="3"/>
        <v>760</v>
      </c>
      <c r="L19" s="232">
        <v>290</v>
      </c>
      <c r="M19" s="254">
        <v>470</v>
      </c>
      <c r="N19" s="354">
        <v>537</v>
      </c>
    </row>
    <row r="20" spans="1:14" s="34" customFormat="1" ht="27.75" customHeight="1">
      <c r="A20" s="44">
        <v>13</v>
      </c>
      <c r="B20" s="87" t="s">
        <v>25</v>
      </c>
      <c r="C20" s="98">
        <f t="shared" si="0"/>
        <v>869</v>
      </c>
      <c r="D20" s="250">
        <v>11</v>
      </c>
      <c r="E20" s="152">
        <f t="shared" si="1"/>
        <v>64</v>
      </c>
      <c r="F20" s="153">
        <v>48</v>
      </c>
      <c r="G20" s="153">
        <v>16</v>
      </c>
      <c r="H20" s="154">
        <f t="shared" si="2"/>
        <v>22</v>
      </c>
      <c r="I20" s="155">
        <v>18</v>
      </c>
      <c r="J20" s="155">
        <v>4</v>
      </c>
      <c r="K20" s="154">
        <f t="shared" si="3"/>
        <v>463</v>
      </c>
      <c r="L20" s="156">
        <v>173</v>
      </c>
      <c r="M20" s="155">
        <v>290</v>
      </c>
      <c r="N20" s="297">
        <v>309</v>
      </c>
    </row>
    <row r="21" spans="1:14" s="34" customFormat="1" ht="27.75" customHeight="1">
      <c r="A21" s="216">
        <v>14</v>
      </c>
      <c r="B21" s="217" t="s">
        <v>26</v>
      </c>
      <c r="C21" s="396">
        <f t="shared" si="0"/>
        <v>781</v>
      </c>
      <c r="D21" s="252">
        <v>25</v>
      </c>
      <c r="E21" s="253">
        <f t="shared" si="1"/>
        <v>81</v>
      </c>
      <c r="F21" s="254">
        <v>68</v>
      </c>
      <c r="G21" s="254">
        <v>13</v>
      </c>
      <c r="H21" s="253">
        <f t="shared" si="2"/>
        <v>210</v>
      </c>
      <c r="I21" s="254">
        <v>168</v>
      </c>
      <c r="J21" s="254">
        <v>42</v>
      </c>
      <c r="K21" s="253">
        <f t="shared" si="3"/>
        <v>138</v>
      </c>
      <c r="L21" s="232">
        <v>64</v>
      </c>
      <c r="M21" s="254">
        <v>74</v>
      </c>
      <c r="N21" s="354">
        <v>327</v>
      </c>
    </row>
    <row r="22" spans="1:14" s="34" customFormat="1" ht="27.75" customHeight="1">
      <c r="A22" s="44">
        <v>15</v>
      </c>
      <c r="B22" s="87" t="s">
        <v>27</v>
      </c>
      <c r="C22" s="98">
        <f t="shared" si="0"/>
        <v>816</v>
      </c>
      <c r="D22" s="250">
        <v>31</v>
      </c>
      <c r="E22" s="152">
        <f t="shared" si="1"/>
        <v>89</v>
      </c>
      <c r="F22" s="153">
        <v>77</v>
      </c>
      <c r="G22" s="153">
        <v>12</v>
      </c>
      <c r="H22" s="154">
        <f t="shared" si="2"/>
        <v>87</v>
      </c>
      <c r="I22" s="155">
        <v>45</v>
      </c>
      <c r="J22" s="155">
        <v>42</v>
      </c>
      <c r="K22" s="154">
        <f t="shared" si="3"/>
        <v>226</v>
      </c>
      <c r="L22" s="156">
        <v>110</v>
      </c>
      <c r="M22" s="155">
        <v>116</v>
      </c>
      <c r="N22" s="297">
        <v>383</v>
      </c>
    </row>
    <row r="23" spans="1:14" s="34" customFormat="1" ht="27.75" customHeight="1">
      <c r="A23" s="216">
        <v>16</v>
      </c>
      <c r="B23" s="217" t="s">
        <v>28</v>
      </c>
      <c r="C23" s="396">
        <f t="shared" si="0"/>
        <v>985</v>
      </c>
      <c r="D23" s="252">
        <v>17</v>
      </c>
      <c r="E23" s="253">
        <f t="shared" si="1"/>
        <v>88</v>
      </c>
      <c r="F23" s="254">
        <v>74</v>
      </c>
      <c r="G23" s="254">
        <v>14</v>
      </c>
      <c r="H23" s="253">
        <f t="shared" si="2"/>
        <v>330</v>
      </c>
      <c r="I23" s="254">
        <v>238</v>
      </c>
      <c r="J23" s="254">
        <v>92</v>
      </c>
      <c r="K23" s="253">
        <f t="shared" si="3"/>
        <v>210</v>
      </c>
      <c r="L23" s="232">
        <v>64</v>
      </c>
      <c r="M23" s="254">
        <v>146</v>
      </c>
      <c r="N23" s="354">
        <v>340</v>
      </c>
    </row>
    <row r="24" spans="1:14" s="34" customFormat="1" ht="27.75" customHeight="1">
      <c r="A24" s="44">
        <v>17</v>
      </c>
      <c r="B24" s="87" t="s">
        <v>29</v>
      </c>
      <c r="C24" s="98">
        <f t="shared" si="0"/>
        <v>1153</v>
      </c>
      <c r="D24" s="250">
        <v>21</v>
      </c>
      <c r="E24" s="152">
        <f t="shared" si="1"/>
        <v>148</v>
      </c>
      <c r="F24" s="153">
        <v>99</v>
      </c>
      <c r="G24" s="153">
        <v>49</v>
      </c>
      <c r="H24" s="154">
        <f t="shared" si="2"/>
        <v>81</v>
      </c>
      <c r="I24" s="155">
        <v>50</v>
      </c>
      <c r="J24" s="155">
        <v>31</v>
      </c>
      <c r="K24" s="154">
        <f t="shared" si="3"/>
        <v>84</v>
      </c>
      <c r="L24" s="156">
        <v>25</v>
      </c>
      <c r="M24" s="155">
        <v>59</v>
      </c>
      <c r="N24" s="297">
        <v>819</v>
      </c>
    </row>
    <row r="25" spans="1:14" s="34" customFormat="1" ht="27.75" customHeight="1">
      <c r="A25" s="216">
        <v>18</v>
      </c>
      <c r="B25" s="217" t="s">
        <v>30</v>
      </c>
      <c r="C25" s="396">
        <f t="shared" si="0"/>
        <v>2551</v>
      </c>
      <c r="D25" s="252">
        <v>26</v>
      </c>
      <c r="E25" s="253">
        <f t="shared" si="1"/>
        <v>148</v>
      </c>
      <c r="F25" s="254">
        <v>126</v>
      </c>
      <c r="G25" s="254">
        <v>22</v>
      </c>
      <c r="H25" s="253">
        <f t="shared" si="2"/>
        <v>316</v>
      </c>
      <c r="I25" s="254">
        <v>240</v>
      </c>
      <c r="J25" s="254">
        <v>76</v>
      </c>
      <c r="K25" s="253">
        <f t="shared" si="3"/>
        <v>1429</v>
      </c>
      <c r="L25" s="232">
        <v>597</v>
      </c>
      <c r="M25" s="254">
        <v>832</v>
      </c>
      <c r="N25" s="354">
        <v>632</v>
      </c>
    </row>
    <row r="26" spans="1:14" s="35" customFormat="1" ht="27.75" customHeight="1">
      <c r="A26" s="351"/>
      <c r="B26" s="351" t="s">
        <v>8</v>
      </c>
      <c r="C26" s="98">
        <f t="shared" si="0"/>
        <v>31316</v>
      </c>
      <c r="D26" s="352">
        <v>575</v>
      </c>
      <c r="E26" s="152">
        <f t="shared" si="1"/>
        <v>2992</v>
      </c>
      <c r="F26" s="98">
        <v>2467</v>
      </c>
      <c r="G26" s="98">
        <v>525</v>
      </c>
      <c r="H26" s="154">
        <f t="shared" si="2"/>
        <v>6616</v>
      </c>
      <c r="I26" s="353">
        <v>5104</v>
      </c>
      <c r="J26" s="353">
        <v>1512</v>
      </c>
      <c r="K26" s="154">
        <f t="shared" si="3"/>
        <v>8393</v>
      </c>
      <c r="L26" s="353">
        <v>3753</v>
      </c>
      <c r="M26" s="353">
        <v>4640</v>
      </c>
      <c r="N26" s="353">
        <v>12740</v>
      </c>
    </row>
    <row r="27" spans="2:7" s="9" customFormat="1" ht="15" customHeight="1" hidden="1">
      <c r="B27" s="45"/>
      <c r="C27" s="9">
        <v>15647</v>
      </c>
      <c r="D27" s="9">
        <v>10985</v>
      </c>
      <c r="F27" s="9">
        <f>SUM(F8:F26)</f>
        <v>4934</v>
      </c>
      <c r="G27" s="9">
        <f>SUM(G8:G26)</f>
        <v>1050</v>
      </c>
    </row>
    <row r="28" spans="2:4" s="9" customFormat="1" ht="15" customHeight="1" hidden="1">
      <c r="B28" s="45"/>
      <c r="D28" s="9">
        <f>SUM(D8:D25)</f>
        <v>575</v>
      </c>
    </row>
    <row r="29" spans="2:4" s="9" customFormat="1" ht="15" customHeight="1" hidden="1">
      <c r="B29" s="45"/>
      <c r="C29" s="9">
        <v>15869</v>
      </c>
      <c r="D29" s="9">
        <v>11316</v>
      </c>
    </row>
    <row r="30" s="9" customFormat="1" ht="15" customHeight="1" hidden="1">
      <c r="B30" s="45"/>
    </row>
    <row r="31" spans="2:4" s="9" customFormat="1" ht="15" customHeight="1" hidden="1">
      <c r="B31" s="45"/>
      <c r="C31" s="9">
        <f>C29-F26</f>
        <v>13402</v>
      </c>
      <c r="D31" s="9">
        <f>D29-J26</f>
        <v>9804</v>
      </c>
    </row>
    <row r="32" s="9" customFormat="1" ht="33.75" customHeight="1">
      <c r="B32" s="205" t="s">
        <v>78</v>
      </c>
    </row>
    <row r="33" ht="41.25" customHeight="1">
      <c r="E33" s="31"/>
    </row>
  </sheetData>
  <sheetProtection/>
  <mergeCells count="16">
    <mergeCell ref="A1:N1"/>
    <mergeCell ref="A2:N2"/>
    <mergeCell ref="A3:A5"/>
    <mergeCell ref="B3:B5"/>
    <mergeCell ref="C3:C5"/>
    <mergeCell ref="D3:D5"/>
    <mergeCell ref="E3:G3"/>
    <mergeCell ref="H3:J3"/>
    <mergeCell ref="K3:M3"/>
    <mergeCell ref="E4:E5"/>
    <mergeCell ref="F4:G4"/>
    <mergeCell ref="H4:H5"/>
    <mergeCell ref="I4:J4"/>
    <mergeCell ref="K4:K5"/>
    <mergeCell ref="L4:M4"/>
    <mergeCell ref="N4:N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46"/>
  <sheetViews>
    <sheetView zoomScale="60" zoomScaleNormal="60" zoomScalePageLayoutView="0" workbookViewId="0" topLeftCell="A1">
      <selection activeCell="X14" sqref="X14"/>
    </sheetView>
  </sheetViews>
  <sheetFormatPr defaultColWidth="9.00390625" defaultRowHeight="12.75"/>
  <cols>
    <col min="1" max="1" width="4.625" style="0" customWidth="1"/>
    <col min="2" max="2" width="21.875" style="0" customWidth="1"/>
    <col min="3" max="3" width="7.875" style="0" customWidth="1"/>
    <col min="4" max="4" width="7.50390625" style="0" customWidth="1"/>
    <col min="5" max="5" width="7.375" style="0" customWidth="1"/>
    <col min="6" max="7" width="7.125" style="0" customWidth="1"/>
    <col min="8" max="8" width="7.875" style="0" customWidth="1"/>
    <col min="9" max="9" width="7.375" style="0" customWidth="1"/>
    <col min="10" max="10" width="6.50390625" style="0" customWidth="1"/>
    <col min="12" max="12" width="6.625" style="0" customWidth="1"/>
    <col min="13" max="13" width="7.00390625" style="0" customWidth="1"/>
    <col min="14" max="14" width="9.50390625" style="0" customWidth="1"/>
    <col min="15" max="15" width="7.375" style="0" customWidth="1"/>
    <col min="16" max="16" width="8.875" style="0" customWidth="1"/>
    <col min="18" max="18" width="10.625" style="0" customWidth="1"/>
    <col min="19" max="19" width="11.50390625" style="0" customWidth="1"/>
    <col min="20" max="20" width="6.125" style="0" hidden="1" customWidth="1"/>
  </cols>
  <sheetData>
    <row r="1" spans="1:19" s="32" customFormat="1" ht="45.75" customHeight="1">
      <c r="A1" s="525" t="s">
        <v>318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</row>
    <row r="2" spans="1:19" s="36" customFormat="1" ht="33" customHeight="1">
      <c r="A2" s="526" t="s">
        <v>9</v>
      </c>
      <c r="B2" s="533" t="s">
        <v>10</v>
      </c>
      <c r="C2" s="526" t="s">
        <v>79</v>
      </c>
      <c r="D2" s="529" t="s">
        <v>80</v>
      </c>
      <c r="E2" s="538"/>
      <c r="F2" s="528" t="s">
        <v>81</v>
      </c>
      <c r="G2" s="528"/>
      <c r="H2" s="536" t="s">
        <v>82</v>
      </c>
      <c r="I2" s="537"/>
      <c r="J2" s="536" t="s">
        <v>83</v>
      </c>
      <c r="K2" s="537"/>
      <c r="L2" s="536" t="s">
        <v>84</v>
      </c>
      <c r="M2" s="539"/>
      <c r="N2" s="528" t="s">
        <v>85</v>
      </c>
      <c r="O2" s="528" t="s">
        <v>86</v>
      </c>
      <c r="P2" s="528" t="s">
        <v>87</v>
      </c>
      <c r="Q2" s="528" t="s">
        <v>88</v>
      </c>
      <c r="R2" s="529" t="s">
        <v>8</v>
      </c>
      <c r="S2" s="531" t="s">
        <v>181</v>
      </c>
    </row>
    <row r="3" spans="1:19" s="36" customFormat="1" ht="64.5" customHeight="1" thickBot="1">
      <c r="A3" s="527"/>
      <c r="B3" s="534"/>
      <c r="C3" s="527"/>
      <c r="D3" s="342" t="s">
        <v>89</v>
      </c>
      <c r="E3" s="342" t="s">
        <v>90</v>
      </c>
      <c r="F3" s="342" t="s">
        <v>89</v>
      </c>
      <c r="G3" s="342" t="s">
        <v>90</v>
      </c>
      <c r="H3" s="342" t="s">
        <v>89</v>
      </c>
      <c r="I3" s="342" t="s">
        <v>90</v>
      </c>
      <c r="J3" s="342" t="s">
        <v>89</v>
      </c>
      <c r="K3" s="342" t="s">
        <v>90</v>
      </c>
      <c r="L3" s="342" t="s">
        <v>89</v>
      </c>
      <c r="M3" s="342" t="s">
        <v>90</v>
      </c>
      <c r="N3" s="535"/>
      <c r="O3" s="535"/>
      <c r="P3" s="535"/>
      <c r="Q3" s="535"/>
      <c r="R3" s="530"/>
      <c r="S3" s="532"/>
    </row>
    <row r="4" spans="1:19" s="36" customFormat="1" ht="27.75" customHeight="1" thickTop="1">
      <c r="A4" s="79">
        <v>1</v>
      </c>
      <c r="B4" s="80" t="s">
        <v>13</v>
      </c>
      <c r="C4" s="333">
        <v>25</v>
      </c>
      <c r="D4" s="334">
        <v>79</v>
      </c>
      <c r="E4" s="335">
        <v>51</v>
      </c>
      <c r="F4" s="334">
        <v>35</v>
      </c>
      <c r="G4" s="334">
        <v>21</v>
      </c>
      <c r="H4" s="333">
        <v>25</v>
      </c>
      <c r="I4" s="336">
        <v>35</v>
      </c>
      <c r="J4" s="337">
        <v>9</v>
      </c>
      <c r="K4" s="338">
        <v>329</v>
      </c>
      <c r="L4" s="339">
        <v>8</v>
      </c>
      <c r="M4" s="339">
        <v>40</v>
      </c>
      <c r="N4" s="339">
        <v>3485</v>
      </c>
      <c r="O4" s="334">
        <v>113</v>
      </c>
      <c r="P4" s="79">
        <v>240</v>
      </c>
      <c r="Q4" s="335">
        <v>2</v>
      </c>
      <c r="R4" s="340">
        <f>C4+D4+E4+F4+G4+H4+I4+J4+K4+L4+M4+N4+O4+P4+Q4</f>
        <v>4497</v>
      </c>
      <c r="S4" s="341">
        <v>4686</v>
      </c>
    </row>
    <row r="5" spans="1:20" ht="27.75" customHeight="1">
      <c r="A5" s="216">
        <v>2</v>
      </c>
      <c r="B5" s="217" t="s">
        <v>14</v>
      </c>
      <c r="C5" s="224">
        <v>14</v>
      </c>
      <c r="D5" s="225">
        <v>39</v>
      </c>
      <c r="E5" s="225">
        <v>4</v>
      </c>
      <c r="F5" s="225">
        <v>67</v>
      </c>
      <c r="G5" s="225">
        <v>22</v>
      </c>
      <c r="H5" s="224">
        <v>160</v>
      </c>
      <c r="I5" s="226">
        <v>230</v>
      </c>
      <c r="J5" s="227">
        <v>3</v>
      </c>
      <c r="K5" s="228">
        <v>272</v>
      </c>
      <c r="L5" s="224">
        <v>28</v>
      </c>
      <c r="M5" s="224">
        <v>25</v>
      </c>
      <c r="N5" s="224">
        <v>3694</v>
      </c>
      <c r="O5" s="225">
        <v>117</v>
      </c>
      <c r="P5" s="216">
        <v>60</v>
      </c>
      <c r="Q5" s="225">
        <v>5089</v>
      </c>
      <c r="R5" s="229">
        <f aca="true" t="shared" si="0" ref="R5:R22">C5+D5+E5+F5+G5+H5+I5+J5+K5+L5+M5+N5+O5+P5+Q5</f>
        <v>9824</v>
      </c>
      <c r="S5" s="230">
        <v>10456</v>
      </c>
      <c r="T5" t="s">
        <v>91</v>
      </c>
    </row>
    <row r="6" spans="1:20" ht="27.75" customHeight="1">
      <c r="A6" s="44">
        <v>3</v>
      </c>
      <c r="B6" s="87" t="s">
        <v>15</v>
      </c>
      <c r="C6" s="326">
        <v>35</v>
      </c>
      <c r="D6" s="325">
        <v>316</v>
      </c>
      <c r="E6" s="322">
        <v>39</v>
      </c>
      <c r="F6" s="325">
        <v>126</v>
      </c>
      <c r="G6" s="325">
        <v>18</v>
      </c>
      <c r="H6" s="326">
        <v>68</v>
      </c>
      <c r="I6" s="328">
        <v>50</v>
      </c>
      <c r="J6" s="329">
        <v>13</v>
      </c>
      <c r="K6" s="323">
        <v>501</v>
      </c>
      <c r="L6" s="321">
        <v>26</v>
      </c>
      <c r="M6" s="321">
        <v>53</v>
      </c>
      <c r="N6" s="321">
        <v>10089</v>
      </c>
      <c r="O6" s="325">
        <v>176</v>
      </c>
      <c r="P6" s="44">
        <v>188</v>
      </c>
      <c r="Q6" s="322">
        <v>2</v>
      </c>
      <c r="R6" s="324">
        <f t="shared" si="0"/>
        <v>11700</v>
      </c>
      <c r="S6" s="327">
        <v>12597</v>
      </c>
      <c r="T6" t="s">
        <v>92</v>
      </c>
    </row>
    <row r="7" spans="1:20" ht="27.75" customHeight="1">
      <c r="A7" s="216">
        <v>4</v>
      </c>
      <c r="B7" s="217" t="s">
        <v>16</v>
      </c>
      <c r="C7" s="224">
        <v>66</v>
      </c>
      <c r="D7" s="225">
        <v>350</v>
      </c>
      <c r="E7" s="225">
        <v>106</v>
      </c>
      <c r="F7" s="225">
        <v>1893</v>
      </c>
      <c r="G7" s="225">
        <v>612</v>
      </c>
      <c r="H7" s="224">
        <v>249</v>
      </c>
      <c r="I7" s="226">
        <v>243</v>
      </c>
      <c r="J7" s="227">
        <v>301</v>
      </c>
      <c r="K7" s="228">
        <v>2385</v>
      </c>
      <c r="L7" s="224">
        <v>153</v>
      </c>
      <c r="M7" s="224">
        <v>257</v>
      </c>
      <c r="N7" s="224">
        <v>18987</v>
      </c>
      <c r="O7" s="225">
        <v>428</v>
      </c>
      <c r="P7" s="216">
        <v>395</v>
      </c>
      <c r="Q7" s="225">
        <v>28</v>
      </c>
      <c r="R7" s="229">
        <f t="shared" si="0"/>
        <v>26453</v>
      </c>
      <c r="S7" s="230">
        <v>27051</v>
      </c>
      <c r="T7" t="s">
        <v>93</v>
      </c>
    </row>
    <row r="8" spans="1:20" ht="27.75" customHeight="1">
      <c r="A8" s="44">
        <v>5</v>
      </c>
      <c r="B8" s="87" t="s">
        <v>17</v>
      </c>
      <c r="C8" s="326">
        <v>81</v>
      </c>
      <c r="D8" s="325">
        <v>294</v>
      </c>
      <c r="E8" s="322">
        <v>20</v>
      </c>
      <c r="F8" s="325">
        <v>521</v>
      </c>
      <c r="G8" s="325">
        <v>57</v>
      </c>
      <c r="H8" s="326">
        <v>277</v>
      </c>
      <c r="I8" s="328">
        <v>148</v>
      </c>
      <c r="J8" s="329">
        <v>86</v>
      </c>
      <c r="K8" s="323">
        <v>1618</v>
      </c>
      <c r="L8" s="321">
        <v>51</v>
      </c>
      <c r="M8" s="321">
        <v>136</v>
      </c>
      <c r="N8" s="321">
        <v>19395</v>
      </c>
      <c r="O8" s="325">
        <v>346</v>
      </c>
      <c r="P8" s="44">
        <v>292</v>
      </c>
      <c r="Q8" s="322">
        <v>25</v>
      </c>
      <c r="R8" s="324">
        <f t="shared" si="0"/>
        <v>23347</v>
      </c>
      <c r="S8" s="327">
        <v>24322</v>
      </c>
      <c r="T8" t="s">
        <v>94</v>
      </c>
    </row>
    <row r="9" spans="1:20" ht="27.75" customHeight="1">
      <c r="A9" s="216">
        <v>6</v>
      </c>
      <c r="B9" s="217" t="s">
        <v>18</v>
      </c>
      <c r="C9" s="224">
        <v>68</v>
      </c>
      <c r="D9" s="225">
        <v>361</v>
      </c>
      <c r="E9" s="225">
        <v>22</v>
      </c>
      <c r="F9" s="225">
        <v>757</v>
      </c>
      <c r="G9" s="225">
        <v>198</v>
      </c>
      <c r="H9" s="224">
        <v>949</v>
      </c>
      <c r="I9" s="226">
        <v>989</v>
      </c>
      <c r="J9" s="227">
        <v>50</v>
      </c>
      <c r="K9" s="228">
        <v>1198</v>
      </c>
      <c r="L9" s="224">
        <v>55</v>
      </c>
      <c r="M9" s="224">
        <v>203</v>
      </c>
      <c r="N9" s="224">
        <v>17178</v>
      </c>
      <c r="O9" s="225">
        <v>493</v>
      </c>
      <c r="P9" s="216">
        <v>326</v>
      </c>
      <c r="Q9" s="225">
        <v>10</v>
      </c>
      <c r="R9" s="229">
        <f t="shared" si="0"/>
        <v>22857</v>
      </c>
      <c r="S9" s="230">
        <v>24009</v>
      </c>
      <c r="T9" t="s">
        <v>95</v>
      </c>
    </row>
    <row r="10" spans="1:20" ht="27.75" customHeight="1">
      <c r="A10" s="44">
        <v>7</v>
      </c>
      <c r="B10" s="87" t="s">
        <v>19</v>
      </c>
      <c r="C10" s="326">
        <v>21</v>
      </c>
      <c r="D10" s="325">
        <v>79</v>
      </c>
      <c r="E10" s="322">
        <v>31</v>
      </c>
      <c r="F10" s="325">
        <v>134</v>
      </c>
      <c r="G10" s="325">
        <v>50</v>
      </c>
      <c r="H10" s="326">
        <v>196</v>
      </c>
      <c r="I10" s="328">
        <v>346</v>
      </c>
      <c r="J10" s="329">
        <v>12</v>
      </c>
      <c r="K10" s="323">
        <v>487</v>
      </c>
      <c r="L10" s="321">
        <v>37</v>
      </c>
      <c r="M10" s="321">
        <v>41</v>
      </c>
      <c r="N10" s="321">
        <v>7050</v>
      </c>
      <c r="O10" s="325">
        <v>164</v>
      </c>
      <c r="P10" s="44">
        <v>172</v>
      </c>
      <c r="Q10" s="322">
        <v>2887</v>
      </c>
      <c r="R10" s="324">
        <f t="shared" si="0"/>
        <v>11707</v>
      </c>
      <c r="S10" s="327">
        <v>12464</v>
      </c>
      <c r="T10" t="s">
        <v>96</v>
      </c>
    </row>
    <row r="11" spans="1:20" ht="27.75" customHeight="1">
      <c r="A11" s="216">
        <v>8</v>
      </c>
      <c r="B11" s="217" t="s">
        <v>20</v>
      </c>
      <c r="C11" s="224">
        <v>14</v>
      </c>
      <c r="D11" s="225">
        <v>76</v>
      </c>
      <c r="E11" s="225">
        <v>19</v>
      </c>
      <c r="F11" s="225">
        <v>56</v>
      </c>
      <c r="G11" s="225">
        <v>39</v>
      </c>
      <c r="H11" s="224">
        <v>47</v>
      </c>
      <c r="I11" s="226">
        <v>132</v>
      </c>
      <c r="J11" s="227">
        <v>10</v>
      </c>
      <c r="K11" s="228">
        <v>330</v>
      </c>
      <c r="L11" s="224">
        <v>10</v>
      </c>
      <c r="M11" s="224">
        <v>63</v>
      </c>
      <c r="N11" s="224">
        <v>4212</v>
      </c>
      <c r="O11" s="225">
        <v>162</v>
      </c>
      <c r="P11" s="216">
        <v>156</v>
      </c>
      <c r="Q11" s="225">
        <v>9</v>
      </c>
      <c r="R11" s="229">
        <f t="shared" si="0"/>
        <v>5335</v>
      </c>
      <c r="S11" s="230">
        <v>5920</v>
      </c>
      <c r="T11" t="s">
        <v>97</v>
      </c>
    </row>
    <row r="12" spans="1:20" ht="27.75" customHeight="1">
      <c r="A12" s="44">
        <v>9</v>
      </c>
      <c r="B12" s="87" t="s">
        <v>21</v>
      </c>
      <c r="C12" s="326">
        <v>31</v>
      </c>
      <c r="D12" s="325">
        <v>160</v>
      </c>
      <c r="E12" s="322">
        <v>26</v>
      </c>
      <c r="F12" s="325">
        <v>273</v>
      </c>
      <c r="G12" s="325">
        <v>59</v>
      </c>
      <c r="H12" s="326">
        <v>239</v>
      </c>
      <c r="I12" s="328">
        <v>233</v>
      </c>
      <c r="J12" s="329">
        <v>22</v>
      </c>
      <c r="K12" s="323">
        <v>466</v>
      </c>
      <c r="L12" s="321">
        <v>32</v>
      </c>
      <c r="M12" s="321">
        <v>78</v>
      </c>
      <c r="N12" s="321">
        <v>8075</v>
      </c>
      <c r="O12" s="325">
        <v>214</v>
      </c>
      <c r="P12" s="44">
        <v>203</v>
      </c>
      <c r="Q12" s="322">
        <v>17</v>
      </c>
      <c r="R12" s="324">
        <f t="shared" si="0"/>
        <v>10128</v>
      </c>
      <c r="S12" s="327">
        <v>10321</v>
      </c>
      <c r="T12" t="s">
        <v>98</v>
      </c>
    </row>
    <row r="13" spans="1:20" ht="27.75" customHeight="1">
      <c r="A13" s="216">
        <v>10</v>
      </c>
      <c r="B13" s="217" t="s">
        <v>22</v>
      </c>
      <c r="C13" s="224">
        <v>9</v>
      </c>
      <c r="D13" s="225">
        <v>46</v>
      </c>
      <c r="E13" s="225">
        <v>21</v>
      </c>
      <c r="F13" s="225">
        <v>19</v>
      </c>
      <c r="G13" s="225">
        <v>10</v>
      </c>
      <c r="H13" s="224">
        <v>33</v>
      </c>
      <c r="I13" s="226">
        <v>47</v>
      </c>
      <c r="J13" s="227">
        <v>5</v>
      </c>
      <c r="K13" s="228">
        <v>215</v>
      </c>
      <c r="L13" s="224">
        <v>12</v>
      </c>
      <c r="M13" s="224">
        <v>26</v>
      </c>
      <c r="N13" s="224">
        <v>2710</v>
      </c>
      <c r="O13" s="225">
        <v>65</v>
      </c>
      <c r="P13" s="216">
        <v>89</v>
      </c>
      <c r="Q13" s="225">
        <v>6</v>
      </c>
      <c r="R13" s="229">
        <f t="shared" si="0"/>
        <v>3313</v>
      </c>
      <c r="S13" s="230">
        <v>3706</v>
      </c>
      <c r="T13" t="s">
        <v>99</v>
      </c>
    </row>
    <row r="14" spans="1:20" ht="27.75" customHeight="1">
      <c r="A14" s="44">
        <v>11</v>
      </c>
      <c r="B14" s="87" t="s">
        <v>23</v>
      </c>
      <c r="C14" s="326">
        <v>15</v>
      </c>
      <c r="D14" s="325">
        <v>76</v>
      </c>
      <c r="E14" s="322">
        <v>9</v>
      </c>
      <c r="F14" s="325">
        <v>262</v>
      </c>
      <c r="G14" s="325">
        <v>78</v>
      </c>
      <c r="H14" s="326">
        <v>187</v>
      </c>
      <c r="I14" s="328">
        <v>200</v>
      </c>
      <c r="J14" s="329">
        <v>10</v>
      </c>
      <c r="K14" s="323">
        <v>656</v>
      </c>
      <c r="L14" s="321">
        <v>10</v>
      </c>
      <c r="M14" s="321">
        <v>61</v>
      </c>
      <c r="N14" s="321">
        <v>4771</v>
      </c>
      <c r="O14" s="325">
        <v>118</v>
      </c>
      <c r="P14" s="44">
        <v>81</v>
      </c>
      <c r="Q14" s="322">
        <v>5</v>
      </c>
      <c r="R14" s="324">
        <f t="shared" si="0"/>
        <v>6539</v>
      </c>
      <c r="S14" s="327">
        <v>6701</v>
      </c>
      <c r="T14" t="s">
        <v>100</v>
      </c>
    </row>
    <row r="15" spans="1:20" ht="27.75" customHeight="1">
      <c r="A15" s="216">
        <v>12</v>
      </c>
      <c r="B15" s="217" t="s">
        <v>24</v>
      </c>
      <c r="C15" s="224">
        <v>65</v>
      </c>
      <c r="D15" s="225">
        <v>99</v>
      </c>
      <c r="E15" s="225">
        <v>51</v>
      </c>
      <c r="F15" s="225">
        <v>202</v>
      </c>
      <c r="G15" s="225">
        <v>61</v>
      </c>
      <c r="H15" s="224">
        <v>290</v>
      </c>
      <c r="I15" s="226">
        <v>470</v>
      </c>
      <c r="J15" s="227">
        <v>21</v>
      </c>
      <c r="K15" s="228">
        <v>532</v>
      </c>
      <c r="L15" s="224">
        <v>36</v>
      </c>
      <c r="M15" s="224">
        <v>63</v>
      </c>
      <c r="N15" s="224">
        <v>7274</v>
      </c>
      <c r="O15" s="225">
        <v>172</v>
      </c>
      <c r="P15" s="216">
        <v>216</v>
      </c>
      <c r="Q15" s="225">
        <v>9</v>
      </c>
      <c r="R15" s="229">
        <f t="shared" si="0"/>
        <v>9561</v>
      </c>
      <c r="S15" s="230">
        <v>9905</v>
      </c>
      <c r="T15" t="s">
        <v>101</v>
      </c>
    </row>
    <row r="16" spans="1:20" ht="27.75" customHeight="1">
      <c r="A16" s="44">
        <v>13</v>
      </c>
      <c r="B16" s="87" t="s">
        <v>25</v>
      </c>
      <c r="C16" s="326">
        <v>11</v>
      </c>
      <c r="D16" s="325">
        <v>48</v>
      </c>
      <c r="E16" s="322">
        <v>16</v>
      </c>
      <c r="F16" s="325">
        <v>18</v>
      </c>
      <c r="G16" s="325">
        <v>4</v>
      </c>
      <c r="H16" s="326">
        <v>173</v>
      </c>
      <c r="I16" s="328">
        <v>290</v>
      </c>
      <c r="J16" s="329">
        <v>7</v>
      </c>
      <c r="K16" s="323">
        <v>215</v>
      </c>
      <c r="L16" s="321">
        <v>10</v>
      </c>
      <c r="M16" s="321">
        <v>44</v>
      </c>
      <c r="N16" s="321">
        <v>2995</v>
      </c>
      <c r="O16" s="325">
        <v>117</v>
      </c>
      <c r="P16" s="44">
        <v>128</v>
      </c>
      <c r="Q16" s="322">
        <v>8</v>
      </c>
      <c r="R16" s="324">
        <f t="shared" si="0"/>
        <v>4084</v>
      </c>
      <c r="S16" s="327">
        <v>4185</v>
      </c>
      <c r="T16" t="s">
        <v>102</v>
      </c>
    </row>
    <row r="17" spans="1:20" ht="27.75" customHeight="1">
      <c r="A17" s="216">
        <v>14</v>
      </c>
      <c r="B17" s="217" t="s">
        <v>26</v>
      </c>
      <c r="C17" s="224">
        <v>25</v>
      </c>
      <c r="D17" s="225">
        <v>68</v>
      </c>
      <c r="E17" s="225">
        <v>13</v>
      </c>
      <c r="F17" s="225">
        <v>168</v>
      </c>
      <c r="G17" s="225">
        <v>42</v>
      </c>
      <c r="H17" s="224">
        <v>64</v>
      </c>
      <c r="I17" s="226">
        <v>74</v>
      </c>
      <c r="J17" s="227">
        <v>22</v>
      </c>
      <c r="K17" s="228">
        <v>492</v>
      </c>
      <c r="L17" s="224">
        <v>29</v>
      </c>
      <c r="M17" s="224">
        <v>298</v>
      </c>
      <c r="N17" s="224">
        <v>5557</v>
      </c>
      <c r="O17" s="225">
        <v>155</v>
      </c>
      <c r="P17" s="216">
        <v>122</v>
      </c>
      <c r="Q17" s="225">
        <v>13</v>
      </c>
      <c r="R17" s="229">
        <f t="shared" si="0"/>
        <v>7142</v>
      </c>
      <c r="S17" s="230">
        <v>7331</v>
      </c>
      <c r="T17" t="s">
        <v>103</v>
      </c>
    </row>
    <row r="18" spans="1:20" ht="27.75" customHeight="1">
      <c r="A18" s="44">
        <v>15</v>
      </c>
      <c r="B18" s="87" t="s">
        <v>27</v>
      </c>
      <c r="C18" s="326">
        <v>31</v>
      </c>
      <c r="D18" s="325">
        <v>77</v>
      </c>
      <c r="E18" s="322">
        <v>12</v>
      </c>
      <c r="F18" s="325">
        <v>45</v>
      </c>
      <c r="G18" s="325">
        <v>42</v>
      </c>
      <c r="H18" s="326">
        <v>110</v>
      </c>
      <c r="I18" s="328">
        <v>116</v>
      </c>
      <c r="J18" s="329">
        <v>7</v>
      </c>
      <c r="K18" s="323">
        <v>264</v>
      </c>
      <c r="L18" s="321">
        <v>34</v>
      </c>
      <c r="M18" s="321">
        <v>12</v>
      </c>
      <c r="N18" s="321">
        <v>5201</v>
      </c>
      <c r="O18" s="325">
        <v>125</v>
      </c>
      <c r="P18" s="44">
        <v>100</v>
      </c>
      <c r="Q18" s="322">
        <v>2</v>
      </c>
      <c r="R18" s="324">
        <f t="shared" si="0"/>
        <v>6178</v>
      </c>
      <c r="S18" s="327">
        <v>6533</v>
      </c>
      <c r="T18" t="s">
        <v>104</v>
      </c>
    </row>
    <row r="19" spans="1:20" ht="27.75" customHeight="1">
      <c r="A19" s="216">
        <v>16</v>
      </c>
      <c r="B19" s="217" t="s">
        <v>28</v>
      </c>
      <c r="C19" s="224">
        <v>17</v>
      </c>
      <c r="D19" s="225">
        <v>74</v>
      </c>
      <c r="E19" s="225">
        <v>14</v>
      </c>
      <c r="F19" s="225">
        <v>238</v>
      </c>
      <c r="G19" s="225">
        <v>92</v>
      </c>
      <c r="H19" s="224">
        <v>64</v>
      </c>
      <c r="I19" s="226">
        <v>146</v>
      </c>
      <c r="J19" s="227">
        <v>15</v>
      </c>
      <c r="K19" s="228">
        <v>336</v>
      </c>
      <c r="L19" s="224">
        <v>124</v>
      </c>
      <c r="M19" s="224">
        <v>750</v>
      </c>
      <c r="N19" s="224">
        <v>3396</v>
      </c>
      <c r="O19" s="225">
        <v>115</v>
      </c>
      <c r="P19" s="216">
        <v>98</v>
      </c>
      <c r="Q19" s="225">
        <v>24</v>
      </c>
      <c r="R19" s="229">
        <f t="shared" si="0"/>
        <v>5503</v>
      </c>
      <c r="S19" s="230">
        <v>5899</v>
      </c>
      <c r="T19" t="s">
        <v>105</v>
      </c>
    </row>
    <row r="20" spans="1:20" ht="27.75" customHeight="1">
      <c r="A20" s="44">
        <v>17</v>
      </c>
      <c r="B20" s="87" t="s">
        <v>29</v>
      </c>
      <c r="C20" s="326">
        <v>21</v>
      </c>
      <c r="D20" s="325">
        <v>99</v>
      </c>
      <c r="E20" s="322">
        <v>49</v>
      </c>
      <c r="F20" s="325">
        <v>50</v>
      </c>
      <c r="G20" s="325">
        <v>31</v>
      </c>
      <c r="H20" s="326">
        <v>25</v>
      </c>
      <c r="I20" s="328">
        <v>59</v>
      </c>
      <c r="J20" s="329">
        <v>15</v>
      </c>
      <c r="K20" s="323">
        <v>484</v>
      </c>
      <c r="L20" s="321">
        <v>39</v>
      </c>
      <c r="M20" s="321">
        <v>34</v>
      </c>
      <c r="N20" s="321">
        <v>5391</v>
      </c>
      <c r="O20" s="325">
        <v>219</v>
      </c>
      <c r="P20" s="44">
        <v>231</v>
      </c>
      <c r="Q20" s="322">
        <v>9</v>
      </c>
      <c r="R20" s="324">
        <f t="shared" si="0"/>
        <v>6756</v>
      </c>
      <c r="S20" s="327">
        <v>7053</v>
      </c>
      <c r="T20" t="s">
        <v>106</v>
      </c>
    </row>
    <row r="21" spans="1:20" ht="27.75" customHeight="1">
      <c r="A21" s="216">
        <v>18</v>
      </c>
      <c r="B21" s="217" t="s">
        <v>30</v>
      </c>
      <c r="C21" s="224">
        <v>26</v>
      </c>
      <c r="D21" s="225">
        <v>126</v>
      </c>
      <c r="E21" s="225">
        <v>22</v>
      </c>
      <c r="F21" s="225">
        <v>240</v>
      </c>
      <c r="G21" s="225">
        <v>76</v>
      </c>
      <c r="H21" s="224">
        <v>597</v>
      </c>
      <c r="I21" s="226">
        <v>832</v>
      </c>
      <c r="J21" s="227">
        <v>34</v>
      </c>
      <c r="K21" s="228">
        <v>570</v>
      </c>
      <c r="L21" s="224">
        <v>31</v>
      </c>
      <c r="M21" s="224">
        <v>74</v>
      </c>
      <c r="N21" s="224">
        <v>8750</v>
      </c>
      <c r="O21" s="225">
        <v>254</v>
      </c>
      <c r="P21" s="216">
        <v>208</v>
      </c>
      <c r="Q21" s="225">
        <v>15</v>
      </c>
      <c r="R21" s="229">
        <f t="shared" si="0"/>
        <v>11855</v>
      </c>
      <c r="S21" s="230">
        <v>12034</v>
      </c>
      <c r="T21" t="s">
        <v>107</v>
      </c>
    </row>
    <row r="22" spans="1:20" ht="27.75" customHeight="1">
      <c r="A22" s="418" t="s">
        <v>8</v>
      </c>
      <c r="B22" s="419"/>
      <c r="C22" s="331">
        <v>575</v>
      </c>
      <c r="D22" s="331">
        <v>2467</v>
      </c>
      <c r="E22" s="330">
        <v>525</v>
      </c>
      <c r="F22" s="331">
        <v>5104</v>
      </c>
      <c r="G22" s="331">
        <v>1512</v>
      </c>
      <c r="H22" s="331">
        <v>3753</v>
      </c>
      <c r="I22" s="331">
        <v>4640</v>
      </c>
      <c r="J22" s="330">
        <v>642</v>
      </c>
      <c r="K22" s="330">
        <v>11350</v>
      </c>
      <c r="L22" s="330">
        <v>725</v>
      </c>
      <c r="M22" s="330">
        <v>2258</v>
      </c>
      <c r="N22" s="330">
        <v>138210</v>
      </c>
      <c r="O22" s="331">
        <v>3553</v>
      </c>
      <c r="P22" s="343">
        <v>3305</v>
      </c>
      <c r="Q22" s="330">
        <v>8160</v>
      </c>
      <c r="R22" s="344">
        <f t="shared" si="0"/>
        <v>186779</v>
      </c>
      <c r="S22" s="332">
        <v>195173</v>
      </c>
      <c r="T22" t="s">
        <v>108</v>
      </c>
    </row>
    <row r="23" spans="1:19" s="8" customFormat="1" ht="30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s="204" customFormat="1" ht="15">
      <c r="A24" s="203"/>
      <c r="B24" s="45" t="s">
        <v>109</v>
      </c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</row>
    <row r="25" s="37" customFormat="1" ht="12.75" customHeight="1"/>
    <row r="26" s="37" customFormat="1" ht="12.75"/>
    <row r="27" s="37" customFormat="1" ht="12.75"/>
    <row r="28" s="37" customFormat="1" ht="12.75"/>
    <row r="29" s="37" customFormat="1" ht="12.75"/>
    <row r="30" s="37" customFormat="1" ht="12.75"/>
    <row r="31" s="37" customFormat="1" ht="12.75"/>
    <row r="32" s="37" customFormat="1" ht="12.75"/>
    <row r="33" s="37" customFormat="1" ht="12.75"/>
    <row r="34" s="37" customFormat="1" ht="12.75" customHeight="1"/>
    <row r="35" s="37" customFormat="1" ht="12.75"/>
    <row r="36" s="37" customFormat="1" ht="12.75"/>
    <row r="37" s="37" customFormat="1" ht="12.75" customHeight="1"/>
    <row r="38" s="37" customFormat="1" ht="12.75"/>
    <row r="39" s="37" customFormat="1" ht="12.75"/>
    <row r="40" s="37" customFormat="1" ht="12.75" customHeight="1"/>
    <row r="41" s="37" customFormat="1" ht="12.75"/>
    <row r="42" s="37" customFormat="1" ht="12.75"/>
    <row r="43" s="37" customFormat="1" ht="12.75"/>
    <row r="44" s="37" customFormat="1" ht="12.75"/>
    <row r="45" s="37" customFormat="1" ht="12.75"/>
    <row r="46" s="37" customFormat="1" ht="12.75"/>
    <row r="47" s="37" customFormat="1" ht="12.75"/>
    <row r="48" s="37" customFormat="1" ht="25.5" customHeight="1"/>
    <row r="49" s="37" customFormat="1" ht="12.75"/>
    <row r="50" s="37" customFormat="1" ht="12.75"/>
    <row r="51" s="37" customFormat="1" ht="12.75"/>
    <row r="52" s="37" customFormat="1" ht="12.75"/>
    <row r="53" s="37" customFormat="1" ht="12.75"/>
    <row r="54" s="37" customFormat="1" ht="12.75"/>
    <row r="55" s="37" customFormat="1" ht="12.75"/>
    <row r="56" s="37" customFormat="1" ht="12.75"/>
    <row r="57" s="37" customFormat="1" ht="12.75"/>
    <row r="58" s="37" customFormat="1" ht="12.75"/>
    <row r="59" s="37" customFormat="1" ht="12.75"/>
    <row r="60" s="37" customFormat="1" ht="12.75"/>
    <row r="61" s="37" customFormat="1" ht="12.75" customHeight="1"/>
    <row r="62" s="37" customFormat="1" ht="12.75"/>
    <row r="63" s="37" customFormat="1" ht="12.75"/>
    <row r="64" s="37" customFormat="1" ht="12.75"/>
    <row r="65" s="37" customFormat="1" ht="12.75"/>
    <row r="66" s="37" customFormat="1" ht="12.75"/>
    <row r="67" s="37" customFormat="1" ht="12.75"/>
    <row r="68" s="37" customFormat="1" ht="33" customHeight="1"/>
    <row r="69" s="37" customFormat="1" ht="12.75"/>
    <row r="70" spans="1:11" s="37" customFormat="1" ht="12.75">
      <c r="A70"/>
      <c r="B70"/>
      <c r="C70"/>
      <c r="D70"/>
      <c r="E70"/>
      <c r="F70"/>
      <c r="G70"/>
      <c r="H70"/>
      <c r="I70"/>
      <c r="J70"/>
      <c r="K70"/>
    </row>
    <row r="71" spans="1:11" s="37" customFormat="1" ht="12.75">
      <c r="A71"/>
      <c r="B71"/>
      <c r="C71"/>
      <c r="D71"/>
      <c r="E71"/>
      <c r="F71"/>
      <c r="G71"/>
      <c r="H71"/>
      <c r="I71"/>
      <c r="J71"/>
      <c r="K71"/>
    </row>
    <row r="72" spans="1:11" s="37" customFormat="1" ht="12.75">
      <c r="A72"/>
      <c r="B72"/>
      <c r="C72"/>
      <c r="D72"/>
      <c r="E72"/>
      <c r="F72"/>
      <c r="G72"/>
      <c r="H72"/>
      <c r="I72"/>
      <c r="J72"/>
      <c r="K72"/>
    </row>
    <row r="73" spans="1:11" s="37" customFormat="1" ht="12.75">
      <c r="A73"/>
      <c r="B73"/>
      <c r="C73"/>
      <c r="D73"/>
      <c r="E73"/>
      <c r="F73"/>
      <c r="G73"/>
      <c r="H73"/>
      <c r="I73"/>
      <c r="J73"/>
      <c r="K73"/>
    </row>
    <row r="74" spans="1:11" s="37" customFormat="1" ht="12.75">
      <c r="A74"/>
      <c r="B74"/>
      <c r="C74"/>
      <c r="D74"/>
      <c r="E74"/>
      <c r="F74"/>
      <c r="G74"/>
      <c r="H74"/>
      <c r="I74"/>
      <c r="J74"/>
      <c r="K74"/>
    </row>
    <row r="75" spans="1:11" s="37" customFormat="1" ht="12.75">
      <c r="A75"/>
      <c r="B75"/>
      <c r="C75"/>
      <c r="D75"/>
      <c r="E75"/>
      <c r="F75"/>
      <c r="G75"/>
      <c r="H75"/>
      <c r="I75"/>
      <c r="J75"/>
      <c r="K75"/>
    </row>
    <row r="76" spans="1:11" s="37" customFormat="1" ht="12.75">
      <c r="A76"/>
      <c r="B76"/>
      <c r="C76"/>
      <c r="D76"/>
      <c r="E76"/>
      <c r="F76"/>
      <c r="G76"/>
      <c r="H76"/>
      <c r="I76"/>
      <c r="J76"/>
      <c r="K76"/>
    </row>
    <row r="77" spans="1:11" s="37" customFormat="1" ht="12.75">
      <c r="A77"/>
      <c r="B77"/>
      <c r="C77"/>
      <c r="D77"/>
      <c r="E77"/>
      <c r="F77"/>
      <c r="G77"/>
      <c r="H77"/>
      <c r="I77"/>
      <c r="J77"/>
      <c r="K77"/>
    </row>
    <row r="78" spans="1:11" s="37" customFormat="1" ht="12.75">
      <c r="A78"/>
      <c r="B78"/>
      <c r="C78"/>
      <c r="D78"/>
      <c r="E78"/>
      <c r="F78"/>
      <c r="G78"/>
      <c r="H78"/>
      <c r="I78"/>
      <c r="J78"/>
      <c r="K78"/>
    </row>
    <row r="79" spans="1:11" s="37" customFormat="1" ht="12.75">
      <c r="A79"/>
      <c r="B79"/>
      <c r="C79"/>
      <c r="D79"/>
      <c r="E79"/>
      <c r="F79"/>
      <c r="G79"/>
      <c r="H79"/>
      <c r="I79"/>
      <c r="J79"/>
      <c r="K79"/>
    </row>
    <row r="80" spans="1:11" s="37" customFormat="1" ht="12.75">
      <c r="A80"/>
      <c r="B80"/>
      <c r="C80"/>
      <c r="D80"/>
      <c r="E80"/>
      <c r="F80"/>
      <c r="G80"/>
      <c r="H80"/>
      <c r="I80"/>
      <c r="J80"/>
      <c r="K80"/>
    </row>
    <row r="81" spans="1:11" s="37" customFormat="1" ht="12.75">
      <c r="A81"/>
      <c r="B81"/>
      <c r="C81"/>
      <c r="D81"/>
      <c r="E81"/>
      <c r="F81"/>
      <c r="G81"/>
      <c r="H81"/>
      <c r="I81"/>
      <c r="J81"/>
      <c r="K81"/>
    </row>
    <row r="82" spans="1:11" s="37" customFormat="1" ht="12.75">
      <c r="A82"/>
      <c r="B82"/>
      <c r="C82"/>
      <c r="D82"/>
      <c r="E82"/>
      <c r="F82"/>
      <c r="G82"/>
      <c r="H82"/>
      <c r="I82"/>
      <c r="J82"/>
      <c r="K82"/>
    </row>
    <row r="83" spans="1:11" s="37" customFormat="1" ht="12.75">
      <c r="A83"/>
      <c r="B83"/>
      <c r="C83"/>
      <c r="D83"/>
      <c r="E83"/>
      <c r="F83"/>
      <c r="G83"/>
      <c r="H83"/>
      <c r="I83"/>
      <c r="J83"/>
      <c r="K83"/>
    </row>
    <row r="84" spans="1:11" s="37" customFormat="1" ht="12.75">
      <c r="A84"/>
      <c r="B84"/>
      <c r="C84"/>
      <c r="D84"/>
      <c r="E84"/>
      <c r="F84"/>
      <c r="G84"/>
      <c r="H84"/>
      <c r="I84"/>
      <c r="J84"/>
      <c r="K84"/>
    </row>
    <row r="85" spans="1:11" s="37" customFormat="1" ht="12.75">
      <c r="A85"/>
      <c r="B85"/>
      <c r="C85"/>
      <c r="D85"/>
      <c r="E85"/>
      <c r="F85"/>
      <c r="G85"/>
      <c r="H85"/>
      <c r="I85"/>
      <c r="J85"/>
      <c r="K85"/>
    </row>
    <row r="86" spans="1:11" s="37" customFormat="1" ht="12.75">
      <c r="A86"/>
      <c r="B86"/>
      <c r="C86"/>
      <c r="D86"/>
      <c r="E86"/>
      <c r="F86"/>
      <c r="G86"/>
      <c r="H86"/>
      <c r="I86"/>
      <c r="J86"/>
      <c r="K86"/>
    </row>
    <row r="87" spans="1:11" s="37" customFormat="1" ht="12.75">
      <c r="A87"/>
      <c r="B87"/>
      <c r="C87"/>
      <c r="D87"/>
      <c r="E87"/>
      <c r="F87"/>
      <c r="G87"/>
      <c r="H87"/>
      <c r="I87"/>
      <c r="J87"/>
      <c r="K87"/>
    </row>
    <row r="88" spans="1:11" s="37" customFormat="1" ht="12.75">
      <c r="A88"/>
      <c r="B88"/>
      <c r="C88"/>
      <c r="D88"/>
      <c r="E88"/>
      <c r="F88"/>
      <c r="G88"/>
      <c r="H88"/>
      <c r="I88"/>
      <c r="J88"/>
      <c r="K88"/>
    </row>
    <row r="89" spans="1:11" s="37" customFormat="1" ht="12.75">
      <c r="A89"/>
      <c r="B89"/>
      <c r="C89"/>
      <c r="D89"/>
      <c r="E89"/>
      <c r="F89"/>
      <c r="G89"/>
      <c r="H89"/>
      <c r="I89"/>
      <c r="J89"/>
      <c r="K89"/>
    </row>
    <row r="90" spans="1:11" s="37" customFormat="1" ht="12.75">
      <c r="A90"/>
      <c r="B90"/>
      <c r="C90"/>
      <c r="D90"/>
      <c r="E90"/>
      <c r="F90"/>
      <c r="G90"/>
      <c r="H90"/>
      <c r="I90"/>
      <c r="J90"/>
      <c r="K90"/>
    </row>
    <row r="91" spans="1:11" s="37" customFormat="1" ht="12.75">
      <c r="A91"/>
      <c r="B91"/>
      <c r="C91"/>
      <c r="D91"/>
      <c r="E91"/>
      <c r="F91"/>
      <c r="G91"/>
      <c r="H91"/>
      <c r="I91"/>
      <c r="J91"/>
      <c r="K91"/>
    </row>
    <row r="92" spans="1:11" s="37" customFormat="1" ht="12.75">
      <c r="A92"/>
      <c r="B92"/>
      <c r="C92"/>
      <c r="D92"/>
      <c r="E92"/>
      <c r="F92"/>
      <c r="G92"/>
      <c r="H92"/>
      <c r="I92"/>
      <c r="J92"/>
      <c r="K92"/>
    </row>
    <row r="93" spans="1:11" s="37" customFormat="1" ht="12.75">
      <c r="A93"/>
      <c r="B93"/>
      <c r="C93"/>
      <c r="D93"/>
      <c r="E93"/>
      <c r="F93"/>
      <c r="G93"/>
      <c r="H93"/>
      <c r="I93"/>
      <c r="J93"/>
      <c r="K93"/>
    </row>
    <row r="94" spans="1:11" s="37" customFormat="1" ht="12.75">
      <c r="A94"/>
      <c r="B94"/>
      <c r="C94"/>
      <c r="D94"/>
      <c r="E94"/>
      <c r="F94"/>
      <c r="G94"/>
      <c r="H94"/>
      <c r="I94"/>
      <c r="J94"/>
      <c r="K94"/>
    </row>
    <row r="95" spans="1:11" s="37" customFormat="1" ht="12.75">
      <c r="A95"/>
      <c r="B95"/>
      <c r="C95"/>
      <c r="D95"/>
      <c r="E95"/>
      <c r="F95"/>
      <c r="G95"/>
      <c r="H95"/>
      <c r="I95"/>
      <c r="J95"/>
      <c r="K95"/>
    </row>
    <row r="96" spans="1:11" s="37" customFormat="1" ht="12.75">
      <c r="A96"/>
      <c r="B96"/>
      <c r="C96"/>
      <c r="D96"/>
      <c r="E96"/>
      <c r="F96"/>
      <c r="G96"/>
      <c r="H96"/>
      <c r="I96"/>
      <c r="J96"/>
      <c r="K96"/>
    </row>
    <row r="97" spans="1:11" s="37" customFormat="1" ht="12.75">
      <c r="A97"/>
      <c r="B97"/>
      <c r="C97"/>
      <c r="D97"/>
      <c r="E97"/>
      <c r="F97"/>
      <c r="G97"/>
      <c r="H97"/>
      <c r="I97"/>
      <c r="J97"/>
      <c r="K97"/>
    </row>
    <row r="98" spans="1:11" s="37" customFormat="1" ht="12.75">
      <c r="A98"/>
      <c r="B98"/>
      <c r="C98"/>
      <c r="D98"/>
      <c r="E98"/>
      <c r="F98"/>
      <c r="G98"/>
      <c r="H98"/>
      <c r="I98"/>
      <c r="J98"/>
      <c r="K98"/>
    </row>
    <row r="99" spans="1:11" s="37" customFormat="1" ht="12.75">
      <c r="A99"/>
      <c r="B99"/>
      <c r="C99"/>
      <c r="D99"/>
      <c r="E99"/>
      <c r="F99"/>
      <c r="G99"/>
      <c r="H99"/>
      <c r="I99"/>
      <c r="J99"/>
      <c r="K99"/>
    </row>
    <row r="100" spans="1:11" s="37" customFormat="1" ht="12.75">
      <c r="A100"/>
      <c r="B100"/>
      <c r="C100"/>
      <c r="D100"/>
      <c r="E100"/>
      <c r="F100"/>
      <c r="G100"/>
      <c r="H100"/>
      <c r="I100"/>
      <c r="J100"/>
      <c r="K100"/>
    </row>
    <row r="101" spans="1:11" s="37" customFormat="1" ht="12.75">
      <c r="A101"/>
      <c r="B101"/>
      <c r="C101"/>
      <c r="D101"/>
      <c r="E101"/>
      <c r="F101"/>
      <c r="G101"/>
      <c r="H101"/>
      <c r="I101"/>
      <c r="J101"/>
      <c r="K101"/>
    </row>
    <row r="102" spans="1:11" s="37" customFormat="1" ht="12.75">
      <c r="A102"/>
      <c r="B102"/>
      <c r="C102"/>
      <c r="D102"/>
      <c r="E102"/>
      <c r="F102"/>
      <c r="G102"/>
      <c r="H102"/>
      <c r="I102"/>
      <c r="J102"/>
      <c r="K102"/>
    </row>
    <row r="103" spans="1:11" s="37" customFormat="1" ht="12.75">
      <c r="A103"/>
      <c r="B103"/>
      <c r="C103"/>
      <c r="D103"/>
      <c r="E103"/>
      <c r="F103"/>
      <c r="G103"/>
      <c r="H103"/>
      <c r="I103"/>
      <c r="J103"/>
      <c r="K103"/>
    </row>
    <row r="104" spans="1:11" s="37" customFormat="1" ht="12.75">
      <c r="A104"/>
      <c r="B104"/>
      <c r="C104"/>
      <c r="D104"/>
      <c r="E104"/>
      <c r="F104"/>
      <c r="G104"/>
      <c r="H104"/>
      <c r="I104"/>
      <c r="J104"/>
      <c r="K104"/>
    </row>
    <row r="105" spans="1:11" s="37" customFormat="1" ht="12.75">
      <c r="A105"/>
      <c r="B105"/>
      <c r="C105"/>
      <c r="D105"/>
      <c r="E105"/>
      <c r="F105"/>
      <c r="G105"/>
      <c r="H105"/>
      <c r="I105"/>
      <c r="J105"/>
      <c r="K105"/>
    </row>
    <row r="106" spans="1:11" s="37" customFormat="1" ht="12.75">
      <c r="A106"/>
      <c r="B106"/>
      <c r="C106"/>
      <c r="D106"/>
      <c r="E106"/>
      <c r="F106"/>
      <c r="G106"/>
      <c r="H106"/>
      <c r="I106"/>
      <c r="J106"/>
      <c r="K106"/>
    </row>
    <row r="107" spans="1:11" s="37" customFormat="1" ht="12.75">
      <c r="A107"/>
      <c r="B107"/>
      <c r="C107"/>
      <c r="D107"/>
      <c r="E107"/>
      <c r="F107"/>
      <c r="G107"/>
      <c r="H107"/>
      <c r="I107"/>
      <c r="J107"/>
      <c r="K107"/>
    </row>
    <row r="108" spans="1:11" s="37" customFormat="1" ht="12.75">
      <c r="A108"/>
      <c r="B108"/>
      <c r="C108"/>
      <c r="D108"/>
      <c r="E108"/>
      <c r="F108"/>
      <c r="G108"/>
      <c r="H108"/>
      <c r="I108"/>
      <c r="J108"/>
      <c r="K108"/>
    </row>
    <row r="109" spans="1:11" s="37" customFormat="1" ht="12.75">
      <c r="A109"/>
      <c r="B109"/>
      <c r="C109"/>
      <c r="D109"/>
      <c r="E109"/>
      <c r="F109"/>
      <c r="G109"/>
      <c r="H109"/>
      <c r="I109"/>
      <c r="J109"/>
      <c r="K109"/>
    </row>
    <row r="110" spans="1:11" s="37" customFormat="1" ht="12.75">
      <c r="A110"/>
      <c r="B110"/>
      <c r="C110"/>
      <c r="D110"/>
      <c r="E110"/>
      <c r="F110"/>
      <c r="G110"/>
      <c r="H110"/>
      <c r="I110"/>
      <c r="J110"/>
      <c r="K110"/>
    </row>
    <row r="111" spans="1:11" s="37" customFormat="1" ht="12.75">
      <c r="A111"/>
      <c r="B111"/>
      <c r="C111"/>
      <c r="D111"/>
      <c r="E111"/>
      <c r="F111"/>
      <c r="G111"/>
      <c r="H111"/>
      <c r="I111"/>
      <c r="J111"/>
      <c r="K111"/>
    </row>
    <row r="112" spans="1:11" s="37" customFormat="1" ht="12.75">
      <c r="A112"/>
      <c r="B112"/>
      <c r="C112"/>
      <c r="D112"/>
      <c r="E112"/>
      <c r="F112"/>
      <c r="G112"/>
      <c r="H112"/>
      <c r="I112"/>
      <c r="J112"/>
      <c r="K112"/>
    </row>
    <row r="113" spans="1:11" s="37" customFormat="1" ht="12.75">
      <c r="A113"/>
      <c r="B113"/>
      <c r="C113"/>
      <c r="D113"/>
      <c r="E113"/>
      <c r="F113"/>
      <c r="G113"/>
      <c r="H113"/>
      <c r="I113"/>
      <c r="J113"/>
      <c r="K113"/>
    </row>
    <row r="114" spans="1:11" s="37" customFormat="1" ht="12.75">
      <c r="A114"/>
      <c r="B114"/>
      <c r="C114"/>
      <c r="D114"/>
      <c r="E114"/>
      <c r="F114"/>
      <c r="G114"/>
      <c r="H114"/>
      <c r="I114"/>
      <c r="J114"/>
      <c r="K114"/>
    </row>
    <row r="115" spans="1:11" s="37" customFormat="1" ht="12.75">
      <c r="A115"/>
      <c r="B115"/>
      <c r="C115"/>
      <c r="D115"/>
      <c r="E115"/>
      <c r="F115"/>
      <c r="G115"/>
      <c r="H115"/>
      <c r="I115"/>
      <c r="J115"/>
      <c r="K115"/>
    </row>
    <row r="116" spans="1:11" s="37" customFormat="1" ht="12.75">
      <c r="A116"/>
      <c r="B116"/>
      <c r="C116"/>
      <c r="D116"/>
      <c r="E116"/>
      <c r="F116"/>
      <c r="G116"/>
      <c r="H116"/>
      <c r="I116"/>
      <c r="J116"/>
      <c r="K116"/>
    </row>
    <row r="117" spans="1:11" s="37" customFormat="1" ht="12.75">
      <c r="A117"/>
      <c r="B117"/>
      <c r="C117"/>
      <c r="D117"/>
      <c r="E117"/>
      <c r="F117"/>
      <c r="G117"/>
      <c r="H117"/>
      <c r="I117"/>
      <c r="J117"/>
      <c r="K117"/>
    </row>
    <row r="118" spans="1:11" s="37" customFormat="1" ht="12.75">
      <c r="A118"/>
      <c r="B118"/>
      <c r="C118"/>
      <c r="D118"/>
      <c r="E118"/>
      <c r="F118"/>
      <c r="G118"/>
      <c r="H118"/>
      <c r="I118"/>
      <c r="J118"/>
      <c r="K118"/>
    </row>
    <row r="119" spans="1:11" s="37" customFormat="1" ht="12.75">
      <c r="A119"/>
      <c r="B119"/>
      <c r="C119"/>
      <c r="D119"/>
      <c r="E119"/>
      <c r="F119"/>
      <c r="G119"/>
      <c r="H119"/>
      <c r="I119"/>
      <c r="J119"/>
      <c r="K119"/>
    </row>
    <row r="120" spans="1:11" s="37" customFormat="1" ht="12.75">
      <c r="A120"/>
      <c r="B120"/>
      <c r="C120"/>
      <c r="D120"/>
      <c r="E120"/>
      <c r="F120"/>
      <c r="G120"/>
      <c r="H120"/>
      <c r="I120"/>
      <c r="J120"/>
      <c r="K120"/>
    </row>
    <row r="121" spans="1:11" s="37" customFormat="1" ht="12.75">
      <c r="A121"/>
      <c r="B121"/>
      <c r="C121"/>
      <c r="D121"/>
      <c r="E121"/>
      <c r="F121"/>
      <c r="G121"/>
      <c r="H121"/>
      <c r="I121"/>
      <c r="J121"/>
      <c r="K121"/>
    </row>
    <row r="122" spans="1:11" s="37" customFormat="1" ht="12.75">
      <c r="A122"/>
      <c r="B122"/>
      <c r="C122"/>
      <c r="D122"/>
      <c r="E122"/>
      <c r="F122"/>
      <c r="G122"/>
      <c r="H122"/>
      <c r="I122"/>
      <c r="J122"/>
      <c r="K122"/>
    </row>
    <row r="123" spans="1:11" s="37" customFormat="1" ht="12.75">
      <c r="A123"/>
      <c r="B123"/>
      <c r="C123"/>
      <c r="D123"/>
      <c r="E123"/>
      <c r="F123"/>
      <c r="G123"/>
      <c r="H123"/>
      <c r="I123"/>
      <c r="J123"/>
      <c r="K123"/>
    </row>
    <row r="124" spans="1:11" s="37" customFormat="1" ht="12.75">
      <c r="A124"/>
      <c r="B124"/>
      <c r="C124"/>
      <c r="D124"/>
      <c r="E124"/>
      <c r="F124"/>
      <c r="G124"/>
      <c r="H124"/>
      <c r="I124"/>
      <c r="J124"/>
      <c r="K124"/>
    </row>
    <row r="125" spans="1:11" s="37" customFormat="1" ht="12.75">
      <c r="A125"/>
      <c r="B125"/>
      <c r="C125"/>
      <c r="D125"/>
      <c r="E125"/>
      <c r="F125"/>
      <c r="G125"/>
      <c r="H125"/>
      <c r="I125"/>
      <c r="J125"/>
      <c r="K125"/>
    </row>
    <row r="126" spans="1:11" s="37" customFormat="1" ht="12.75">
      <c r="A126"/>
      <c r="B126"/>
      <c r="C126"/>
      <c r="D126"/>
      <c r="E126"/>
      <c r="F126"/>
      <c r="G126"/>
      <c r="H126"/>
      <c r="I126"/>
      <c r="J126"/>
      <c r="K126"/>
    </row>
    <row r="127" spans="1:11" s="37" customFormat="1" ht="12.75">
      <c r="A127"/>
      <c r="B127"/>
      <c r="C127"/>
      <c r="D127"/>
      <c r="E127"/>
      <c r="F127"/>
      <c r="G127"/>
      <c r="H127"/>
      <c r="I127"/>
      <c r="J127"/>
      <c r="K127"/>
    </row>
    <row r="128" spans="1:11" s="37" customFormat="1" ht="12.75">
      <c r="A128"/>
      <c r="B128"/>
      <c r="C128"/>
      <c r="D128"/>
      <c r="E128"/>
      <c r="F128"/>
      <c r="G128"/>
      <c r="H128"/>
      <c r="I128"/>
      <c r="J128"/>
      <c r="K128"/>
    </row>
    <row r="129" spans="1:11" s="37" customFormat="1" ht="12.75">
      <c r="A129"/>
      <c r="B129"/>
      <c r="C129"/>
      <c r="D129"/>
      <c r="E129"/>
      <c r="F129"/>
      <c r="G129"/>
      <c r="H129"/>
      <c r="I129"/>
      <c r="J129"/>
      <c r="K129"/>
    </row>
    <row r="130" spans="1:11" s="37" customFormat="1" ht="12.75">
      <c r="A130"/>
      <c r="B130"/>
      <c r="C130"/>
      <c r="D130"/>
      <c r="E130"/>
      <c r="F130"/>
      <c r="G130"/>
      <c r="H130"/>
      <c r="I130"/>
      <c r="J130"/>
      <c r="K130"/>
    </row>
    <row r="131" spans="1:11" s="37" customFormat="1" ht="12.75">
      <c r="A131"/>
      <c r="B131"/>
      <c r="C131"/>
      <c r="D131"/>
      <c r="E131"/>
      <c r="F131"/>
      <c r="G131"/>
      <c r="H131"/>
      <c r="I131"/>
      <c r="J131"/>
      <c r="K131"/>
    </row>
    <row r="132" spans="1:11" s="37" customFormat="1" ht="12.75">
      <c r="A132"/>
      <c r="B132"/>
      <c r="C132"/>
      <c r="D132"/>
      <c r="E132"/>
      <c r="F132"/>
      <c r="G132"/>
      <c r="H132"/>
      <c r="I132"/>
      <c r="J132"/>
      <c r="K132"/>
    </row>
    <row r="133" spans="1:11" s="37" customFormat="1" ht="12.75">
      <c r="A133"/>
      <c r="B133"/>
      <c r="C133"/>
      <c r="D133"/>
      <c r="E133"/>
      <c r="F133"/>
      <c r="G133"/>
      <c r="H133"/>
      <c r="I133"/>
      <c r="J133"/>
      <c r="K133"/>
    </row>
    <row r="134" spans="1:11" s="37" customFormat="1" ht="12.75">
      <c r="A134"/>
      <c r="B134"/>
      <c r="C134"/>
      <c r="D134"/>
      <c r="E134"/>
      <c r="F134"/>
      <c r="G134"/>
      <c r="H134"/>
      <c r="I134"/>
      <c r="J134"/>
      <c r="K134"/>
    </row>
    <row r="135" spans="1:11" s="37" customFormat="1" ht="12.75">
      <c r="A135"/>
      <c r="B135"/>
      <c r="C135"/>
      <c r="D135"/>
      <c r="E135"/>
      <c r="F135"/>
      <c r="G135"/>
      <c r="H135"/>
      <c r="I135"/>
      <c r="J135"/>
      <c r="K135"/>
    </row>
    <row r="136" spans="1:11" s="37" customFormat="1" ht="12.75">
      <c r="A136"/>
      <c r="B136"/>
      <c r="C136"/>
      <c r="D136"/>
      <c r="E136"/>
      <c r="F136"/>
      <c r="G136"/>
      <c r="H136"/>
      <c r="I136"/>
      <c r="J136"/>
      <c r="K136"/>
    </row>
    <row r="137" spans="1:11" s="37" customFormat="1" ht="12.75">
      <c r="A137"/>
      <c r="B137"/>
      <c r="C137"/>
      <c r="D137"/>
      <c r="E137"/>
      <c r="F137"/>
      <c r="G137"/>
      <c r="H137"/>
      <c r="I137"/>
      <c r="J137"/>
      <c r="K137"/>
    </row>
    <row r="138" spans="1:11" s="37" customFormat="1" ht="12.75">
      <c r="A138"/>
      <c r="B138"/>
      <c r="C138"/>
      <c r="D138"/>
      <c r="E138"/>
      <c r="F138"/>
      <c r="G138"/>
      <c r="H138"/>
      <c r="I138"/>
      <c r="J138"/>
      <c r="K138"/>
    </row>
    <row r="139" spans="1:11" s="37" customFormat="1" ht="12.75">
      <c r="A139"/>
      <c r="B139"/>
      <c r="C139"/>
      <c r="D139"/>
      <c r="E139"/>
      <c r="F139"/>
      <c r="G139"/>
      <c r="H139"/>
      <c r="I139"/>
      <c r="J139"/>
      <c r="K139"/>
    </row>
    <row r="140" spans="1:11" s="37" customFormat="1" ht="12.75">
      <c r="A140"/>
      <c r="B140"/>
      <c r="C140"/>
      <c r="D140"/>
      <c r="E140"/>
      <c r="F140"/>
      <c r="G140"/>
      <c r="H140"/>
      <c r="I140"/>
      <c r="J140"/>
      <c r="K140"/>
    </row>
    <row r="141" spans="1:11" s="37" customFormat="1" ht="12.75">
      <c r="A141"/>
      <c r="B141"/>
      <c r="C141"/>
      <c r="D141"/>
      <c r="E141"/>
      <c r="F141"/>
      <c r="G141"/>
      <c r="H141"/>
      <c r="I141"/>
      <c r="J141"/>
      <c r="K141"/>
    </row>
    <row r="142" spans="1:11" s="37" customFormat="1" ht="12.75">
      <c r="A142"/>
      <c r="B142"/>
      <c r="C142"/>
      <c r="D142"/>
      <c r="E142"/>
      <c r="F142"/>
      <c r="G142"/>
      <c r="H142"/>
      <c r="I142"/>
      <c r="J142"/>
      <c r="K142"/>
    </row>
    <row r="143" spans="1:11" s="37" customFormat="1" ht="12.75">
      <c r="A143"/>
      <c r="B143"/>
      <c r="C143"/>
      <c r="D143"/>
      <c r="E143"/>
      <c r="F143"/>
      <c r="G143"/>
      <c r="H143"/>
      <c r="I143"/>
      <c r="J143"/>
      <c r="K143"/>
    </row>
    <row r="144" spans="1:11" s="37" customFormat="1" ht="12.75">
      <c r="A144"/>
      <c r="B144"/>
      <c r="C144"/>
      <c r="D144"/>
      <c r="E144"/>
      <c r="F144"/>
      <c r="G144"/>
      <c r="H144"/>
      <c r="I144"/>
      <c r="J144"/>
      <c r="K144"/>
    </row>
    <row r="145" spans="1:11" s="37" customFormat="1" ht="12.75">
      <c r="A145"/>
      <c r="B145"/>
      <c r="C145"/>
      <c r="D145"/>
      <c r="E145"/>
      <c r="F145"/>
      <c r="G145"/>
      <c r="H145"/>
      <c r="I145"/>
      <c r="J145"/>
      <c r="K145"/>
    </row>
    <row r="146" spans="1:11" s="37" customFormat="1" ht="12.75">
      <c r="A146"/>
      <c r="B146"/>
      <c r="C146"/>
      <c r="D146"/>
      <c r="E146"/>
      <c r="F146"/>
      <c r="G146"/>
      <c r="H146"/>
      <c r="I146"/>
      <c r="J146"/>
      <c r="K146"/>
    </row>
  </sheetData>
  <sheetProtection/>
  <mergeCells count="16">
    <mergeCell ref="O2:O3"/>
    <mergeCell ref="H2:I2"/>
    <mergeCell ref="D2:E2"/>
    <mergeCell ref="Q2:Q3"/>
    <mergeCell ref="J2:K2"/>
    <mergeCell ref="L2:M2"/>
    <mergeCell ref="A1:S1"/>
    <mergeCell ref="A2:A3"/>
    <mergeCell ref="A22:B22"/>
    <mergeCell ref="F2:G2"/>
    <mergeCell ref="C2:C3"/>
    <mergeCell ref="R2:R3"/>
    <mergeCell ref="S2:S3"/>
    <mergeCell ref="B2:B3"/>
    <mergeCell ref="P2:P3"/>
    <mergeCell ref="N2:N3"/>
  </mergeCells>
  <printOptions/>
  <pageMargins left="0.59" right="0.18" top="0.7" bottom="0.68" header="0.5118110236220472" footer="0.5118110236220472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4"/>
  <sheetViews>
    <sheetView zoomScale="70" zoomScaleNormal="70" zoomScalePageLayoutView="0" workbookViewId="0" topLeftCell="A1">
      <selection activeCell="R14" sqref="R14"/>
    </sheetView>
  </sheetViews>
  <sheetFormatPr defaultColWidth="9.00390625" defaultRowHeight="12.75"/>
  <cols>
    <col min="1" max="1" width="4.375" style="0" customWidth="1"/>
    <col min="2" max="2" width="26.00390625" style="0" customWidth="1"/>
    <col min="3" max="3" width="13.50390625" style="0" customWidth="1"/>
    <col min="4" max="4" width="11.125" style="0" customWidth="1"/>
    <col min="5" max="5" width="13.00390625" style="4" customWidth="1"/>
    <col min="6" max="7" width="10.625" style="0" customWidth="1"/>
    <col min="8" max="11" width="9.50390625" style="0" customWidth="1"/>
    <col min="12" max="12" width="12.00390625" style="0" customWidth="1"/>
  </cols>
  <sheetData>
    <row r="1" spans="2:15" ht="30.75" customHeight="1" thickBot="1">
      <c r="B1" s="543" t="s">
        <v>319</v>
      </c>
      <c r="C1" s="543"/>
      <c r="D1" s="543"/>
      <c r="E1" s="543"/>
      <c r="F1" s="543"/>
      <c r="G1" s="543"/>
      <c r="H1" s="543"/>
      <c r="I1" s="544"/>
      <c r="J1" s="544"/>
      <c r="K1" s="544"/>
      <c r="L1" s="544"/>
      <c r="M1" s="544"/>
      <c r="N1" s="544"/>
      <c r="O1" s="544"/>
    </row>
    <row r="2" spans="1:15" ht="17.25" customHeight="1">
      <c r="A2" s="483" t="s">
        <v>1</v>
      </c>
      <c r="B2" s="555" t="s">
        <v>10</v>
      </c>
      <c r="C2" s="557" t="s">
        <v>221</v>
      </c>
      <c r="D2" s="558"/>
      <c r="E2" s="558"/>
      <c r="F2" s="558"/>
      <c r="G2" s="559"/>
      <c r="H2" s="545" t="s">
        <v>222</v>
      </c>
      <c r="I2" s="546"/>
      <c r="J2" s="546"/>
      <c r="K2" s="546"/>
      <c r="L2" s="546"/>
      <c r="M2" s="546"/>
      <c r="N2" s="546"/>
      <c r="O2" s="547"/>
    </row>
    <row r="3" spans="1:15" ht="19.5" customHeight="1">
      <c r="A3" s="483"/>
      <c r="B3" s="492"/>
      <c r="C3" s="548" t="s">
        <v>172</v>
      </c>
      <c r="D3" s="483" t="s">
        <v>158</v>
      </c>
      <c r="E3" s="483" t="s">
        <v>159</v>
      </c>
      <c r="F3" s="483" t="s">
        <v>160</v>
      </c>
      <c r="G3" s="560" t="s">
        <v>223</v>
      </c>
      <c r="H3" s="548" t="s">
        <v>172</v>
      </c>
      <c r="I3" s="550" t="s">
        <v>110</v>
      </c>
      <c r="J3" s="550" t="s">
        <v>111</v>
      </c>
      <c r="K3" s="552" t="s">
        <v>112</v>
      </c>
      <c r="L3" s="552"/>
      <c r="M3" s="553"/>
      <c r="N3" s="553"/>
      <c r="O3" s="554"/>
    </row>
    <row r="4" spans="1:15" ht="18.75" customHeight="1" thickBot="1">
      <c r="A4" s="542"/>
      <c r="B4" s="556"/>
      <c r="C4" s="549"/>
      <c r="D4" s="542"/>
      <c r="E4" s="542"/>
      <c r="F4" s="542"/>
      <c r="G4" s="561"/>
      <c r="H4" s="549"/>
      <c r="I4" s="551"/>
      <c r="J4" s="551"/>
      <c r="K4" s="158" t="s">
        <v>113</v>
      </c>
      <c r="L4" s="158" t="s">
        <v>114</v>
      </c>
      <c r="M4" s="158" t="s">
        <v>115</v>
      </c>
      <c r="N4" s="158" t="s">
        <v>116</v>
      </c>
      <c r="O4" s="255" t="s">
        <v>117</v>
      </c>
    </row>
    <row r="5" spans="1:15" ht="27.75" customHeight="1" thickTop="1">
      <c r="A5" s="79">
        <v>1</v>
      </c>
      <c r="B5" s="256" t="s">
        <v>13</v>
      </c>
      <c r="C5" s="257">
        <f>D5+E5+F5+G5</f>
        <v>3800</v>
      </c>
      <c r="D5" s="159">
        <v>390</v>
      </c>
      <c r="E5" s="159">
        <v>1697</v>
      </c>
      <c r="F5" s="159">
        <f>H5-D5-E5</f>
        <v>1600</v>
      </c>
      <c r="G5" s="258">
        <v>113</v>
      </c>
      <c r="H5" s="407">
        <v>3687</v>
      </c>
      <c r="I5" s="160">
        <f>H5-J5</f>
        <v>2045</v>
      </c>
      <c r="J5" s="161">
        <v>1642</v>
      </c>
      <c r="K5" s="408">
        <v>174</v>
      </c>
      <c r="L5" s="408">
        <v>186</v>
      </c>
      <c r="M5" s="409">
        <v>325</v>
      </c>
      <c r="N5" s="409">
        <v>357</v>
      </c>
      <c r="O5" s="259">
        <f>K5+L5+M5+N5</f>
        <v>1042</v>
      </c>
    </row>
    <row r="6" spans="1:15" ht="27.75" customHeight="1">
      <c r="A6" s="216">
        <v>2</v>
      </c>
      <c r="B6" s="266" t="s">
        <v>14</v>
      </c>
      <c r="C6" s="388">
        <f aca="true" t="shared" si="0" ref="C6:C23">D6+E6+F6+G6</f>
        <v>4191</v>
      </c>
      <c r="D6" s="267">
        <v>311</v>
      </c>
      <c r="E6" s="267">
        <v>2177</v>
      </c>
      <c r="F6" s="268">
        <f aca="true" t="shared" si="1" ref="F6:F23">H6-D6-E6</f>
        <v>1586</v>
      </c>
      <c r="G6" s="269">
        <v>117</v>
      </c>
      <c r="H6" s="410">
        <v>4074</v>
      </c>
      <c r="I6" s="270">
        <f aca="true" t="shared" si="2" ref="I6:I23">H6-J6</f>
        <v>2582</v>
      </c>
      <c r="J6" s="271">
        <v>1492</v>
      </c>
      <c r="K6" s="411">
        <v>152</v>
      </c>
      <c r="L6" s="411">
        <v>181</v>
      </c>
      <c r="M6" s="412">
        <v>289</v>
      </c>
      <c r="N6" s="412">
        <v>285</v>
      </c>
      <c r="O6" s="272">
        <f aca="true" t="shared" si="3" ref="O6:O23">K6+L6+M6+N6</f>
        <v>907</v>
      </c>
    </row>
    <row r="7" spans="1:15" ht="27.75" customHeight="1">
      <c r="A7" s="44">
        <v>3</v>
      </c>
      <c r="B7" s="260" t="s">
        <v>15</v>
      </c>
      <c r="C7" s="257">
        <f t="shared" si="0"/>
        <v>10981</v>
      </c>
      <c r="D7" s="162">
        <v>942</v>
      </c>
      <c r="E7" s="162">
        <v>6917</v>
      </c>
      <c r="F7" s="159">
        <f t="shared" si="1"/>
        <v>2946</v>
      </c>
      <c r="G7" s="261">
        <v>176</v>
      </c>
      <c r="H7" s="413">
        <v>10805</v>
      </c>
      <c r="I7" s="163">
        <f t="shared" si="2"/>
        <v>6879</v>
      </c>
      <c r="J7" s="164">
        <v>3926</v>
      </c>
      <c r="K7" s="414">
        <v>490</v>
      </c>
      <c r="L7" s="414">
        <v>479</v>
      </c>
      <c r="M7" s="415">
        <v>846</v>
      </c>
      <c r="N7" s="415">
        <v>680</v>
      </c>
      <c r="O7" s="259">
        <f t="shared" si="3"/>
        <v>2495</v>
      </c>
    </row>
    <row r="8" spans="1:15" ht="27.75" customHeight="1">
      <c r="A8" s="216">
        <v>4</v>
      </c>
      <c r="B8" s="266" t="s">
        <v>16</v>
      </c>
      <c r="C8" s="388">
        <f t="shared" si="0"/>
        <v>22937</v>
      </c>
      <c r="D8" s="267">
        <v>1685</v>
      </c>
      <c r="E8" s="267">
        <v>12765</v>
      </c>
      <c r="F8" s="268">
        <f t="shared" si="1"/>
        <v>8059</v>
      </c>
      <c r="G8" s="269">
        <v>428</v>
      </c>
      <c r="H8" s="410">
        <v>22509</v>
      </c>
      <c r="I8" s="270">
        <f t="shared" si="2"/>
        <v>14256</v>
      </c>
      <c r="J8" s="271">
        <v>8253</v>
      </c>
      <c r="K8" s="411">
        <v>822</v>
      </c>
      <c r="L8" s="411">
        <v>972</v>
      </c>
      <c r="M8" s="412">
        <v>1719</v>
      </c>
      <c r="N8" s="412">
        <v>1417</v>
      </c>
      <c r="O8" s="272">
        <f t="shared" si="3"/>
        <v>4930</v>
      </c>
    </row>
    <row r="9" spans="1:15" ht="27.75" customHeight="1">
      <c r="A9" s="44">
        <v>5</v>
      </c>
      <c r="B9" s="260" t="s">
        <v>17</v>
      </c>
      <c r="C9" s="257">
        <f t="shared" si="0"/>
        <v>21256</v>
      </c>
      <c r="D9" s="162">
        <v>1570</v>
      </c>
      <c r="E9" s="162">
        <v>13469</v>
      </c>
      <c r="F9" s="159">
        <f t="shared" si="1"/>
        <v>5871</v>
      </c>
      <c r="G9" s="261">
        <v>346</v>
      </c>
      <c r="H9" s="413">
        <v>20910</v>
      </c>
      <c r="I9" s="163">
        <f t="shared" si="2"/>
        <v>13854</v>
      </c>
      <c r="J9" s="164">
        <v>7056</v>
      </c>
      <c r="K9" s="414">
        <v>576</v>
      </c>
      <c r="L9" s="414">
        <v>763</v>
      </c>
      <c r="M9" s="415">
        <v>1101</v>
      </c>
      <c r="N9" s="415">
        <v>1199</v>
      </c>
      <c r="O9" s="259">
        <f t="shared" si="3"/>
        <v>3639</v>
      </c>
    </row>
    <row r="10" spans="1:15" ht="27.75" customHeight="1">
      <c r="A10" s="216">
        <v>6</v>
      </c>
      <c r="B10" s="266" t="s">
        <v>18</v>
      </c>
      <c r="C10" s="388">
        <f t="shared" si="0"/>
        <v>19705</v>
      </c>
      <c r="D10" s="267">
        <v>1557</v>
      </c>
      <c r="E10" s="267">
        <v>12075</v>
      </c>
      <c r="F10" s="268">
        <f t="shared" si="1"/>
        <v>5580</v>
      </c>
      <c r="G10" s="269">
        <v>493</v>
      </c>
      <c r="H10" s="410">
        <v>19212</v>
      </c>
      <c r="I10" s="270">
        <f t="shared" si="2"/>
        <v>12444</v>
      </c>
      <c r="J10" s="271">
        <v>6768</v>
      </c>
      <c r="K10" s="411">
        <v>614</v>
      </c>
      <c r="L10" s="411">
        <v>540</v>
      </c>
      <c r="M10" s="412">
        <v>1180</v>
      </c>
      <c r="N10" s="412">
        <v>918</v>
      </c>
      <c r="O10" s="272">
        <f t="shared" si="3"/>
        <v>3252</v>
      </c>
    </row>
    <row r="11" spans="1:15" ht="27.75" customHeight="1">
      <c r="A11" s="44">
        <v>7</v>
      </c>
      <c r="B11" s="260" t="s">
        <v>19</v>
      </c>
      <c r="C11" s="257">
        <f t="shared" si="0"/>
        <v>7744</v>
      </c>
      <c r="D11" s="162">
        <v>560</v>
      </c>
      <c r="E11" s="162">
        <v>3434</v>
      </c>
      <c r="F11" s="159">
        <f t="shared" si="1"/>
        <v>3586</v>
      </c>
      <c r="G11" s="261">
        <v>164</v>
      </c>
      <c r="H11" s="413">
        <v>7580</v>
      </c>
      <c r="I11" s="163">
        <f t="shared" si="2"/>
        <v>4668</v>
      </c>
      <c r="J11" s="164">
        <v>2912</v>
      </c>
      <c r="K11" s="414">
        <v>308</v>
      </c>
      <c r="L11" s="414">
        <v>431</v>
      </c>
      <c r="M11" s="415">
        <v>513</v>
      </c>
      <c r="N11" s="415">
        <v>556</v>
      </c>
      <c r="O11" s="259">
        <f t="shared" si="3"/>
        <v>1808</v>
      </c>
    </row>
    <row r="12" spans="1:15" ht="27.75" customHeight="1">
      <c r="A12" s="216">
        <v>8</v>
      </c>
      <c r="B12" s="266" t="s">
        <v>20</v>
      </c>
      <c r="C12" s="388">
        <f t="shared" si="0"/>
        <v>4518</v>
      </c>
      <c r="D12" s="267">
        <v>344</v>
      </c>
      <c r="E12" s="267">
        <v>2134</v>
      </c>
      <c r="F12" s="268">
        <f t="shared" si="1"/>
        <v>1878</v>
      </c>
      <c r="G12" s="269">
        <v>162</v>
      </c>
      <c r="H12" s="410">
        <v>4356</v>
      </c>
      <c r="I12" s="270">
        <f t="shared" si="2"/>
        <v>2603</v>
      </c>
      <c r="J12" s="271">
        <v>1753</v>
      </c>
      <c r="K12" s="411">
        <v>172</v>
      </c>
      <c r="L12" s="411">
        <v>206</v>
      </c>
      <c r="M12" s="412">
        <v>269</v>
      </c>
      <c r="N12" s="412">
        <v>330</v>
      </c>
      <c r="O12" s="272">
        <f t="shared" si="3"/>
        <v>977</v>
      </c>
    </row>
    <row r="13" spans="1:15" ht="27.75" customHeight="1">
      <c r="A13" s="44">
        <v>9</v>
      </c>
      <c r="B13" s="260" t="s">
        <v>21</v>
      </c>
      <c r="C13" s="257">
        <f t="shared" si="0"/>
        <v>9063</v>
      </c>
      <c r="D13" s="162">
        <v>712</v>
      </c>
      <c r="E13" s="162">
        <v>3883</v>
      </c>
      <c r="F13" s="159">
        <f t="shared" si="1"/>
        <v>4254</v>
      </c>
      <c r="G13" s="261">
        <v>214</v>
      </c>
      <c r="H13" s="413">
        <v>8849</v>
      </c>
      <c r="I13" s="163">
        <f t="shared" si="2"/>
        <v>5687</v>
      </c>
      <c r="J13" s="164">
        <v>3162</v>
      </c>
      <c r="K13" s="414">
        <v>291</v>
      </c>
      <c r="L13" s="414">
        <v>370</v>
      </c>
      <c r="M13" s="415">
        <v>483</v>
      </c>
      <c r="N13" s="415">
        <v>627</v>
      </c>
      <c r="O13" s="259">
        <f t="shared" si="3"/>
        <v>1771</v>
      </c>
    </row>
    <row r="14" spans="1:15" ht="27.75" customHeight="1">
      <c r="A14" s="216">
        <v>10</v>
      </c>
      <c r="B14" s="266" t="s">
        <v>22</v>
      </c>
      <c r="C14" s="388">
        <f t="shared" si="0"/>
        <v>2925</v>
      </c>
      <c r="D14" s="267">
        <v>237</v>
      </c>
      <c r="E14" s="267">
        <v>1337</v>
      </c>
      <c r="F14" s="268">
        <f t="shared" si="1"/>
        <v>1286</v>
      </c>
      <c r="G14" s="269">
        <v>65</v>
      </c>
      <c r="H14" s="410">
        <v>2860</v>
      </c>
      <c r="I14" s="270">
        <f t="shared" si="2"/>
        <v>1719</v>
      </c>
      <c r="J14" s="271">
        <v>1141</v>
      </c>
      <c r="K14" s="411">
        <v>114</v>
      </c>
      <c r="L14" s="411">
        <v>172</v>
      </c>
      <c r="M14" s="412">
        <v>222</v>
      </c>
      <c r="N14" s="412">
        <v>247</v>
      </c>
      <c r="O14" s="272">
        <f t="shared" si="3"/>
        <v>755</v>
      </c>
    </row>
    <row r="15" spans="1:15" ht="27.75" customHeight="1">
      <c r="A15" s="44">
        <v>11</v>
      </c>
      <c r="B15" s="260" t="s">
        <v>23</v>
      </c>
      <c r="C15" s="257">
        <f t="shared" si="0"/>
        <v>5476</v>
      </c>
      <c r="D15" s="162">
        <v>412</v>
      </c>
      <c r="E15" s="162">
        <v>3226</v>
      </c>
      <c r="F15" s="159">
        <f t="shared" si="1"/>
        <v>1720</v>
      </c>
      <c r="G15" s="261">
        <v>118</v>
      </c>
      <c r="H15" s="413">
        <v>5358</v>
      </c>
      <c r="I15" s="163">
        <f t="shared" si="2"/>
        <v>3454</v>
      </c>
      <c r="J15" s="164">
        <v>1904</v>
      </c>
      <c r="K15" s="414">
        <v>166</v>
      </c>
      <c r="L15" s="414">
        <v>148</v>
      </c>
      <c r="M15" s="415">
        <v>369</v>
      </c>
      <c r="N15" s="415">
        <v>297</v>
      </c>
      <c r="O15" s="259">
        <f t="shared" si="3"/>
        <v>980</v>
      </c>
    </row>
    <row r="16" spans="1:15" ht="27.75" customHeight="1">
      <c r="A16" s="216">
        <v>12</v>
      </c>
      <c r="B16" s="266" t="s">
        <v>24</v>
      </c>
      <c r="C16" s="388">
        <f t="shared" si="0"/>
        <v>7856</v>
      </c>
      <c r="D16" s="267">
        <v>870</v>
      </c>
      <c r="E16" s="267">
        <v>3863</v>
      </c>
      <c r="F16" s="268">
        <f t="shared" si="1"/>
        <v>2951</v>
      </c>
      <c r="G16" s="269">
        <v>172</v>
      </c>
      <c r="H16" s="410">
        <v>7684</v>
      </c>
      <c r="I16" s="270">
        <f t="shared" si="2"/>
        <v>4854</v>
      </c>
      <c r="J16" s="271">
        <v>2830</v>
      </c>
      <c r="K16" s="411">
        <v>267</v>
      </c>
      <c r="L16" s="411">
        <v>301</v>
      </c>
      <c r="M16" s="412">
        <v>456</v>
      </c>
      <c r="N16" s="412">
        <v>512</v>
      </c>
      <c r="O16" s="272">
        <f t="shared" si="3"/>
        <v>1536</v>
      </c>
    </row>
    <row r="17" spans="1:15" ht="27.75" customHeight="1">
      <c r="A17" s="44">
        <v>13</v>
      </c>
      <c r="B17" s="260" t="s">
        <v>25</v>
      </c>
      <c r="C17" s="257">
        <f t="shared" si="0"/>
        <v>3350</v>
      </c>
      <c r="D17" s="162">
        <v>275</v>
      </c>
      <c r="E17" s="162">
        <v>1383</v>
      </c>
      <c r="F17" s="159">
        <f t="shared" si="1"/>
        <v>1575</v>
      </c>
      <c r="G17" s="261">
        <v>117</v>
      </c>
      <c r="H17" s="413">
        <v>3233</v>
      </c>
      <c r="I17" s="163">
        <f t="shared" si="2"/>
        <v>1840</v>
      </c>
      <c r="J17" s="164">
        <v>1393</v>
      </c>
      <c r="K17" s="414">
        <v>141</v>
      </c>
      <c r="L17" s="414">
        <v>198</v>
      </c>
      <c r="M17" s="415">
        <v>261</v>
      </c>
      <c r="N17" s="415">
        <v>368</v>
      </c>
      <c r="O17" s="259">
        <f t="shared" si="3"/>
        <v>968</v>
      </c>
    </row>
    <row r="18" spans="1:15" ht="27.75" customHeight="1">
      <c r="A18" s="216">
        <v>14</v>
      </c>
      <c r="B18" s="266" t="s">
        <v>26</v>
      </c>
      <c r="C18" s="388">
        <f t="shared" si="0"/>
        <v>5873</v>
      </c>
      <c r="D18" s="267">
        <v>423</v>
      </c>
      <c r="E18" s="267">
        <v>3177</v>
      </c>
      <c r="F18" s="268">
        <f t="shared" si="1"/>
        <v>2118</v>
      </c>
      <c r="G18" s="269">
        <v>155</v>
      </c>
      <c r="H18" s="410">
        <v>5718</v>
      </c>
      <c r="I18" s="270">
        <f t="shared" si="2"/>
        <v>3607</v>
      </c>
      <c r="J18" s="271">
        <v>2111</v>
      </c>
      <c r="K18" s="411">
        <v>149</v>
      </c>
      <c r="L18" s="411">
        <v>232</v>
      </c>
      <c r="M18" s="412">
        <v>313</v>
      </c>
      <c r="N18" s="412">
        <v>371</v>
      </c>
      <c r="O18" s="272">
        <f t="shared" si="3"/>
        <v>1065</v>
      </c>
    </row>
    <row r="19" spans="1:15" ht="27.75" customHeight="1">
      <c r="A19" s="44">
        <v>15</v>
      </c>
      <c r="B19" s="260" t="s">
        <v>27</v>
      </c>
      <c r="C19" s="257">
        <f t="shared" si="0"/>
        <v>5560</v>
      </c>
      <c r="D19" s="162">
        <v>548</v>
      </c>
      <c r="E19" s="162">
        <v>2968</v>
      </c>
      <c r="F19" s="159">
        <f t="shared" si="1"/>
        <v>1919</v>
      </c>
      <c r="G19" s="261">
        <v>125</v>
      </c>
      <c r="H19" s="413">
        <v>5435</v>
      </c>
      <c r="I19" s="163">
        <f t="shared" si="2"/>
        <v>3433</v>
      </c>
      <c r="J19" s="164">
        <v>2002</v>
      </c>
      <c r="K19" s="414">
        <v>210</v>
      </c>
      <c r="L19" s="414">
        <v>279</v>
      </c>
      <c r="M19" s="415">
        <v>387</v>
      </c>
      <c r="N19" s="415">
        <v>470</v>
      </c>
      <c r="O19" s="259">
        <f t="shared" si="3"/>
        <v>1346</v>
      </c>
    </row>
    <row r="20" spans="1:15" ht="27.75" customHeight="1">
      <c r="A20" s="216">
        <v>16</v>
      </c>
      <c r="B20" s="266" t="s">
        <v>28</v>
      </c>
      <c r="C20" s="388">
        <f t="shared" si="0"/>
        <v>3947</v>
      </c>
      <c r="D20" s="267">
        <v>525</v>
      </c>
      <c r="E20" s="267">
        <v>2016</v>
      </c>
      <c r="F20" s="268">
        <f t="shared" si="1"/>
        <v>1291</v>
      </c>
      <c r="G20" s="269">
        <v>115</v>
      </c>
      <c r="H20" s="410">
        <v>3832</v>
      </c>
      <c r="I20" s="270">
        <f t="shared" si="2"/>
        <v>2334</v>
      </c>
      <c r="J20" s="271">
        <v>1498</v>
      </c>
      <c r="K20" s="411">
        <v>113</v>
      </c>
      <c r="L20" s="411">
        <v>171</v>
      </c>
      <c r="M20" s="412">
        <v>243</v>
      </c>
      <c r="N20" s="412">
        <v>227</v>
      </c>
      <c r="O20" s="272">
        <f t="shared" si="3"/>
        <v>754</v>
      </c>
    </row>
    <row r="21" spans="1:15" ht="27.75" customHeight="1">
      <c r="A21" s="44">
        <v>17</v>
      </c>
      <c r="B21" s="260" t="s">
        <v>29</v>
      </c>
      <c r="C21" s="257">
        <f t="shared" si="0"/>
        <v>5905</v>
      </c>
      <c r="D21" s="162">
        <v>851</v>
      </c>
      <c r="E21" s="162">
        <v>2794</v>
      </c>
      <c r="F21" s="159">
        <f t="shared" si="1"/>
        <v>2041</v>
      </c>
      <c r="G21" s="261">
        <v>219</v>
      </c>
      <c r="H21" s="413">
        <v>5686</v>
      </c>
      <c r="I21" s="163">
        <f t="shared" si="2"/>
        <v>3110</v>
      </c>
      <c r="J21" s="164">
        <v>2576</v>
      </c>
      <c r="K21" s="414">
        <v>279</v>
      </c>
      <c r="L21" s="414">
        <v>238</v>
      </c>
      <c r="M21" s="415">
        <v>467</v>
      </c>
      <c r="N21" s="415">
        <v>484</v>
      </c>
      <c r="O21" s="259">
        <f t="shared" si="3"/>
        <v>1468</v>
      </c>
    </row>
    <row r="22" spans="1:15" ht="27.75" customHeight="1">
      <c r="A22" s="216">
        <v>18</v>
      </c>
      <c r="B22" s="266" t="s">
        <v>30</v>
      </c>
      <c r="C22" s="388">
        <f t="shared" si="0"/>
        <v>10083</v>
      </c>
      <c r="D22" s="267">
        <v>790</v>
      </c>
      <c r="E22" s="267">
        <v>5549</v>
      </c>
      <c r="F22" s="268">
        <f t="shared" si="1"/>
        <v>3490</v>
      </c>
      <c r="G22" s="269">
        <v>254</v>
      </c>
      <c r="H22" s="410">
        <v>9829</v>
      </c>
      <c r="I22" s="270">
        <f t="shared" si="2"/>
        <v>6382</v>
      </c>
      <c r="J22" s="271">
        <v>3447</v>
      </c>
      <c r="K22" s="411">
        <v>340</v>
      </c>
      <c r="L22" s="411">
        <v>402</v>
      </c>
      <c r="M22" s="412">
        <v>530</v>
      </c>
      <c r="N22" s="412">
        <v>633</v>
      </c>
      <c r="O22" s="272">
        <f t="shared" si="3"/>
        <v>1905</v>
      </c>
    </row>
    <row r="23" spans="1:15" ht="27.75" customHeight="1" thickBot="1">
      <c r="A23" s="418" t="s">
        <v>8</v>
      </c>
      <c r="B23" s="541"/>
      <c r="C23" s="387">
        <f t="shared" si="0"/>
        <v>155170</v>
      </c>
      <c r="D23" s="262">
        <v>13002</v>
      </c>
      <c r="E23" s="262">
        <v>84864</v>
      </c>
      <c r="F23" s="262">
        <f t="shared" si="1"/>
        <v>53751</v>
      </c>
      <c r="G23" s="263">
        <v>3553</v>
      </c>
      <c r="H23" s="416">
        <v>151617</v>
      </c>
      <c r="I23" s="264">
        <f t="shared" si="2"/>
        <v>95751</v>
      </c>
      <c r="J23" s="264">
        <v>55866</v>
      </c>
      <c r="K23" s="417">
        <v>5378</v>
      </c>
      <c r="L23" s="417">
        <v>6269</v>
      </c>
      <c r="M23" s="417">
        <v>9973</v>
      </c>
      <c r="N23" s="417">
        <v>9978</v>
      </c>
      <c r="O23" s="265">
        <f t="shared" si="3"/>
        <v>31598</v>
      </c>
    </row>
    <row r="24" spans="2:12" ht="12.75">
      <c r="B24" s="540"/>
      <c r="C24" s="540"/>
      <c r="D24" s="540"/>
      <c r="E24" s="540"/>
      <c r="L24" s="38"/>
    </row>
  </sheetData>
  <sheetProtection/>
  <mergeCells count="16">
    <mergeCell ref="K3:O3"/>
    <mergeCell ref="A2:A4"/>
    <mergeCell ref="B2:B4"/>
    <mergeCell ref="C2:G2"/>
    <mergeCell ref="C3:C4"/>
    <mergeCell ref="G3:G4"/>
    <mergeCell ref="B24:E24"/>
    <mergeCell ref="A23:B23"/>
    <mergeCell ref="F3:F4"/>
    <mergeCell ref="D3:D4"/>
    <mergeCell ref="B1:O1"/>
    <mergeCell ref="H2:O2"/>
    <mergeCell ref="E3:E4"/>
    <mergeCell ref="H3:H4"/>
    <mergeCell ref="I3:I4"/>
    <mergeCell ref="J3:J4"/>
  </mergeCells>
  <printOptions/>
  <pageMargins left="0.72" right="0.16" top="0.31" bottom="0.18" header="0.28" footer="0.16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zoomScale="60" zoomScaleNormal="60" zoomScalePageLayoutView="0" workbookViewId="0" topLeftCell="A1">
      <selection activeCell="W18" sqref="W18"/>
    </sheetView>
  </sheetViews>
  <sheetFormatPr defaultColWidth="9.125" defaultRowHeight="12.75"/>
  <cols>
    <col min="1" max="1" width="4.375" style="37" customWidth="1"/>
    <col min="2" max="2" width="23.50390625" style="37" customWidth="1"/>
    <col min="3" max="3" width="11.625" style="37" customWidth="1"/>
    <col min="4" max="4" width="12.375" style="37" customWidth="1"/>
    <col min="5" max="5" width="10.50390625" style="37" customWidth="1"/>
    <col min="6" max="6" width="10.375" style="37" customWidth="1"/>
    <col min="7" max="7" width="8.625" style="37" bestFit="1" customWidth="1"/>
    <col min="8" max="8" width="13.625" style="37" customWidth="1"/>
    <col min="9" max="9" width="13.375" style="37" bestFit="1" customWidth="1"/>
    <col min="10" max="10" width="9.375" style="37" bestFit="1" customWidth="1"/>
    <col min="11" max="11" width="8.625" style="37" bestFit="1" customWidth="1"/>
    <col min="12" max="12" width="8.625" style="37" customWidth="1"/>
    <col min="13" max="13" width="8.625" style="37" bestFit="1" customWidth="1"/>
    <col min="14" max="14" width="9.375" style="37" bestFit="1" customWidth="1"/>
    <col min="15" max="15" width="11.875" style="37" customWidth="1"/>
    <col min="16" max="16" width="12.625" style="37" customWidth="1"/>
    <col min="17" max="18" width="12.00390625" style="37" customWidth="1"/>
    <col min="19" max="19" width="8.625" style="37" customWidth="1"/>
    <col min="20" max="20" width="9.625" style="37" customWidth="1"/>
    <col min="21" max="21" width="8.625" style="37" bestFit="1" customWidth="1"/>
    <col min="22" max="22" width="9.375" style="37" bestFit="1" customWidth="1"/>
    <col min="23" max="23" width="13.375" style="37" bestFit="1" customWidth="1"/>
    <col min="24" max="24" width="14.50390625" style="37" bestFit="1" customWidth="1"/>
    <col min="25" max="25" width="13.00390625" style="37" customWidth="1"/>
    <col min="26" max="26" width="15.125" style="37" customWidth="1"/>
    <col min="27" max="16384" width="9.125" style="37" customWidth="1"/>
  </cols>
  <sheetData>
    <row r="1" spans="1:26" ht="20.25" customHeight="1">
      <c r="A1" s="489" t="s">
        <v>164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  <c r="Y1" s="489"/>
      <c r="Z1" s="489"/>
    </row>
    <row r="2" spans="1:26" ht="20.25" customHeight="1">
      <c r="A2" s="562" t="s">
        <v>9</v>
      </c>
      <c r="B2" s="562" t="s">
        <v>10</v>
      </c>
      <c r="C2" s="568" t="s">
        <v>282</v>
      </c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  <c r="T2" s="568"/>
      <c r="U2" s="568"/>
      <c r="V2" s="568"/>
      <c r="W2" s="568"/>
      <c r="X2" s="568"/>
      <c r="Y2" s="563" t="s">
        <v>321</v>
      </c>
      <c r="Z2" s="563" t="s">
        <v>182</v>
      </c>
    </row>
    <row r="3" spans="1:26" ht="15" customHeight="1">
      <c r="A3" s="474"/>
      <c r="B3" s="474"/>
      <c r="C3" s="569" t="s">
        <v>118</v>
      </c>
      <c r="D3" s="569"/>
      <c r="E3" s="570" t="s">
        <v>119</v>
      </c>
      <c r="F3" s="570"/>
      <c r="G3" s="570"/>
      <c r="H3" s="570"/>
      <c r="I3" s="570"/>
      <c r="J3" s="570"/>
      <c r="K3" s="570"/>
      <c r="L3" s="570"/>
      <c r="M3" s="570"/>
      <c r="N3" s="570"/>
      <c r="O3" s="569" t="s">
        <v>120</v>
      </c>
      <c r="P3" s="569"/>
      <c r="Q3" s="571" t="s">
        <v>119</v>
      </c>
      <c r="R3" s="571"/>
      <c r="S3" s="571"/>
      <c r="T3" s="571"/>
      <c r="U3" s="569" t="s">
        <v>121</v>
      </c>
      <c r="V3" s="569"/>
      <c r="W3" s="572" t="s">
        <v>8</v>
      </c>
      <c r="X3" s="572"/>
      <c r="Y3" s="564"/>
      <c r="Z3" s="564"/>
    </row>
    <row r="4" spans="1:26" ht="114" customHeight="1">
      <c r="A4" s="474"/>
      <c r="B4" s="474"/>
      <c r="C4" s="569"/>
      <c r="D4" s="569"/>
      <c r="E4" s="573" t="s">
        <v>122</v>
      </c>
      <c r="F4" s="573"/>
      <c r="G4" s="573" t="s">
        <v>123</v>
      </c>
      <c r="H4" s="573"/>
      <c r="I4" s="573" t="s">
        <v>124</v>
      </c>
      <c r="J4" s="573"/>
      <c r="K4" s="573" t="s">
        <v>189</v>
      </c>
      <c r="L4" s="573"/>
      <c r="M4" s="574" t="s">
        <v>125</v>
      </c>
      <c r="N4" s="574"/>
      <c r="O4" s="569"/>
      <c r="P4" s="569"/>
      <c r="Q4" s="573" t="s">
        <v>126</v>
      </c>
      <c r="R4" s="573"/>
      <c r="S4" s="573" t="s">
        <v>127</v>
      </c>
      <c r="T4" s="573"/>
      <c r="U4" s="569"/>
      <c r="V4" s="569"/>
      <c r="W4" s="572"/>
      <c r="X4" s="572"/>
      <c r="Y4" s="564"/>
      <c r="Z4" s="564"/>
    </row>
    <row r="5" spans="1:26" ht="28.5" customHeight="1" thickBot="1">
      <c r="A5" s="475"/>
      <c r="B5" s="475"/>
      <c r="C5" s="133" t="s">
        <v>128</v>
      </c>
      <c r="D5" s="133" t="s">
        <v>129</v>
      </c>
      <c r="E5" s="133" t="s">
        <v>128</v>
      </c>
      <c r="F5" s="133" t="s">
        <v>129</v>
      </c>
      <c r="G5" s="133" t="s">
        <v>128</v>
      </c>
      <c r="H5" s="133" t="s">
        <v>129</v>
      </c>
      <c r="I5" s="133" t="s">
        <v>128</v>
      </c>
      <c r="J5" s="133" t="s">
        <v>129</v>
      </c>
      <c r="K5" s="133" t="s">
        <v>128</v>
      </c>
      <c r="L5" s="133" t="s">
        <v>129</v>
      </c>
      <c r="M5" s="133" t="s">
        <v>128</v>
      </c>
      <c r="N5" s="133" t="s">
        <v>129</v>
      </c>
      <c r="O5" s="133" t="s">
        <v>128</v>
      </c>
      <c r="P5" s="133" t="s">
        <v>129</v>
      </c>
      <c r="Q5" s="133" t="s">
        <v>128</v>
      </c>
      <c r="R5" s="133" t="s">
        <v>129</v>
      </c>
      <c r="S5" s="133" t="s">
        <v>128</v>
      </c>
      <c r="T5" s="133" t="s">
        <v>129</v>
      </c>
      <c r="U5" s="133" t="s">
        <v>128</v>
      </c>
      <c r="V5" s="133" t="s">
        <v>129</v>
      </c>
      <c r="W5" s="133" t="s">
        <v>128</v>
      </c>
      <c r="X5" s="133" t="s">
        <v>129</v>
      </c>
      <c r="Y5" s="565"/>
      <c r="Z5" s="565"/>
    </row>
    <row r="6" spans="1:26" ht="4.5" customHeight="1" hidden="1" thickBot="1" thickTop="1">
      <c r="A6" s="134"/>
      <c r="B6" s="134"/>
      <c r="C6" s="135" t="s">
        <v>130</v>
      </c>
      <c r="D6" s="135" t="s">
        <v>131</v>
      </c>
      <c r="E6" s="135">
        <v>3</v>
      </c>
      <c r="F6" s="135">
        <v>4</v>
      </c>
      <c r="G6" s="135">
        <v>5</v>
      </c>
      <c r="H6" s="135">
        <v>6</v>
      </c>
      <c r="I6" s="135">
        <v>7</v>
      </c>
      <c r="J6" s="135">
        <v>8</v>
      </c>
      <c r="K6" s="135">
        <v>9</v>
      </c>
      <c r="L6" s="135">
        <v>10</v>
      </c>
      <c r="M6" s="135">
        <v>11</v>
      </c>
      <c r="N6" s="135">
        <v>12</v>
      </c>
      <c r="O6" s="135" t="s">
        <v>132</v>
      </c>
      <c r="P6" s="135" t="s">
        <v>133</v>
      </c>
      <c r="Q6" s="135">
        <v>15</v>
      </c>
      <c r="R6" s="135">
        <v>16</v>
      </c>
      <c r="S6" s="135">
        <v>17</v>
      </c>
      <c r="T6" s="135">
        <v>18</v>
      </c>
      <c r="U6" s="135">
        <v>19</v>
      </c>
      <c r="V6" s="135">
        <v>20</v>
      </c>
      <c r="W6" s="135" t="s">
        <v>134</v>
      </c>
      <c r="X6" s="135" t="s">
        <v>135</v>
      </c>
      <c r="Y6" s="136"/>
      <c r="Z6" s="136"/>
    </row>
    <row r="7" spans="1:26" ht="27.75" customHeight="1" thickTop="1">
      <c r="A7" s="137">
        <v>1</v>
      </c>
      <c r="B7" s="80" t="s">
        <v>13</v>
      </c>
      <c r="C7" s="138">
        <v>1321</v>
      </c>
      <c r="D7" s="138">
        <v>642</v>
      </c>
      <c r="E7" s="138">
        <v>222</v>
      </c>
      <c r="F7" s="138">
        <v>124</v>
      </c>
      <c r="G7" s="138">
        <v>147</v>
      </c>
      <c r="H7" s="138">
        <v>79</v>
      </c>
      <c r="I7" s="138">
        <v>619</v>
      </c>
      <c r="J7" s="138">
        <v>207</v>
      </c>
      <c r="K7" s="138">
        <v>58</v>
      </c>
      <c r="L7" s="138">
        <v>35</v>
      </c>
      <c r="M7" s="138">
        <v>275</v>
      </c>
      <c r="N7" s="138">
        <v>197</v>
      </c>
      <c r="O7" s="138">
        <v>6576</v>
      </c>
      <c r="P7" s="138">
        <v>3019</v>
      </c>
      <c r="Q7" s="138">
        <v>6313</v>
      </c>
      <c r="R7" s="138">
        <v>2933</v>
      </c>
      <c r="S7" s="138">
        <v>263</v>
      </c>
      <c r="T7" s="138">
        <v>86</v>
      </c>
      <c r="U7" s="138">
        <v>130</v>
      </c>
      <c r="V7" s="138">
        <v>55</v>
      </c>
      <c r="W7" s="139">
        <v>8027</v>
      </c>
      <c r="X7" s="140">
        <v>3716</v>
      </c>
      <c r="Y7" s="141">
        <v>4105</v>
      </c>
      <c r="Z7" s="141">
        <v>4412</v>
      </c>
    </row>
    <row r="8" spans="1:26" ht="27.75" customHeight="1">
      <c r="A8" s="398">
        <v>2</v>
      </c>
      <c r="B8" s="217" t="s">
        <v>14</v>
      </c>
      <c r="C8" s="245">
        <v>1356</v>
      </c>
      <c r="D8" s="245">
        <v>650</v>
      </c>
      <c r="E8" s="245">
        <v>270</v>
      </c>
      <c r="F8" s="245">
        <v>176</v>
      </c>
      <c r="G8" s="245">
        <v>292</v>
      </c>
      <c r="H8" s="245">
        <v>196</v>
      </c>
      <c r="I8" s="245">
        <v>579</v>
      </c>
      <c r="J8" s="245">
        <v>155</v>
      </c>
      <c r="K8" s="245">
        <v>106</v>
      </c>
      <c r="L8" s="245">
        <v>57</v>
      </c>
      <c r="M8" s="245">
        <v>109</v>
      </c>
      <c r="N8" s="245">
        <v>66</v>
      </c>
      <c r="O8" s="245">
        <v>3870</v>
      </c>
      <c r="P8" s="245">
        <v>3087</v>
      </c>
      <c r="Q8" s="245">
        <v>3686</v>
      </c>
      <c r="R8" s="245">
        <v>3016</v>
      </c>
      <c r="S8" s="245">
        <v>184</v>
      </c>
      <c r="T8" s="245">
        <v>71</v>
      </c>
      <c r="U8" s="245">
        <v>135</v>
      </c>
      <c r="V8" s="245">
        <v>49</v>
      </c>
      <c r="W8" s="246">
        <v>5361</v>
      </c>
      <c r="X8" s="247">
        <v>3786</v>
      </c>
      <c r="Y8" s="248">
        <v>4290</v>
      </c>
      <c r="Z8" s="248">
        <v>4571</v>
      </c>
    </row>
    <row r="9" spans="1:26" ht="27.75" customHeight="1">
      <c r="A9" s="95">
        <v>3</v>
      </c>
      <c r="B9" s="87" t="s">
        <v>15</v>
      </c>
      <c r="C9" s="142">
        <v>1632</v>
      </c>
      <c r="D9" s="142">
        <v>1099</v>
      </c>
      <c r="E9" s="142">
        <v>485</v>
      </c>
      <c r="F9" s="142">
        <v>366</v>
      </c>
      <c r="G9" s="142">
        <v>103</v>
      </c>
      <c r="H9" s="142">
        <v>85</v>
      </c>
      <c r="I9" s="142">
        <v>661</v>
      </c>
      <c r="J9" s="142">
        <v>318</v>
      </c>
      <c r="K9" s="142">
        <v>121</v>
      </c>
      <c r="L9" s="142">
        <v>111</v>
      </c>
      <c r="M9" s="142">
        <v>262</v>
      </c>
      <c r="N9" s="142">
        <v>219</v>
      </c>
      <c r="O9" s="142">
        <v>9770</v>
      </c>
      <c r="P9" s="142">
        <v>8672</v>
      </c>
      <c r="Q9" s="142">
        <v>9567</v>
      </c>
      <c r="R9" s="142">
        <v>8532</v>
      </c>
      <c r="S9" s="142">
        <v>203</v>
      </c>
      <c r="T9" s="142">
        <v>140</v>
      </c>
      <c r="U9" s="142">
        <v>112</v>
      </c>
      <c r="V9" s="142">
        <v>66</v>
      </c>
      <c r="W9" s="40">
        <v>11514</v>
      </c>
      <c r="X9" s="41">
        <v>9837</v>
      </c>
      <c r="Y9" s="42">
        <v>10820</v>
      </c>
      <c r="Z9" s="42">
        <v>11230</v>
      </c>
    </row>
    <row r="10" spans="1:26" ht="27.75" customHeight="1">
      <c r="A10" s="398">
        <v>4</v>
      </c>
      <c r="B10" s="217" t="s">
        <v>16</v>
      </c>
      <c r="C10" s="245">
        <v>11289</v>
      </c>
      <c r="D10" s="245">
        <v>4534</v>
      </c>
      <c r="E10" s="245">
        <v>1768</v>
      </c>
      <c r="F10" s="245">
        <v>780</v>
      </c>
      <c r="G10" s="245">
        <v>613</v>
      </c>
      <c r="H10" s="245">
        <v>286</v>
      </c>
      <c r="I10" s="245">
        <v>5514</v>
      </c>
      <c r="J10" s="245">
        <v>1669</v>
      </c>
      <c r="K10" s="245">
        <v>2630</v>
      </c>
      <c r="L10" s="245">
        <v>1425</v>
      </c>
      <c r="M10" s="245">
        <v>764</v>
      </c>
      <c r="N10" s="245">
        <v>374</v>
      </c>
      <c r="O10" s="245">
        <v>28693</v>
      </c>
      <c r="P10" s="245">
        <v>16342</v>
      </c>
      <c r="Q10" s="245">
        <v>27600</v>
      </c>
      <c r="R10" s="245">
        <v>16007</v>
      </c>
      <c r="S10" s="245">
        <v>1093</v>
      </c>
      <c r="T10" s="245">
        <v>335</v>
      </c>
      <c r="U10" s="245">
        <v>1081</v>
      </c>
      <c r="V10" s="245">
        <v>402</v>
      </c>
      <c r="W10" s="246">
        <v>41063</v>
      </c>
      <c r="X10" s="247">
        <v>21278</v>
      </c>
      <c r="Y10" s="248">
        <v>23466</v>
      </c>
      <c r="Z10" s="248">
        <v>24668</v>
      </c>
    </row>
    <row r="11" spans="1:26" ht="27.75" customHeight="1">
      <c r="A11" s="95">
        <v>5</v>
      </c>
      <c r="B11" s="87" t="s">
        <v>17</v>
      </c>
      <c r="C11" s="142">
        <v>6347</v>
      </c>
      <c r="D11" s="142">
        <v>2574</v>
      </c>
      <c r="E11" s="142">
        <v>1374</v>
      </c>
      <c r="F11" s="142">
        <v>659</v>
      </c>
      <c r="G11" s="142">
        <v>305</v>
      </c>
      <c r="H11" s="142">
        <v>137</v>
      </c>
      <c r="I11" s="142">
        <v>3061</v>
      </c>
      <c r="J11" s="142">
        <v>990</v>
      </c>
      <c r="K11" s="142">
        <v>692</v>
      </c>
      <c r="L11" s="142">
        <v>336</v>
      </c>
      <c r="M11" s="142">
        <v>915</v>
      </c>
      <c r="N11" s="142">
        <v>452</v>
      </c>
      <c r="O11" s="142">
        <v>17926</v>
      </c>
      <c r="P11" s="142">
        <v>17458</v>
      </c>
      <c r="Q11" s="142">
        <v>17209</v>
      </c>
      <c r="R11" s="142">
        <v>17174</v>
      </c>
      <c r="S11" s="142">
        <v>717</v>
      </c>
      <c r="T11" s="142">
        <v>284</v>
      </c>
      <c r="U11" s="142">
        <v>619</v>
      </c>
      <c r="V11" s="142">
        <v>218</v>
      </c>
      <c r="W11" s="40">
        <v>24892</v>
      </c>
      <c r="X11" s="41">
        <v>20250</v>
      </c>
      <c r="Y11" s="42">
        <v>21942</v>
      </c>
      <c r="Z11" s="42">
        <v>22936</v>
      </c>
    </row>
    <row r="12" spans="1:26" ht="27.75" customHeight="1">
      <c r="A12" s="398">
        <v>6</v>
      </c>
      <c r="B12" s="217" t="s">
        <v>18</v>
      </c>
      <c r="C12" s="245">
        <v>6537</v>
      </c>
      <c r="D12" s="245">
        <v>3451</v>
      </c>
      <c r="E12" s="245">
        <v>1753</v>
      </c>
      <c r="F12" s="245">
        <v>996</v>
      </c>
      <c r="G12" s="245">
        <v>1463</v>
      </c>
      <c r="H12" s="245">
        <v>812</v>
      </c>
      <c r="I12" s="245">
        <v>1963</v>
      </c>
      <c r="J12" s="245">
        <v>708</v>
      </c>
      <c r="K12" s="245">
        <v>647</v>
      </c>
      <c r="L12" s="245">
        <v>529</v>
      </c>
      <c r="M12" s="245">
        <v>711</v>
      </c>
      <c r="N12" s="245">
        <v>406</v>
      </c>
      <c r="O12" s="245">
        <v>15825</v>
      </c>
      <c r="P12" s="245">
        <v>13769</v>
      </c>
      <c r="Q12" s="245">
        <v>14972</v>
      </c>
      <c r="R12" s="245">
        <v>13437</v>
      </c>
      <c r="S12" s="245">
        <v>853</v>
      </c>
      <c r="T12" s="245">
        <v>332</v>
      </c>
      <c r="U12" s="245">
        <v>588</v>
      </c>
      <c r="V12" s="245">
        <v>232</v>
      </c>
      <c r="W12" s="246">
        <v>22950</v>
      </c>
      <c r="X12" s="247">
        <v>17452</v>
      </c>
      <c r="Y12" s="248">
        <v>19849</v>
      </c>
      <c r="Z12" s="248">
        <v>20972</v>
      </c>
    </row>
    <row r="13" spans="1:26" ht="27.75" customHeight="1">
      <c r="A13" s="95">
        <v>7</v>
      </c>
      <c r="B13" s="87" t="s">
        <v>19</v>
      </c>
      <c r="C13" s="142">
        <v>2124</v>
      </c>
      <c r="D13" s="142">
        <v>1184</v>
      </c>
      <c r="E13" s="142">
        <v>468</v>
      </c>
      <c r="F13" s="142">
        <v>292</v>
      </c>
      <c r="G13" s="142">
        <v>470</v>
      </c>
      <c r="H13" s="142">
        <v>328</v>
      </c>
      <c r="I13" s="142">
        <v>765</v>
      </c>
      <c r="J13" s="142">
        <v>291</v>
      </c>
      <c r="K13" s="142">
        <v>194</v>
      </c>
      <c r="L13" s="142">
        <v>126</v>
      </c>
      <c r="M13" s="142">
        <v>227</v>
      </c>
      <c r="N13" s="142">
        <v>147</v>
      </c>
      <c r="O13" s="142">
        <v>7948</v>
      </c>
      <c r="P13" s="142">
        <v>6357</v>
      </c>
      <c r="Q13" s="142">
        <v>7524</v>
      </c>
      <c r="R13" s="142">
        <v>6232</v>
      </c>
      <c r="S13" s="142">
        <v>424</v>
      </c>
      <c r="T13" s="142">
        <v>125</v>
      </c>
      <c r="U13" s="142">
        <v>204</v>
      </c>
      <c r="V13" s="142">
        <v>84</v>
      </c>
      <c r="W13" s="40">
        <v>10276</v>
      </c>
      <c r="X13" s="41">
        <v>7625</v>
      </c>
      <c r="Y13" s="42">
        <v>8296</v>
      </c>
      <c r="Z13" s="42">
        <v>8904</v>
      </c>
    </row>
    <row r="14" spans="1:26" ht="27.75" customHeight="1">
      <c r="A14" s="398">
        <v>8</v>
      </c>
      <c r="B14" s="217" t="s">
        <v>20</v>
      </c>
      <c r="C14" s="245">
        <v>739</v>
      </c>
      <c r="D14" s="245">
        <v>704</v>
      </c>
      <c r="E14" s="245">
        <v>137</v>
      </c>
      <c r="F14" s="245">
        <v>137</v>
      </c>
      <c r="G14" s="245">
        <v>149</v>
      </c>
      <c r="H14" s="245">
        <v>144</v>
      </c>
      <c r="I14" s="245">
        <v>261</v>
      </c>
      <c r="J14" s="245">
        <v>244</v>
      </c>
      <c r="K14" s="245">
        <v>48</v>
      </c>
      <c r="L14" s="245">
        <v>48</v>
      </c>
      <c r="M14" s="245">
        <v>144</v>
      </c>
      <c r="N14" s="245">
        <v>131</v>
      </c>
      <c r="O14" s="245">
        <v>4002</v>
      </c>
      <c r="P14" s="245">
        <v>3829</v>
      </c>
      <c r="Q14" s="245">
        <v>3867</v>
      </c>
      <c r="R14" s="245">
        <v>3708</v>
      </c>
      <c r="S14" s="245">
        <v>135</v>
      </c>
      <c r="T14" s="245">
        <v>121</v>
      </c>
      <c r="U14" s="245">
        <v>73</v>
      </c>
      <c r="V14" s="245">
        <v>70</v>
      </c>
      <c r="W14" s="246">
        <v>4814</v>
      </c>
      <c r="X14" s="247">
        <v>4603</v>
      </c>
      <c r="Y14" s="248">
        <v>4947</v>
      </c>
      <c r="Z14" s="248">
        <v>5412</v>
      </c>
    </row>
    <row r="15" spans="1:26" ht="27.75" customHeight="1">
      <c r="A15" s="95">
        <v>9</v>
      </c>
      <c r="B15" s="87" t="s">
        <v>21</v>
      </c>
      <c r="C15" s="142">
        <v>2154</v>
      </c>
      <c r="D15" s="142">
        <v>1035</v>
      </c>
      <c r="E15" s="142">
        <v>310</v>
      </c>
      <c r="F15" s="142">
        <v>172</v>
      </c>
      <c r="G15" s="142">
        <v>391</v>
      </c>
      <c r="H15" s="142">
        <v>232</v>
      </c>
      <c r="I15" s="142">
        <v>911</v>
      </c>
      <c r="J15" s="142">
        <v>320</v>
      </c>
      <c r="K15" s="142">
        <v>167</v>
      </c>
      <c r="L15" s="142">
        <v>102</v>
      </c>
      <c r="M15" s="142">
        <v>375</v>
      </c>
      <c r="N15" s="142">
        <v>209</v>
      </c>
      <c r="O15" s="142">
        <v>8555</v>
      </c>
      <c r="P15" s="142">
        <v>7020</v>
      </c>
      <c r="Q15" s="142">
        <v>8060</v>
      </c>
      <c r="R15" s="142">
        <v>6855</v>
      </c>
      <c r="S15" s="142">
        <v>495</v>
      </c>
      <c r="T15" s="142">
        <v>165</v>
      </c>
      <c r="U15" s="142">
        <v>195</v>
      </c>
      <c r="V15" s="142">
        <v>111</v>
      </c>
      <c r="W15" s="40">
        <v>10904</v>
      </c>
      <c r="X15" s="41">
        <v>8166</v>
      </c>
      <c r="Y15" s="42">
        <v>9004</v>
      </c>
      <c r="Z15" s="42">
        <v>9722</v>
      </c>
    </row>
    <row r="16" spans="1:26" ht="27.75" customHeight="1">
      <c r="A16" s="398">
        <v>10</v>
      </c>
      <c r="B16" s="217" t="s">
        <v>22</v>
      </c>
      <c r="C16" s="245">
        <v>571</v>
      </c>
      <c r="D16" s="245">
        <v>280</v>
      </c>
      <c r="E16" s="245">
        <v>114</v>
      </c>
      <c r="F16" s="245">
        <v>63</v>
      </c>
      <c r="G16" s="245">
        <v>111</v>
      </c>
      <c r="H16" s="245">
        <v>65</v>
      </c>
      <c r="I16" s="245">
        <v>226</v>
      </c>
      <c r="J16" s="245">
        <v>72</v>
      </c>
      <c r="K16" s="245">
        <v>19</v>
      </c>
      <c r="L16" s="245">
        <v>12</v>
      </c>
      <c r="M16" s="245">
        <v>101</v>
      </c>
      <c r="N16" s="245">
        <v>68</v>
      </c>
      <c r="O16" s="245">
        <v>4392</v>
      </c>
      <c r="P16" s="245">
        <v>2151</v>
      </c>
      <c r="Q16" s="245">
        <v>4261</v>
      </c>
      <c r="R16" s="245">
        <v>2109</v>
      </c>
      <c r="S16" s="245">
        <v>131</v>
      </c>
      <c r="T16" s="245">
        <v>42</v>
      </c>
      <c r="U16" s="245">
        <v>101</v>
      </c>
      <c r="V16" s="245">
        <v>38</v>
      </c>
      <c r="W16" s="246">
        <v>5064</v>
      </c>
      <c r="X16" s="247">
        <v>2469</v>
      </c>
      <c r="Y16" s="248">
        <v>3100</v>
      </c>
      <c r="Z16" s="248">
        <v>3220</v>
      </c>
    </row>
    <row r="17" spans="1:26" ht="27.75" customHeight="1">
      <c r="A17" s="95">
        <v>11</v>
      </c>
      <c r="B17" s="87" t="s">
        <v>23</v>
      </c>
      <c r="C17" s="142">
        <v>1784</v>
      </c>
      <c r="D17" s="142">
        <v>914</v>
      </c>
      <c r="E17" s="142">
        <v>385</v>
      </c>
      <c r="F17" s="142">
        <v>242</v>
      </c>
      <c r="G17" s="142">
        <v>277</v>
      </c>
      <c r="H17" s="142">
        <v>155</v>
      </c>
      <c r="I17" s="142">
        <v>683</v>
      </c>
      <c r="J17" s="142">
        <v>232</v>
      </c>
      <c r="K17" s="142">
        <v>337</v>
      </c>
      <c r="L17" s="142">
        <v>225</v>
      </c>
      <c r="M17" s="142">
        <v>102</v>
      </c>
      <c r="N17" s="142">
        <v>60</v>
      </c>
      <c r="O17" s="142">
        <v>4257</v>
      </c>
      <c r="P17" s="142">
        <v>3873</v>
      </c>
      <c r="Q17" s="142">
        <v>4111</v>
      </c>
      <c r="R17" s="142">
        <v>3791</v>
      </c>
      <c r="S17" s="142">
        <v>146</v>
      </c>
      <c r="T17" s="142">
        <v>82</v>
      </c>
      <c r="U17" s="142">
        <v>126</v>
      </c>
      <c r="V17" s="142">
        <v>54</v>
      </c>
      <c r="W17" s="40">
        <v>6167</v>
      </c>
      <c r="X17" s="41">
        <v>4841</v>
      </c>
      <c r="Y17" s="42">
        <v>5593</v>
      </c>
      <c r="Z17" s="42">
        <v>5873</v>
      </c>
    </row>
    <row r="18" spans="1:26" ht="27.75" customHeight="1">
      <c r="A18" s="398">
        <v>12</v>
      </c>
      <c r="B18" s="217" t="s">
        <v>24</v>
      </c>
      <c r="C18" s="245">
        <v>2624</v>
      </c>
      <c r="D18" s="245">
        <v>1530</v>
      </c>
      <c r="E18" s="245">
        <v>640</v>
      </c>
      <c r="F18" s="245">
        <v>423</v>
      </c>
      <c r="G18" s="245">
        <v>706</v>
      </c>
      <c r="H18" s="245">
        <v>467</v>
      </c>
      <c r="I18" s="245">
        <v>650</v>
      </c>
      <c r="J18" s="245">
        <v>225</v>
      </c>
      <c r="K18" s="245">
        <v>270</v>
      </c>
      <c r="L18" s="245">
        <v>174</v>
      </c>
      <c r="M18" s="245">
        <v>358</v>
      </c>
      <c r="N18" s="245">
        <v>241</v>
      </c>
      <c r="O18" s="245">
        <v>11408</v>
      </c>
      <c r="P18" s="245">
        <v>5949</v>
      </c>
      <c r="Q18" s="245">
        <v>11068</v>
      </c>
      <c r="R18" s="245">
        <v>5829</v>
      </c>
      <c r="S18" s="245">
        <v>340</v>
      </c>
      <c r="T18" s="245">
        <v>120</v>
      </c>
      <c r="U18" s="245">
        <v>231</v>
      </c>
      <c r="V18" s="245">
        <v>99</v>
      </c>
      <c r="W18" s="246">
        <v>14263</v>
      </c>
      <c r="X18" s="247">
        <v>7578</v>
      </c>
      <c r="Y18" s="248">
        <v>8584</v>
      </c>
      <c r="Z18" s="248">
        <v>9027</v>
      </c>
    </row>
    <row r="19" spans="1:26" ht="27.75" customHeight="1">
      <c r="A19" s="95">
        <v>13</v>
      </c>
      <c r="B19" s="87" t="s">
        <v>214</v>
      </c>
      <c r="C19" s="142">
        <v>1169</v>
      </c>
      <c r="D19" s="142">
        <v>700</v>
      </c>
      <c r="E19" s="142">
        <v>297</v>
      </c>
      <c r="F19" s="142">
        <v>204</v>
      </c>
      <c r="G19" s="142">
        <v>399</v>
      </c>
      <c r="H19" s="142">
        <v>264</v>
      </c>
      <c r="I19" s="142">
        <v>304</v>
      </c>
      <c r="J19" s="142">
        <v>117</v>
      </c>
      <c r="K19" s="142">
        <v>16</v>
      </c>
      <c r="L19" s="142">
        <v>13</v>
      </c>
      <c r="M19" s="142">
        <v>153</v>
      </c>
      <c r="N19" s="142">
        <v>102</v>
      </c>
      <c r="O19" s="142">
        <v>4210</v>
      </c>
      <c r="P19" s="142">
        <v>2365</v>
      </c>
      <c r="Q19" s="142">
        <v>3986</v>
      </c>
      <c r="R19" s="142">
        <v>2287</v>
      </c>
      <c r="S19" s="142">
        <v>224</v>
      </c>
      <c r="T19" s="142">
        <v>78</v>
      </c>
      <c r="U19" s="142">
        <v>127</v>
      </c>
      <c r="V19" s="142">
        <v>60</v>
      </c>
      <c r="W19" s="40">
        <v>5506</v>
      </c>
      <c r="X19" s="41">
        <v>3125</v>
      </c>
      <c r="Y19" s="42">
        <v>3595</v>
      </c>
      <c r="Z19" s="42">
        <v>3809</v>
      </c>
    </row>
    <row r="20" spans="1:26" ht="27.75" customHeight="1">
      <c r="A20" s="398">
        <v>14</v>
      </c>
      <c r="B20" s="217" t="s">
        <v>26</v>
      </c>
      <c r="C20" s="245">
        <v>720</v>
      </c>
      <c r="D20" s="245">
        <v>546</v>
      </c>
      <c r="E20" s="245">
        <v>149</v>
      </c>
      <c r="F20" s="245">
        <v>119</v>
      </c>
      <c r="G20" s="245">
        <v>100</v>
      </c>
      <c r="H20" s="245">
        <v>64</v>
      </c>
      <c r="I20" s="245">
        <v>248</v>
      </c>
      <c r="J20" s="245">
        <v>197</v>
      </c>
      <c r="K20" s="245">
        <v>71</v>
      </c>
      <c r="L20" s="245">
        <v>59</v>
      </c>
      <c r="M20" s="245">
        <v>152</v>
      </c>
      <c r="N20" s="245">
        <v>107</v>
      </c>
      <c r="O20" s="245">
        <v>7626</v>
      </c>
      <c r="P20" s="245">
        <v>5029</v>
      </c>
      <c r="Q20" s="245">
        <v>7341</v>
      </c>
      <c r="R20" s="245">
        <v>4925</v>
      </c>
      <c r="S20" s="245">
        <v>285</v>
      </c>
      <c r="T20" s="245">
        <v>104</v>
      </c>
      <c r="U20" s="245">
        <v>541</v>
      </c>
      <c r="V20" s="245">
        <v>299</v>
      </c>
      <c r="W20" s="246">
        <v>8887</v>
      </c>
      <c r="X20" s="247">
        <v>5874</v>
      </c>
      <c r="Y20" s="248">
        <v>6369</v>
      </c>
      <c r="Z20" s="248">
        <v>6860</v>
      </c>
    </row>
    <row r="21" spans="1:26" ht="27.75" customHeight="1">
      <c r="A21" s="95">
        <v>15</v>
      </c>
      <c r="B21" s="87" t="s">
        <v>27</v>
      </c>
      <c r="C21" s="142">
        <v>1350</v>
      </c>
      <c r="D21" s="142">
        <v>642</v>
      </c>
      <c r="E21" s="142">
        <v>332</v>
      </c>
      <c r="F21" s="142">
        <v>198</v>
      </c>
      <c r="G21" s="142">
        <v>209</v>
      </c>
      <c r="H21" s="142">
        <v>114</v>
      </c>
      <c r="I21" s="142">
        <v>569</v>
      </c>
      <c r="J21" s="142">
        <v>184</v>
      </c>
      <c r="K21" s="142">
        <v>72</v>
      </c>
      <c r="L21" s="142">
        <v>39</v>
      </c>
      <c r="M21" s="142">
        <v>168</v>
      </c>
      <c r="N21" s="142">
        <v>107</v>
      </c>
      <c r="O21" s="142">
        <v>4836</v>
      </c>
      <c r="P21" s="142">
        <v>4763</v>
      </c>
      <c r="Q21" s="142">
        <v>4716</v>
      </c>
      <c r="R21" s="142">
        <v>4673</v>
      </c>
      <c r="S21" s="142">
        <v>120</v>
      </c>
      <c r="T21" s="142">
        <v>90</v>
      </c>
      <c r="U21" s="142">
        <v>130</v>
      </c>
      <c r="V21" s="142">
        <v>51</v>
      </c>
      <c r="W21" s="40">
        <v>6316</v>
      </c>
      <c r="X21" s="41">
        <v>5456</v>
      </c>
      <c r="Y21" s="42">
        <v>5969</v>
      </c>
      <c r="Z21" s="42">
        <v>6239</v>
      </c>
    </row>
    <row r="22" spans="1:26" ht="27.75" customHeight="1">
      <c r="A22" s="398">
        <v>16</v>
      </c>
      <c r="B22" s="217" t="s">
        <v>28</v>
      </c>
      <c r="C22" s="245">
        <v>1250</v>
      </c>
      <c r="D22" s="245">
        <v>667</v>
      </c>
      <c r="E22" s="245">
        <v>171</v>
      </c>
      <c r="F22" s="245">
        <v>97</v>
      </c>
      <c r="G22" s="245">
        <v>290</v>
      </c>
      <c r="H22" s="245">
        <v>150</v>
      </c>
      <c r="I22" s="245">
        <v>448</v>
      </c>
      <c r="J22" s="245">
        <v>214</v>
      </c>
      <c r="K22" s="245">
        <v>178</v>
      </c>
      <c r="L22" s="245">
        <v>101</v>
      </c>
      <c r="M22" s="245">
        <v>163</v>
      </c>
      <c r="N22" s="245">
        <v>105</v>
      </c>
      <c r="O22" s="245">
        <v>3536</v>
      </c>
      <c r="P22" s="245">
        <v>3112</v>
      </c>
      <c r="Q22" s="245">
        <v>3413</v>
      </c>
      <c r="R22" s="245">
        <v>3023</v>
      </c>
      <c r="S22" s="245">
        <v>123</v>
      </c>
      <c r="T22" s="245">
        <v>89</v>
      </c>
      <c r="U22" s="245">
        <v>1629</v>
      </c>
      <c r="V22" s="245">
        <v>880</v>
      </c>
      <c r="W22" s="246">
        <v>6415</v>
      </c>
      <c r="X22" s="247">
        <v>4659</v>
      </c>
      <c r="Y22" s="248">
        <v>4970</v>
      </c>
      <c r="Z22" s="248">
        <v>5374</v>
      </c>
    </row>
    <row r="23" spans="1:26" ht="27.75" customHeight="1">
      <c r="A23" s="95">
        <v>17</v>
      </c>
      <c r="B23" s="87" t="s">
        <v>29</v>
      </c>
      <c r="C23" s="142">
        <v>2021</v>
      </c>
      <c r="D23" s="142">
        <v>822</v>
      </c>
      <c r="E23" s="142">
        <v>285</v>
      </c>
      <c r="F23" s="142">
        <v>136</v>
      </c>
      <c r="G23" s="142">
        <v>160</v>
      </c>
      <c r="H23" s="142">
        <v>86</v>
      </c>
      <c r="I23" s="142">
        <v>1145</v>
      </c>
      <c r="J23" s="142">
        <v>372</v>
      </c>
      <c r="K23" s="142">
        <v>75</v>
      </c>
      <c r="L23" s="142">
        <v>33</v>
      </c>
      <c r="M23" s="142">
        <v>356</v>
      </c>
      <c r="N23" s="142">
        <v>195</v>
      </c>
      <c r="O23" s="142">
        <v>9853</v>
      </c>
      <c r="P23" s="142">
        <v>4936</v>
      </c>
      <c r="Q23" s="142">
        <v>9371</v>
      </c>
      <c r="R23" s="142">
        <v>4749</v>
      </c>
      <c r="S23" s="142">
        <v>482</v>
      </c>
      <c r="T23" s="142">
        <v>187</v>
      </c>
      <c r="U23" s="142">
        <v>203</v>
      </c>
      <c r="V23" s="142">
        <v>92</v>
      </c>
      <c r="W23" s="40">
        <v>12077</v>
      </c>
      <c r="X23" s="41">
        <v>5850</v>
      </c>
      <c r="Y23" s="42">
        <v>6184</v>
      </c>
      <c r="Z23" s="42">
        <v>6667</v>
      </c>
    </row>
    <row r="24" spans="1:26" ht="27.75" customHeight="1">
      <c r="A24" s="398">
        <v>18</v>
      </c>
      <c r="B24" s="217" t="s">
        <v>30</v>
      </c>
      <c r="C24" s="245">
        <v>3767</v>
      </c>
      <c r="D24" s="245">
        <v>2211</v>
      </c>
      <c r="E24" s="245">
        <v>1058</v>
      </c>
      <c r="F24" s="245">
        <v>696</v>
      </c>
      <c r="G24" s="245">
        <v>1164</v>
      </c>
      <c r="H24" s="245">
        <v>734</v>
      </c>
      <c r="I24" s="245">
        <v>923</v>
      </c>
      <c r="J24" s="245">
        <v>369</v>
      </c>
      <c r="K24" s="245">
        <v>331</v>
      </c>
      <c r="L24" s="245">
        <v>222</v>
      </c>
      <c r="M24" s="245">
        <v>291</v>
      </c>
      <c r="N24" s="245">
        <v>190</v>
      </c>
      <c r="O24" s="245">
        <v>8010</v>
      </c>
      <c r="P24" s="245">
        <v>7262</v>
      </c>
      <c r="Q24" s="245">
        <v>7678</v>
      </c>
      <c r="R24" s="245">
        <v>7062</v>
      </c>
      <c r="S24" s="245">
        <v>332</v>
      </c>
      <c r="T24" s="245">
        <v>200</v>
      </c>
      <c r="U24" s="245">
        <v>249</v>
      </c>
      <c r="V24" s="245">
        <v>118</v>
      </c>
      <c r="W24" s="246">
        <v>12026</v>
      </c>
      <c r="X24" s="247">
        <v>9591</v>
      </c>
      <c r="Y24" s="248">
        <v>10602</v>
      </c>
      <c r="Z24" s="248">
        <v>11269</v>
      </c>
    </row>
    <row r="25" spans="1:26" ht="30.75" customHeight="1">
      <c r="A25" s="566" t="s">
        <v>8</v>
      </c>
      <c r="B25" s="567"/>
      <c r="C25" s="43">
        <v>48755</v>
      </c>
      <c r="D25" s="43">
        <v>24185</v>
      </c>
      <c r="E25" s="43">
        <v>10218</v>
      </c>
      <c r="F25" s="43">
        <v>5880</v>
      </c>
      <c r="G25" s="43">
        <v>7349</v>
      </c>
      <c r="H25" s="43">
        <v>4398</v>
      </c>
      <c r="I25" s="43">
        <v>19530</v>
      </c>
      <c r="J25" s="43">
        <v>6884</v>
      </c>
      <c r="K25" s="43">
        <v>6032</v>
      </c>
      <c r="L25" s="43">
        <v>3647</v>
      </c>
      <c r="M25" s="43">
        <v>5626</v>
      </c>
      <c r="N25" s="43">
        <v>3376</v>
      </c>
      <c r="O25" s="43">
        <v>161293</v>
      </c>
      <c r="P25" s="43">
        <v>118993</v>
      </c>
      <c r="Q25" s="43">
        <v>154743</v>
      </c>
      <c r="R25" s="43">
        <v>116342</v>
      </c>
      <c r="S25" s="43">
        <v>6550</v>
      </c>
      <c r="T25" s="43">
        <v>2651</v>
      </c>
      <c r="U25" s="43">
        <v>6474</v>
      </c>
      <c r="V25" s="43">
        <v>2978</v>
      </c>
      <c r="W25" s="43">
        <v>216522</v>
      </c>
      <c r="X25" s="43">
        <v>146156</v>
      </c>
      <c r="Y25" s="43">
        <f>SUM(Y7:Y24)</f>
        <v>161685</v>
      </c>
      <c r="Z25" s="43">
        <f>SUM(Z7:Z24)</f>
        <v>171165</v>
      </c>
    </row>
  </sheetData>
  <sheetProtection/>
  <mergeCells count="20">
    <mergeCell ref="Q3:T3"/>
    <mergeCell ref="U3:V4"/>
    <mergeCell ref="W3:X4"/>
    <mergeCell ref="E4:F4"/>
    <mergeCell ref="G4:H4"/>
    <mergeCell ref="I4:J4"/>
    <mergeCell ref="K4:L4"/>
    <mergeCell ref="M4:N4"/>
    <mergeCell ref="Q4:R4"/>
    <mergeCell ref="S4:T4"/>
    <mergeCell ref="A2:A5"/>
    <mergeCell ref="B2:B5"/>
    <mergeCell ref="Y2:Y5"/>
    <mergeCell ref="Z2:Z5"/>
    <mergeCell ref="A25:B25"/>
    <mergeCell ref="A1:Z1"/>
    <mergeCell ref="C2:X2"/>
    <mergeCell ref="C3:D4"/>
    <mergeCell ref="E3:N3"/>
    <mergeCell ref="O3:P4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26"/>
  <sheetViews>
    <sheetView zoomScale="60" zoomScaleNormal="60" zoomScalePageLayoutView="0" workbookViewId="0" topLeftCell="A1">
      <selection activeCell="AA17" sqref="AA17"/>
    </sheetView>
  </sheetViews>
  <sheetFormatPr defaultColWidth="9.00390625" defaultRowHeight="12.75"/>
  <cols>
    <col min="2" max="2" width="27.625" style="0" customWidth="1"/>
    <col min="4" max="4" width="14.625" style="0" customWidth="1"/>
    <col min="6" max="6" width="11.875" style="0" customWidth="1"/>
    <col min="8" max="8" width="13.375" style="0" customWidth="1"/>
    <col min="10" max="10" width="12.625" style="0" customWidth="1"/>
    <col min="12" max="12" width="12.125" style="0" customWidth="1"/>
    <col min="14" max="14" width="10.875" style="0" customWidth="1"/>
    <col min="16" max="16" width="11.875" style="0" customWidth="1"/>
    <col min="18" max="18" width="12.50390625" style="0" customWidth="1"/>
    <col min="20" max="20" width="10.625" style="0" customWidth="1"/>
  </cols>
  <sheetData>
    <row r="1" spans="1:20" ht="22.5">
      <c r="A1" s="72"/>
      <c r="B1" s="575" t="s">
        <v>167</v>
      </c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72"/>
    </row>
    <row r="2" spans="1:20" ht="22.5">
      <c r="A2" s="72"/>
      <c r="B2" s="575" t="s">
        <v>168</v>
      </c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72"/>
    </row>
    <row r="3" spans="1:20" ht="22.5">
      <c r="A3" s="72"/>
      <c r="B3" s="172"/>
      <c r="C3" s="575" t="s">
        <v>322</v>
      </c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172"/>
      <c r="R3" s="172"/>
      <c r="S3" s="172"/>
      <c r="T3" s="72"/>
    </row>
    <row r="4" spans="1:20" ht="17.25">
      <c r="A4" s="73"/>
      <c r="B4" s="73"/>
      <c r="C4" s="73"/>
      <c r="D4" s="74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4"/>
      <c r="R4" s="73"/>
      <c r="S4" s="73"/>
      <c r="T4" s="73"/>
    </row>
    <row r="5" spans="1:20" ht="18.75" customHeight="1">
      <c r="A5" s="576" t="s">
        <v>9</v>
      </c>
      <c r="B5" s="578" t="s">
        <v>10</v>
      </c>
      <c r="C5" s="581" t="s">
        <v>169</v>
      </c>
      <c r="D5" s="581"/>
      <c r="E5" s="581"/>
      <c r="F5" s="581"/>
      <c r="G5" s="581"/>
      <c r="H5" s="581"/>
      <c r="I5" s="582" t="s">
        <v>180</v>
      </c>
      <c r="J5" s="582"/>
      <c r="K5" s="582"/>
      <c r="L5" s="582"/>
      <c r="M5" s="582"/>
      <c r="N5" s="582"/>
      <c r="O5" s="582"/>
      <c r="P5" s="582"/>
      <c r="Q5" s="582"/>
      <c r="R5" s="582"/>
      <c r="S5" s="582"/>
      <c r="T5" s="582"/>
    </row>
    <row r="6" spans="1:20" ht="17.25" customHeight="1">
      <c r="A6" s="576"/>
      <c r="B6" s="579"/>
      <c r="C6" s="581"/>
      <c r="D6" s="581"/>
      <c r="E6" s="581"/>
      <c r="F6" s="581"/>
      <c r="G6" s="581"/>
      <c r="H6" s="581"/>
      <c r="I6" s="581" t="s">
        <v>170</v>
      </c>
      <c r="J6" s="581"/>
      <c r="K6" s="581"/>
      <c r="L6" s="581"/>
      <c r="M6" s="581"/>
      <c r="N6" s="581"/>
      <c r="O6" s="581" t="s">
        <v>171</v>
      </c>
      <c r="P6" s="581"/>
      <c r="Q6" s="581"/>
      <c r="R6" s="581"/>
      <c r="S6" s="581"/>
      <c r="T6" s="581"/>
    </row>
    <row r="7" spans="1:20" ht="76.5" customHeight="1" thickBot="1">
      <c r="A7" s="577"/>
      <c r="B7" s="580"/>
      <c r="C7" s="173" t="s">
        <v>172</v>
      </c>
      <c r="D7" s="173" t="s">
        <v>173</v>
      </c>
      <c r="E7" s="173" t="s">
        <v>174</v>
      </c>
      <c r="F7" s="173" t="s">
        <v>173</v>
      </c>
      <c r="G7" s="173" t="s">
        <v>175</v>
      </c>
      <c r="H7" s="173" t="s">
        <v>173</v>
      </c>
      <c r="I7" s="173" t="s">
        <v>172</v>
      </c>
      <c r="J7" s="173" t="s">
        <v>173</v>
      </c>
      <c r="K7" s="173" t="s">
        <v>174</v>
      </c>
      <c r="L7" s="173" t="s">
        <v>173</v>
      </c>
      <c r="M7" s="173" t="s">
        <v>175</v>
      </c>
      <c r="N7" s="173" t="s">
        <v>173</v>
      </c>
      <c r="O7" s="173" t="s">
        <v>172</v>
      </c>
      <c r="P7" s="173" t="s">
        <v>173</v>
      </c>
      <c r="Q7" s="173" t="s">
        <v>176</v>
      </c>
      <c r="R7" s="173" t="s">
        <v>173</v>
      </c>
      <c r="S7" s="173" t="s">
        <v>177</v>
      </c>
      <c r="T7" s="173" t="s">
        <v>173</v>
      </c>
    </row>
    <row r="8" spans="1:20" ht="27.75" customHeight="1" thickTop="1">
      <c r="A8" s="79">
        <v>1</v>
      </c>
      <c r="B8" s="80" t="s">
        <v>13</v>
      </c>
      <c r="C8" s="146">
        <f>E8+G8</f>
        <v>225</v>
      </c>
      <c r="D8" s="174">
        <f>F8+H8</f>
        <v>0</v>
      </c>
      <c r="E8" s="174">
        <v>93</v>
      </c>
      <c r="F8" s="146">
        <v>0</v>
      </c>
      <c r="G8" s="174">
        <v>132</v>
      </c>
      <c r="H8" s="174">
        <v>0</v>
      </c>
      <c r="I8" s="174">
        <f>K8+M8</f>
        <v>387</v>
      </c>
      <c r="J8" s="146">
        <f>L8+N8</f>
        <v>0</v>
      </c>
      <c r="K8" s="146">
        <v>183</v>
      </c>
      <c r="L8" s="174">
        <v>0</v>
      </c>
      <c r="M8" s="174">
        <v>204</v>
      </c>
      <c r="N8" s="174">
        <v>0</v>
      </c>
      <c r="O8" s="174">
        <v>371</v>
      </c>
      <c r="P8" s="174">
        <v>0</v>
      </c>
      <c r="Q8" s="146">
        <v>183</v>
      </c>
      <c r="R8" s="174">
        <v>0</v>
      </c>
      <c r="S8" s="146">
        <v>198</v>
      </c>
      <c r="T8" s="174">
        <v>0</v>
      </c>
    </row>
    <row r="9" spans="1:20" ht="27.75" customHeight="1">
      <c r="A9" s="216">
        <v>2</v>
      </c>
      <c r="B9" s="217" t="s">
        <v>14</v>
      </c>
      <c r="C9" s="355">
        <f aca="true" t="shared" si="0" ref="C9:D25">E9+G9</f>
        <v>242</v>
      </c>
      <c r="D9" s="280">
        <f t="shared" si="0"/>
        <v>42</v>
      </c>
      <c r="E9" s="280">
        <v>120</v>
      </c>
      <c r="F9" s="355">
        <v>22</v>
      </c>
      <c r="G9" s="280">
        <v>122</v>
      </c>
      <c r="H9" s="280">
        <v>20</v>
      </c>
      <c r="I9" s="280">
        <f aca="true" t="shared" si="1" ref="I9:J26">K9+M9</f>
        <v>414</v>
      </c>
      <c r="J9" s="355">
        <f t="shared" si="1"/>
        <v>74</v>
      </c>
      <c r="K9" s="355">
        <v>203</v>
      </c>
      <c r="L9" s="280">
        <v>33</v>
      </c>
      <c r="M9" s="280">
        <v>211</v>
      </c>
      <c r="N9" s="280">
        <v>41</v>
      </c>
      <c r="O9" s="280">
        <v>398</v>
      </c>
      <c r="P9" s="280">
        <v>70</v>
      </c>
      <c r="Q9" s="355">
        <v>203</v>
      </c>
      <c r="R9" s="280">
        <v>33</v>
      </c>
      <c r="S9" s="355">
        <v>202</v>
      </c>
      <c r="T9" s="280">
        <v>39</v>
      </c>
    </row>
    <row r="10" spans="1:20" ht="27.75" customHeight="1">
      <c r="A10" s="44">
        <v>3</v>
      </c>
      <c r="B10" s="87" t="s">
        <v>15</v>
      </c>
      <c r="C10" s="146">
        <f t="shared" si="0"/>
        <v>320</v>
      </c>
      <c r="D10" s="174">
        <f t="shared" si="0"/>
        <v>0</v>
      </c>
      <c r="E10" s="174">
        <v>170</v>
      </c>
      <c r="F10" s="146">
        <v>0</v>
      </c>
      <c r="G10" s="174">
        <v>150</v>
      </c>
      <c r="H10" s="174">
        <v>0</v>
      </c>
      <c r="I10" s="174">
        <f t="shared" si="1"/>
        <v>556</v>
      </c>
      <c r="J10" s="146">
        <f t="shared" si="1"/>
        <v>0</v>
      </c>
      <c r="K10" s="146">
        <v>295</v>
      </c>
      <c r="L10" s="174">
        <v>0</v>
      </c>
      <c r="M10" s="174">
        <v>261</v>
      </c>
      <c r="N10" s="174">
        <v>0</v>
      </c>
      <c r="O10" s="174">
        <v>546</v>
      </c>
      <c r="P10" s="174">
        <v>0</v>
      </c>
      <c r="Q10" s="146">
        <v>295</v>
      </c>
      <c r="R10" s="174">
        <v>0</v>
      </c>
      <c r="S10" s="146">
        <v>259</v>
      </c>
      <c r="T10" s="174">
        <v>0</v>
      </c>
    </row>
    <row r="11" spans="1:20" ht="27.75" customHeight="1">
      <c r="A11" s="216">
        <v>4</v>
      </c>
      <c r="B11" s="217" t="s">
        <v>16</v>
      </c>
      <c r="C11" s="355">
        <f t="shared" si="0"/>
        <v>894</v>
      </c>
      <c r="D11" s="280">
        <f t="shared" si="0"/>
        <v>0</v>
      </c>
      <c r="E11" s="280">
        <v>364</v>
      </c>
      <c r="F11" s="355">
        <v>0</v>
      </c>
      <c r="G11" s="280">
        <v>530</v>
      </c>
      <c r="H11" s="280">
        <v>0</v>
      </c>
      <c r="I11" s="280">
        <f t="shared" si="1"/>
        <v>1589</v>
      </c>
      <c r="J11" s="355">
        <f t="shared" si="1"/>
        <v>0</v>
      </c>
      <c r="K11" s="355">
        <v>674</v>
      </c>
      <c r="L11" s="280">
        <v>0</v>
      </c>
      <c r="M11" s="280">
        <v>915</v>
      </c>
      <c r="N11" s="280">
        <v>0</v>
      </c>
      <c r="O11" s="280">
        <v>1531</v>
      </c>
      <c r="P11" s="280">
        <v>0</v>
      </c>
      <c r="Q11" s="355">
        <v>674</v>
      </c>
      <c r="R11" s="280">
        <v>0</v>
      </c>
      <c r="S11" s="355">
        <v>882</v>
      </c>
      <c r="T11" s="280">
        <v>0</v>
      </c>
    </row>
    <row r="12" spans="1:20" ht="27.75" customHeight="1">
      <c r="A12" s="44">
        <v>5</v>
      </c>
      <c r="B12" s="87" t="s">
        <v>17</v>
      </c>
      <c r="C12" s="146">
        <f t="shared" si="0"/>
        <v>725</v>
      </c>
      <c r="D12" s="174">
        <f t="shared" si="0"/>
        <v>0</v>
      </c>
      <c r="E12" s="174">
        <v>361</v>
      </c>
      <c r="F12" s="146">
        <v>0</v>
      </c>
      <c r="G12" s="174">
        <v>364</v>
      </c>
      <c r="H12" s="174">
        <v>0</v>
      </c>
      <c r="I12" s="174">
        <f t="shared" si="1"/>
        <v>1272</v>
      </c>
      <c r="J12" s="146">
        <f t="shared" si="1"/>
        <v>0</v>
      </c>
      <c r="K12" s="146">
        <v>647</v>
      </c>
      <c r="L12" s="174">
        <v>0</v>
      </c>
      <c r="M12" s="174">
        <v>625</v>
      </c>
      <c r="N12" s="174">
        <v>0</v>
      </c>
      <c r="O12" s="174">
        <v>1226</v>
      </c>
      <c r="P12" s="174">
        <v>0</v>
      </c>
      <c r="Q12" s="146">
        <v>647</v>
      </c>
      <c r="R12" s="174">
        <v>0</v>
      </c>
      <c r="S12" s="146">
        <v>605</v>
      </c>
      <c r="T12" s="174">
        <v>0</v>
      </c>
    </row>
    <row r="13" spans="1:20" ht="27.75" customHeight="1">
      <c r="A13" s="216">
        <v>6</v>
      </c>
      <c r="B13" s="217" t="s">
        <v>18</v>
      </c>
      <c r="C13" s="355">
        <f t="shared" si="0"/>
        <v>804</v>
      </c>
      <c r="D13" s="280">
        <f t="shared" si="0"/>
        <v>0</v>
      </c>
      <c r="E13" s="280">
        <v>367</v>
      </c>
      <c r="F13" s="355">
        <v>0</v>
      </c>
      <c r="G13" s="280">
        <v>437</v>
      </c>
      <c r="H13" s="280">
        <v>0</v>
      </c>
      <c r="I13" s="280">
        <f t="shared" si="1"/>
        <v>1444</v>
      </c>
      <c r="J13" s="355">
        <f t="shared" si="1"/>
        <v>0</v>
      </c>
      <c r="K13" s="355">
        <v>655</v>
      </c>
      <c r="L13" s="280">
        <v>0</v>
      </c>
      <c r="M13" s="280">
        <v>789</v>
      </c>
      <c r="N13" s="280">
        <v>0</v>
      </c>
      <c r="O13" s="280">
        <v>1387</v>
      </c>
      <c r="P13" s="280">
        <v>0</v>
      </c>
      <c r="Q13" s="355">
        <v>655</v>
      </c>
      <c r="R13" s="280">
        <v>0</v>
      </c>
      <c r="S13" s="355">
        <v>763</v>
      </c>
      <c r="T13" s="280">
        <v>0</v>
      </c>
    </row>
    <row r="14" spans="1:20" ht="27.75" customHeight="1">
      <c r="A14" s="44">
        <v>7</v>
      </c>
      <c r="B14" s="87" t="s">
        <v>19</v>
      </c>
      <c r="C14" s="146">
        <f t="shared" si="0"/>
        <v>312</v>
      </c>
      <c r="D14" s="174">
        <f t="shared" si="0"/>
        <v>22</v>
      </c>
      <c r="E14" s="174">
        <v>170</v>
      </c>
      <c r="F14" s="146">
        <v>11</v>
      </c>
      <c r="G14" s="174">
        <v>142</v>
      </c>
      <c r="H14" s="174">
        <v>11</v>
      </c>
      <c r="I14" s="174">
        <f t="shared" si="1"/>
        <v>540</v>
      </c>
      <c r="J14" s="146">
        <f t="shared" si="1"/>
        <v>30</v>
      </c>
      <c r="K14" s="146">
        <v>283</v>
      </c>
      <c r="L14" s="174">
        <v>15</v>
      </c>
      <c r="M14" s="174">
        <v>257</v>
      </c>
      <c r="N14" s="174">
        <v>15</v>
      </c>
      <c r="O14" s="174">
        <v>523</v>
      </c>
      <c r="P14" s="174">
        <v>30</v>
      </c>
      <c r="Q14" s="146">
        <v>283</v>
      </c>
      <c r="R14" s="174">
        <v>15</v>
      </c>
      <c r="S14" s="146">
        <v>250</v>
      </c>
      <c r="T14" s="174">
        <v>15</v>
      </c>
    </row>
    <row r="15" spans="1:20" ht="27.75" customHeight="1">
      <c r="A15" s="216">
        <v>8</v>
      </c>
      <c r="B15" s="217" t="s">
        <v>20</v>
      </c>
      <c r="C15" s="355">
        <f t="shared" si="0"/>
        <v>189</v>
      </c>
      <c r="D15" s="280">
        <f t="shared" si="0"/>
        <v>0</v>
      </c>
      <c r="E15" s="280">
        <v>97</v>
      </c>
      <c r="F15" s="355">
        <v>0</v>
      </c>
      <c r="G15" s="280">
        <v>92</v>
      </c>
      <c r="H15" s="280">
        <v>0</v>
      </c>
      <c r="I15" s="280">
        <f t="shared" si="1"/>
        <v>326</v>
      </c>
      <c r="J15" s="355">
        <f t="shared" si="1"/>
        <v>0</v>
      </c>
      <c r="K15" s="355">
        <v>165</v>
      </c>
      <c r="L15" s="280">
        <v>0</v>
      </c>
      <c r="M15" s="280">
        <v>161</v>
      </c>
      <c r="N15" s="280">
        <v>0</v>
      </c>
      <c r="O15" s="280">
        <v>316</v>
      </c>
      <c r="P15" s="280">
        <v>0</v>
      </c>
      <c r="Q15" s="355">
        <v>165</v>
      </c>
      <c r="R15" s="280">
        <v>0</v>
      </c>
      <c r="S15" s="355">
        <v>158</v>
      </c>
      <c r="T15" s="280">
        <v>0</v>
      </c>
    </row>
    <row r="16" spans="1:20" ht="27.75" customHeight="1">
      <c r="A16" s="44">
        <v>9</v>
      </c>
      <c r="B16" s="87" t="s">
        <v>21</v>
      </c>
      <c r="C16" s="146">
        <f t="shared" si="0"/>
        <v>319</v>
      </c>
      <c r="D16" s="174">
        <f t="shared" si="0"/>
        <v>0</v>
      </c>
      <c r="E16" s="174">
        <v>147</v>
      </c>
      <c r="F16" s="146">
        <v>0</v>
      </c>
      <c r="G16" s="174">
        <v>172</v>
      </c>
      <c r="H16" s="174">
        <v>0</v>
      </c>
      <c r="I16" s="174">
        <f t="shared" si="1"/>
        <v>573</v>
      </c>
      <c r="J16" s="146">
        <f t="shared" si="1"/>
        <v>0</v>
      </c>
      <c r="K16" s="146">
        <v>281</v>
      </c>
      <c r="L16" s="174">
        <v>0</v>
      </c>
      <c r="M16" s="174">
        <v>292</v>
      </c>
      <c r="N16" s="174">
        <v>0</v>
      </c>
      <c r="O16" s="174">
        <v>557</v>
      </c>
      <c r="P16" s="174">
        <v>0</v>
      </c>
      <c r="Q16" s="146">
        <v>281</v>
      </c>
      <c r="R16" s="174">
        <v>0</v>
      </c>
      <c r="S16" s="146">
        <v>285</v>
      </c>
      <c r="T16" s="174">
        <v>0</v>
      </c>
    </row>
    <row r="17" spans="1:20" ht="27.75" customHeight="1">
      <c r="A17" s="216">
        <v>10</v>
      </c>
      <c r="B17" s="217" t="s">
        <v>22</v>
      </c>
      <c r="C17" s="355">
        <f t="shared" si="0"/>
        <v>110</v>
      </c>
      <c r="D17" s="280">
        <f t="shared" si="0"/>
        <v>0</v>
      </c>
      <c r="E17" s="280">
        <v>53</v>
      </c>
      <c r="F17" s="355">
        <v>0</v>
      </c>
      <c r="G17" s="280">
        <v>57</v>
      </c>
      <c r="H17" s="280">
        <v>0</v>
      </c>
      <c r="I17" s="280">
        <f t="shared" si="1"/>
        <v>218</v>
      </c>
      <c r="J17" s="355">
        <f t="shared" si="1"/>
        <v>0</v>
      </c>
      <c r="K17" s="355">
        <v>102</v>
      </c>
      <c r="L17" s="280">
        <v>0</v>
      </c>
      <c r="M17" s="280">
        <v>116</v>
      </c>
      <c r="N17" s="280">
        <v>0</v>
      </c>
      <c r="O17" s="280">
        <v>215</v>
      </c>
      <c r="P17" s="280">
        <v>0</v>
      </c>
      <c r="Q17" s="355">
        <v>102</v>
      </c>
      <c r="R17" s="280">
        <v>0</v>
      </c>
      <c r="S17" s="355">
        <v>115</v>
      </c>
      <c r="T17" s="280">
        <v>0</v>
      </c>
    </row>
    <row r="18" spans="1:20" ht="27.75" customHeight="1">
      <c r="A18" s="44">
        <v>11</v>
      </c>
      <c r="B18" s="87" t="s">
        <v>23</v>
      </c>
      <c r="C18" s="146">
        <f t="shared" si="0"/>
        <v>235</v>
      </c>
      <c r="D18" s="174">
        <f t="shared" si="0"/>
        <v>0</v>
      </c>
      <c r="E18" s="174">
        <v>107</v>
      </c>
      <c r="F18" s="146">
        <v>0</v>
      </c>
      <c r="G18" s="174">
        <v>128</v>
      </c>
      <c r="H18" s="174">
        <v>0</v>
      </c>
      <c r="I18" s="174">
        <f t="shared" si="1"/>
        <v>412</v>
      </c>
      <c r="J18" s="146">
        <f t="shared" si="1"/>
        <v>0</v>
      </c>
      <c r="K18" s="146">
        <v>203</v>
      </c>
      <c r="L18" s="174">
        <v>0</v>
      </c>
      <c r="M18" s="174">
        <v>209</v>
      </c>
      <c r="N18" s="174">
        <v>0</v>
      </c>
      <c r="O18" s="174">
        <v>396</v>
      </c>
      <c r="P18" s="174">
        <v>0</v>
      </c>
      <c r="Q18" s="146">
        <v>203</v>
      </c>
      <c r="R18" s="174">
        <v>0</v>
      </c>
      <c r="S18" s="146">
        <v>203</v>
      </c>
      <c r="T18" s="174">
        <v>0</v>
      </c>
    </row>
    <row r="19" spans="1:20" ht="27.75" customHeight="1">
      <c r="A19" s="216">
        <v>12</v>
      </c>
      <c r="B19" s="217" t="s">
        <v>24</v>
      </c>
      <c r="C19" s="355">
        <f t="shared" si="0"/>
        <v>298</v>
      </c>
      <c r="D19" s="280">
        <f t="shared" si="0"/>
        <v>0</v>
      </c>
      <c r="E19" s="280">
        <v>136</v>
      </c>
      <c r="F19" s="355">
        <v>0</v>
      </c>
      <c r="G19" s="280">
        <v>162</v>
      </c>
      <c r="H19" s="280">
        <v>0</v>
      </c>
      <c r="I19" s="280">
        <f t="shared" si="1"/>
        <v>552</v>
      </c>
      <c r="J19" s="355">
        <f t="shared" si="1"/>
        <v>0</v>
      </c>
      <c r="K19" s="355">
        <v>253</v>
      </c>
      <c r="L19" s="280">
        <v>0</v>
      </c>
      <c r="M19" s="280">
        <v>299</v>
      </c>
      <c r="N19" s="280">
        <v>0</v>
      </c>
      <c r="O19" s="280">
        <v>523</v>
      </c>
      <c r="P19" s="280">
        <v>0</v>
      </c>
      <c r="Q19" s="355">
        <v>253</v>
      </c>
      <c r="R19" s="280">
        <v>0</v>
      </c>
      <c r="S19" s="355">
        <v>284</v>
      </c>
      <c r="T19" s="280">
        <v>0</v>
      </c>
    </row>
    <row r="20" spans="1:20" ht="27.75" customHeight="1">
      <c r="A20" s="44">
        <v>13</v>
      </c>
      <c r="B20" s="87" t="s">
        <v>25</v>
      </c>
      <c r="C20" s="146">
        <f t="shared" si="0"/>
        <v>152</v>
      </c>
      <c r="D20" s="174">
        <f t="shared" si="0"/>
        <v>0</v>
      </c>
      <c r="E20" s="174">
        <v>70</v>
      </c>
      <c r="F20" s="146">
        <v>0</v>
      </c>
      <c r="G20" s="174">
        <v>82</v>
      </c>
      <c r="H20" s="174">
        <v>0</v>
      </c>
      <c r="I20" s="174">
        <f t="shared" si="1"/>
        <v>282</v>
      </c>
      <c r="J20" s="146">
        <f t="shared" si="1"/>
        <v>0</v>
      </c>
      <c r="K20" s="146">
        <v>138</v>
      </c>
      <c r="L20" s="174">
        <v>0</v>
      </c>
      <c r="M20" s="174">
        <v>144</v>
      </c>
      <c r="N20" s="174">
        <v>0</v>
      </c>
      <c r="O20" s="174">
        <v>277</v>
      </c>
      <c r="P20" s="174">
        <v>0</v>
      </c>
      <c r="Q20" s="146">
        <v>138</v>
      </c>
      <c r="R20" s="174">
        <v>0</v>
      </c>
      <c r="S20" s="146">
        <v>143</v>
      </c>
      <c r="T20" s="174">
        <v>0</v>
      </c>
    </row>
    <row r="21" spans="1:20" ht="27.75" customHeight="1">
      <c r="A21" s="216">
        <v>14</v>
      </c>
      <c r="B21" s="217" t="s">
        <v>26</v>
      </c>
      <c r="C21" s="355">
        <f t="shared" si="0"/>
        <v>298</v>
      </c>
      <c r="D21" s="280">
        <f t="shared" si="0"/>
        <v>0</v>
      </c>
      <c r="E21" s="280">
        <v>150</v>
      </c>
      <c r="F21" s="355">
        <v>0</v>
      </c>
      <c r="G21" s="280">
        <v>148</v>
      </c>
      <c r="H21" s="280">
        <v>0</v>
      </c>
      <c r="I21" s="280">
        <f t="shared" si="1"/>
        <v>501</v>
      </c>
      <c r="J21" s="355">
        <f t="shared" si="1"/>
        <v>0</v>
      </c>
      <c r="K21" s="355">
        <v>246</v>
      </c>
      <c r="L21" s="280">
        <v>0</v>
      </c>
      <c r="M21" s="280">
        <v>255</v>
      </c>
      <c r="N21" s="280">
        <v>0</v>
      </c>
      <c r="O21" s="280">
        <v>492</v>
      </c>
      <c r="P21" s="280">
        <v>0</v>
      </c>
      <c r="Q21" s="355">
        <v>246</v>
      </c>
      <c r="R21" s="280">
        <v>0</v>
      </c>
      <c r="S21" s="355">
        <v>251</v>
      </c>
      <c r="T21" s="280">
        <v>0</v>
      </c>
    </row>
    <row r="22" spans="1:20" ht="27.75" customHeight="1">
      <c r="A22" s="44">
        <v>15</v>
      </c>
      <c r="B22" s="87" t="s">
        <v>27</v>
      </c>
      <c r="C22" s="146">
        <f t="shared" si="0"/>
        <v>216</v>
      </c>
      <c r="D22" s="174">
        <f t="shared" si="0"/>
        <v>0</v>
      </c>
      <c r="E22" s="174">
        <v>103</v>
      </c>
      <c r="F22" s="146">
        <v>0</v>
      </c>
      <c r="G22" s="174">
        <v>113</v>
      </c>
      <c r="H22" s="174">
        <v>0</v>
      </c>
      <c r="I22" s="174">
        <f t="shared" si="1"/>
        <v>380</v>
      </c>
      <c r="J22" s="146">
        <f t="shared" si="1"/>
        <v>0</v>
      </c>
      <c r="K22" s="146">
        <v>188</v>
      </c>
      <c r="L22" s="174">
        <v>0</v>
      </c>
      <c r="M22" s="174">
        <v>192</v>
      </c>
      <c r="N22" s="174">
        <v>0</v>
      </c>
      <c r="O22" s="174">
        <v>363</v>
      </c>
      <c r="P22" s="174">
        <v>0</v>
      </c>
      <c r="Q22" s="146">
        <v>188</v>
      </c>
      <c r="R22" s="174">
        <v>0</v>
      </c>
      <c r="S22" s="146">
        <v>183</v>
      </c>
      <c r="T22" s="174">
        <v>0</v>
      </c>
    </row>
    <row r="23" spans="1:20" ht="27.75" customHeight="1">
      <c r="A23" s="216">
        <v>16</v>
      </c>
      <c r="B23" s="217" t="s">
        <v>28</v>
      </c>
      <c r="C23" s="355">
        <f t="shared" si="0"/>
        <v>132</v>
      </c>
      <c r="D23" s="280">
        <f t="shared" si="0"/>
        <v>0</v>
      </c>
      <c r="E23" s="280">
        <v>66</v>
      </c>
      <c r="F23" s="355">
        <v>0</v>
      </c>
      <c r="G23" s="280">
        <v>66</v>
      </c>
      <c r="H23" s="280">
        <v>0</v>
      </c>
      <c r="I23" s="280">
        <f t="shared" si="1"/>
        <v>248</v>
      </c>
      <c r="J23" s="355">
        <f t="shared" si="1"/>
        <v>0</v>
      </c>
      <c r="K23" s="355">
        <v>131</v>
      </c>
      <c r="L23" s="280">
        <v>0</v>
      </c>
      <c r="M23" s="280">
        <v>117</v>
      </c>
      <c r="N23" s="280">
        <v>0</v>
      </c>
      <c r="O23" s="280">
        <v>239</v>
      </c>
      <c r="P23" s="280">
        <v>0</v>
      </c>
      <c r="Q23" s="355">
        <v>131</v>
      </c>
      <c r="R23" s="280">
        <v>0</v>
      </c>
      <c r="S23" s="355">
        <v>113</v>
      </c>
      <c r="T23" s="280">
        <v>0</v>
      </c>
    </row>
    <row r="24" spans="1:20" ht="27.75" customHeight="1">
      <c r="A24" s="44">
        <v>17</v>
      </c>
      <c r="B24" s="87" t="s">
        <v>29</v>
      </c>
      <c r="C24" s="146">
        <f t="shared" si="0"/>
        <v>279</v>
      </c>
      <c r="D24" s="174">
        <f t="shared" si="0"/>
        <v>0</v>
      </c>
      <c r="E24" s="174">
        <v>114</v>
      </c>
      <c r="F24" s="146">
        <v>0</v>
      </c>
      <c r="G24" s="174">
        <v>165</v>
      </c>
      <c r="H24" s="174">
        <v>0</v>
      </c>
      <c r="I24" s="174">
        <f t="shared" si="1"/>
        <v>501</v>
      </c>
      <c r="J24" s="146">
        <f t="shared" si="1"/>
        <v>0</v>
      </c>
      <c r="K24" s="146">
        <v>230</v>
      </c>
      <c r="L24" s="174">
        <v>0</v>
      </c>
      <c r="M24" s="174">
        <v>271</v>
      </c>
      <c r="N24" s="174">
        <v>0</v>
      </c>
      <c r="O24" s="174">
        <v>480</v>
      </c>
      <c r="P24" s="174">
        <v>0</v>
      </c>
      <c r="Q24" s="146">
        <v>230</v>
      </c>
      <c r="R24" s="174">
        <v>0</v>
      </c>
      <c r="S24" s="146">
        <v>263</v>
      </c>
      <c r="T24" s="174">
        <v>0</v>
      </c>
    </row>
    <row r="25" spans="1:20" ht="27.75" customHeight="1">
      <c r="A25" s="216">
        <v>18</v>
      </c>
      <c r="B25" s="217" t="s">
        <v>30</v>
      </c>
      <c r="C25" s="355">
        <f t="shared" si="0"/>
        <v>427</v>
      </c>
      <c r="D25" s="280">
        <f t="shared" si="0"/>
        <v>0</v>
      </c>
      <c r="E25" s="280">
        <v>195</v>
      </c>
      <c r="F25" s="355">
        <v>0</v>
      </c>
      <c r="G25" s="280">
        <v>232</v>
      </c>
      <c r="H25" s="280">
        <v>0</v>
      </c>
      <c r="I25" s="280">
        <f t="shared" si="1"/>
        <v>778</v>
      </c>
      <c r="J25" s="355">
        <f t="shared" si="1"/>
        <v>0</v>
      </c>
      <c r="K25" s="355">
        <v>375</v>
      </c>
      <c r="L25" s="280">
        <v>0</v>
      </c>
      <c r="M25" s="280">
        <v>403</v>
      </c>
      <c r="N25" s="280">
        <v>0</v>
      </c>
      <c r="O25" s="280">
        <v>740</v>
      </c>
      <c r="P25" s="280">
        <v>0</v>
      </c>
      <c r="Q25" s="355">
        <v>375</v>
      </c>
      <c r="R25" s="280">
        <v>0</v>
      </c>
      <c r="S25" s="355">
        <v>384</v>
      </c>
      <c r="T25" s="280">
        <v>0</v>
      </c>
    </row>
    <row r="26" spans="1:20" ht="27.75" customHeight="1">
      <c r="A26" s="418" t="s">
        <v>8</v>
      </c>
      <c r="B26" s="419"/>
      <c r="C26" s="210">
        <f aca="true" t="shared" si="2" ref="C26:L26">SUM(C8:C25)</f>
        <v>6177</v>
      </c>
      <c r="D26" s="210">
        <f t="shared" si="2"/>
        <v>64</v>
      </c>
      <c r="E26" s="210">
        <f t="shared" si="2"/>
        <v>2883</v>
      </c>
      <c r="F26" s="210">
        <f t="shared" si="2"/>
        <v>33</v>
      </c>
      <c r="G26" s="210">
        <f t="shared" si="2"/>
        <v>3294</v>
      </c>
      <c r="H26" s="211">
        <f t="shared" si="2"/>
        <v>31</v>
      </c>
      <c r="I26" s="210">
        <f t="shared" si="1"/>
        <v>10973</v>
      </c>
      <c r="J26" s="211">
        <f t="shared" si="1"/>
        <v>104</v>
      </c>
      <c r="K26" s="279">
        <f t="shared" si="2"/>
        <v>5252</v>
      </c>
      <c r="L26" s="279">
        <f t="shared" si="2"/>
        <v>48</v>
      </c>
      <c r="M26" s="211">
        <f aca="true" t="shared" si="3" ref="M26:T26">SUM(M8:M25)</f>
        <v>5721</v>
      </c>
      <c r="N26" s="211">
        <f t="shared" si="3"/>
        <v>56</v>
      </c>
      <c r="O26" s="279">
        <f>SUM(O8:O25)</f>
        <v>10580</v>
      </c>
      <c r="P26" s="279">
        <f t="shared" si="3"/>
        <v>100</v>
      </c>
      <c r="Q26" s="279">
        <f t="shared" si="3"/>
        <v>5252</v>
      </c>
      <c r="R26" s="75">
        <f t="shared" si="3"/>
        <v>48</v>
      </c>
      <c r="S26" s="75">
        <f t="shared" si="3"/>
        <v>5541</v>
      </c>
      <c r="T26" s="75">
        <f t="shared" si="3"/>
        <v>54</v>
      </c>
    </row>
  </sheetData>
  <sheetProtection/>
  <mergeCells count="10">
    <mergeCell ref="A26:B26"/>
    <mergeCell ref="B1:S1"/>
    <mergeCell ref="B2:S2"/>
    <mergeCell ref="C3:P3"/>
    <mergeCell ref="A5:A7"/>
    <mergeCell ref="B5:B7"/>
    <mergeCell ref="C5:H6"/>
    <mergeCell ref="I5:T5"/>
    <mergeCell ref="I6:N6"/>
    <mergeCell ref="O6:T6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3"/>
  <sheetViews>
    <sheetView zoomScale="50" zoomScaleNormal="50" zoomScalePageLayoutView="0" workbookViewId="0" topLeftCell="A1">
      <selection activeCell="P8" sqref="P8"/>
    </sheetView>
  </sheetViews>
  <sheetFormatPr defaultColWidth="9.00390625" defaultRowHeight="12.75"/>
  <cols>
    <col min="2" max="2" width="26.375" style="0" customWidth="1"/>
    <col min="3" max="3" width="23.625" style="0" customWidth="1"/>
    <col min="4" max="4" width="20.50390625" style="0" customWidth="1"/>
    <col min="5" max="5" width="28.875" style="0" customWidth="1"/>
  </cols>
  <sheetData>
    <row r="1" spans="1:5" ht="129" customHeight="1">
      <c r="A1" s="583" t="s">
        <v>151</v>
      </c>
      <c r="B1" s="583"/>
      <c r="C1" s="583"/>
      <c r="D1" s="583"/>
      <c r="E1" s="583"/>
    </row>
    <row r="2" spans="1:5" ht="17.25">
      <c r="A2" s="584" t="s">
        <v>323</v>
      </c>
      <c r="B2" s="584"/>
      <c r="C2" s="584"/>
      <c r="D2" s="584"/>
      <c r="E2" s="584"/>
    </row>
    <row r="3" spans="1:5" ht="17.25">
      <c r="A3" s="19"/>
      <c r="B3" s="52"/>
      <c r="C3" s="53"/>
      <c r="D3" s="53"/>
      <c r="E3" s="19"/>
    </row>
    <row r="4" spans="1:5" ht="63" customHeight="1" thickBot="1">
      <c r="A4" s="183" t="s">
        <v>184</v>
      </c>
      <c r="B4" s="183" t="s">
        <v>10</v>
      </c>
      <c r="C4" s="183" t="s">
        <v>149</v>
      </c>
      <c r="D4" s="183" t="s">
        <v>150</v>
      </c>
      <c r="E4" s="183" t="s">
        <v>219</v>
      </c>
    </row>
    <row r="5" spans="1:5" ht="27.75" customHeight="1" thickTop="1">
      <c r="A5" s="79">
        <v>1</v>
      </c>
      <c r="B5" s="80" t="s">
        <v>13</v>
      </c>
      <c r="C5" s="184">
        <v>15</v>
      </c>
      <c r="D5" s="184">
        <v>15</v>
      </c>
      <c r="E5" s="185">
        <v>17</v>
      </c>
    </row>
    <row r="6" spans="1:5" ht="27.75" customHeight="1">
      <c r="A6" s="216">
        <v>2</v>
      </c>
      <c r="B6" s="217" t="s">
        <v>14</v>
      </c>
      <c r="C6" s="218">
        <v>21</v>
      </c>
      <c r="D6" s="218">
        <v>19</v>
      </c>
      <c r="E6" s="221">
        <v>26</v>
      </c>
    </row>
    <row r="7" spans="1:5" ht="27.75" customHeight="1">
      <c r="A7" s="44">
        <v>3</v>
      </c>
      <c r="B7" s="87" t="s">
        <v>15</v>
      </c>
      <c r="C7" s="186">
        <v>32</v>
      </c>
      <c r="D7" s="186">
        <v>31</v>
      </c>
      <c r="E7" s="187">
        <v>41</v>
      </c>
    </row>
    <row r="8" spans="1:5" ht="27.75" customHeight="1">
      <c r="A8" s="216">
        <v>4</v>
      </c>
      <c r="B8" s="217" t="s">
        <v>16</v>
      </c>
      <c r="C8" s="218">
        <v>752</v>
      </c>
      <c r="D8" s="218">
        <v>729</v>
      </c>
      <c r="E8" s="221">
        <v>1069</v>
      </c>
    </row>
    <row r="9" spans="1:5" ht="27.75" customHeight="1">
      <c r="A9" s="44">
        <v>5</v>
      </c>
      <c r="B9" s="87" t="s">
        <v>17</v>
      </c>
      <c r="C9" s="186">
        <v>157</v>
      </c>
      <c r="D9" s="186">
        <v>150</v>
      </c>
      <c r="E9" s="187">
        <v>351</v>
      </c>
    </row>
    <row r="10" spans="1:5" ht="27.75" customHeight="1">
      <c r="A10" s="216">
        <v>6</v>
      </c>
      <c r="B10" s="217" t="s">
        <v>18</v>
      </c>
      <c r="C10" s="218">
        <v>319</v>
      </c>
      <c r="D10" s="218">
        <v>308</v>
      </c>
      <c r="E10" s="221">
        <v>426</v>
      </c>
    </row>
    <row r="11" spans="1:5" ht="27.75" customHeight="1">
      <c r="A11" s="44">
        <v>7</v>
      </c>
      <c r="B11" s="87" t="s">
        <v>19</v>
      </c>
      <c r="C11" s="186">
        <v>151</v>
      </c>
      <c r="D11" s="186">
        <v>146</v>
      </c>
      <c r="E11" s="187">
        <v>180</v>
      </c>
    </row>
    <row r="12" spans="1:5" ht="27.75" customHeight="1">
      <c r="A12" s="216">
        <v>8</v>
      </c>
      <c r="B12" s="217" t="s">
        <v>20</v>
      </c>
      <c r="C12" s="218">
        <v>58</v>
      </c>
      <c r="D12" s="218">
        <v>55</v>
      </c>
      <c r="E12" s="221">
        <v>60</v>
      </c>
    </row>
    <row r="13" spans="1:5" ht="27.75" customHeight="1">
      <c r="A13" s="44">
        <v>9</v>
      </c>
      <c r="B13" s="87" t="s">
        <v>21</v>
      </c>
      <c r="C13" s="186">
        <v>92</v>
      </c>
      <c r="D13" s="186">
        <v>85</v>
      </c>
      <c r="E13" s="187">
        <v>120</v>
      </c>
    </row>
    <row r="14" spans="1:5" ht="27.75" customHeight="1">
      <c r="A14" s="216">
        <v>10</v>
      </c>
      <c r="B14" s="217" t="s">
        <v>22</v>
      </c>
      <c r="C14" s="218">
        <v>43</v>
      </c>
      <c r="D14" s="218">
        <v>41</v>
      </c>
      <c r="E14" s="221">
        <v>64</v>
      </c>
    </row>
    <row r="15" spans="1:5" ht="27.75" customHeight="1">
      <c r="A15" s="44">
        <v>11</v>
      </c>
      <c r="B15" s="87" t="s">
        <v>23</v>
      </c>
      <c r="C15" s="186">
        <v>95</v>
      </c>
      <c r="D15" s="186">
        <v>88</v>
      </c>
      <c r="E15" s="187">
        <v>123</v>
      </c>
    </row>
    <row r="16" spans="1:5" ht="27.75" customHeight="1">
      <c r="A16" s="216">
        <v>12</v>
      </c>
      <c r="B16" s="217" t="s">
        <v>24</v>
      </c>
      <c r="C16" s="218">
        <v>127</v>
      </c>
      <c r="D16" s="218">
        <v>125</v>
      </c>
      <c r="E16" s="221">
        <v>163</v>
      </c>
    </row>
    <row r="17" spans="1:5" ht="27.75" customHeight="1">
      <c r="A17" s="44">
        <v>13</v>
      </c>
      <c r="B17" s="87" t="s">
        <v>25</v>
      </c>
      <c r="C17" s="186">
        <v>11</v>
      </c>
      <c r="D17" s="186">
        <v>11</v>
      </c>
      <c r="E17" s="187">
        <v>17</v>
      </c>
    </row>
    <row r="18" spans="1:5" ht="27.75" customHeight="1">
      <c r="A18" s="216">
        <v>14</v>
      </c>
      <c r="B18" s="217" t="s">
        <v>26</v>
      </c>
      <c r="C18" s="218">
        <v>102</v>
      </c>
      <c r="D18" s="218">
        <v>97</v>
      </c>
      <c r="E18" s="221">
        <v>142</v>
      </c>
    </row>
    <row r="19" spans="1:5" ht="27.75" customHeight="1">
      <c r="A19" s="44">
        <v>15</v>
      </c>
      <c r="B19" s="87" t="s">
        <v>27</v>
      </c>
      <c r="C19" s="186">
        <v>27</v>
      </c>
      <c r="D19" s="186">
        <v>25</v>
      </c>
      <c r="E19" s="187">
        <v>29</v>
      </c>
    </row>
    <row r="20" spans="1:5" ht="27.75" customHeight="1">
      <c r="A20" s="216">
        <v>16</v>
      </c>
      <c r="B20" s="217" t="s">
        <v>28</v>
      </c>
      <c r="C20" s="218">
        <v>95</v>
      </c>
      <c r="D20" s="218">
        <v>93</v>
      </c>
      <c r="E20" s="221">
        <v>123</v>
      </c>
    </row>
    <row r="21" spans="1:5" ht="27.75" customHeight="1">
      <c r="A21" s="44">
        <v>17</v>
      </c>
      <c r="B21" s="87" t="s">
        <v>29</v>
      </c>
      <c r="C21" s="186">
        <v>66</v>
      </c>
      <c r="D21" s="186">
        <v>66</v>
      </c>
      <c r="E21" s="187">
        <v>89</v>
      </c>
    </row>
    <row r="22" spans="1:5" ht="27.75" customHeight="1">
      <c r="A22" s="216">
        <v>18</v>
      </c>
      <c r="B22" s="217" t="s">
        <v>30</v>
      </c>
      <c r="C22" s="218">
        <v>158</v>
      </c>
      <c r="D22" s="218">
        <v>142</v>
      </c>
      <c r="E22" s="221">
        <v>193</v>
      </c>
    </row>
    <row r="23" spans="1:5" ht="27.75" customHeight="1">
      <c r="A23" s="585" t="s">
        <v>8</v>
      </c>
      <c r="B23" s="586"/>
      <c r="C23" s="70">
        <v>2321</v>
      </c>
      <c r="D23" s="70">
        <v>2226</v>
      </c>
      <c r="E23" s="71">
        <v>3233</v>
      </c>
    </row>
  </sheetData>
  <sheetProtection/>
  <mergeCells count="3">
    <mergeCell ref="A1:E1"/>
    <mergeCell ref="A2:E2"/>
    <mergeCell ref="A23:B2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2"/>
  <sheetViews>
    <sheetView zoomScale="50" zoomScaleNormal="50" zoomScalePageLayoutView="0" workbookViewId="0" topLeftCell="A1">
      <selection activeCell="Z21" sqref="Z21"/>
    </sheetView>
  </sheetViews>
  <sheetFormatPr defaultColWidth="9.00390625" defaultRowHeight="12.75"/>
  <cols>
    <col min="2" max="2" width="29.625" style="0" customWidth="1"/>
    <col min="3" max="3" width="17.50390625" style="0" customWidth="1"/>
    <col min="4" max="4" width="19.625" style="0" customWidth="1"/>
    <col min="5" max="5" width="25.50390625" style="0" customWidth="1"/>
  </cols>
  <sheetData>
    <row r="1" spans="1:5" ht="138.75" customHeight="1">
      <c r="A1" s="583" t="s">
        <v>148</v>
      </c>
      <c r="B1" s="583"/>
      <c r="C1" s="583"/>
      <c r="D1" s="583"/>
      <c r="E1" s="587"/>
    </row>
    <row r="2" spans="1:5" ht="17.25">
      <c r="A2" s="584" t="s">
        <v>324</v>
      </c>
      <c r="B2" s="584"/>
      <c r="C2" s="584"/>
      <c r="D2" s="584"/>
      <c r="E2" s="19"/>
    </row>
    <row r="3" spans="1:5" ht="78">
      <c r="A3" s="214" t="s">
        <v>184</v>
      </c>
      <c r="B3" s="214" t="s">
        <v>10</v>
      </c>
      <c r="C3" s="215" t="s">
        <v>204</v>
      </c>
      <c r="D3" s="215" t="s">
        <v>150</v>
      </c>
      <c r="E3" s="39" t="s">
        <v>183</v>
      </c>
    </row>
    <row r="4" spans="1:5" ht="27.75" customHeight="1">
      <c r="A4" s="79">
        <v>1</v>
      </c>
      <c r="B4" s="80" t="s">
        <v>13</v>
      </c>
      <c r="C4" s="96">
        <v>126</v>
      </c>
      <c r="D4" s="96">
        <v>126</v>
      </c>
      <c r="E4" s="181">
        <v>144</v>
      </c>
    </row>
    <row r="5" spans="1:5" ht="27.75" customHeight="1">
      <c r="A5" s="216">
        <v>2</v>
      </c>
      <c r="B5" s="217" t="s">
        <v>14</v>
      </c>
      <c r="C5" s="397">
        <v>123</v>
      </c>
      <c r="D5" s="397">
        <v>123</v>
      </c>
      <c r="E5" s="287">
        <v>75</v>
      </c>
    </row>
    <row r="6" spans="1:5" ht="27.75" customHeight="1">
      <c r="A6" s="44">
        <v>3</v>
      </c>
      <c r="B6" s="87" t="s">
        <v>15</v>
      </c>
      <c r="C6" s="96">
        <v>186</v>
      </c>
      <c r="D6" s="96">
        <v>181</v>
      </c>
      <c r="E6" s="181">
        <v>133</v>
      </c>
    </row>
    <row r="7" spans="1:5" ht="27.75" customHeight="1">
      <c r="A7" s="216">
        <v>4</v>
      </c>
      <c r="B7" s="217" t="s">
        <v>16</v>
      </c>
      <c r="C7" s="397">
        <v>69</v>
      </c>
      <c r="D7" s="397">
        <v>68</v>
      </c>
      <c r="E7" s="287">
        <v>207</v>
      </c>
    </row>
    <row r="8" spans="1:5" ht="27.75" customHeight="1">
      <c r="A8" s="44">
        <v>5</v>
      </c>
      <c r="B8" s="87" t="s">
        <v>17</v>
      </c>
      <c r="C8" s="96">
        <v>120</v>
      </c>
      <c r="D8" s="96">
        <v>120</v>
      </c>
      <c r="E8" s="181">
        <v>68</v>
      </c>
    </row>
    <row r="9" spans="1:5" ht="27.75" customHeight="1">
      <c r="A9" s="216">
        <v>6</v>
      </c>
      <c r="B9" s="217" t="s">
        <v>18</v>
      </c>
      <c r="C9" s="397">
        <v>67</v>
      </c>
      <c r="D9" s="397">
        <v>67</v>
      </c>
      <c r="E9" s="287">
        <v>372</v>
      </c>
    </row>
    <row r="10" spans="1:5" ht="27.75" customHeight="1">
      <c r="A10" s="44">
        <v>7</v>
      </c>
      <c r="B10" s="87" t="s">
        <v>19</v>
      </c>
      <c r="C10" s="96">
        <v>332</v>
      </c>
      <c r="D10" s="96">
        <v>332</v>
      </c>
      <c r="E10" s="181">
        <v>67</v>
      </c>
    </row>
    <row r="11" spans="1:5" ht="27.75" customHeight="1">
      <c r="A11" s="216">
        <v>8</v>
      </c>
      <c r="B11" s="217" t="s">
        <v>20</v>
      </c>
      <c r="C11" s="397">
        <v>57</v>
      </c>
      <c r="D11" s="397">
        <v>57</v>
      </c>
      <c r="E11" s="287">
        <v>92</v>
      </c>
    </row>
    <row r="12" spans="1:5" ht="27.75" customHeight="1">
      <c r="A12" s="44">
        <v>9</v>
      </c>
      <c r="B12" s="87" t="s">
        <v>21</v>
      </c>
      <c r="C12" s="96">
        <v>83</v>
      </c>
      <c r="D12" s="96">
        <v>83</v>
      </c>
      <c r="E12" s="181">
        <v>144</v>
      </c>
    </row>
    <row r="13" spans="1:5" ht="27.75" customHeight="1">
      <c r="A13" s="216">
        <v>10</v>
      </c>
      <c r="B13" s="217" t="s">
        <v>22</v>
      </c>
      <c r="C13" s="397">
        <v>11</v>
      </c>
      <c r="D13" s="397">
        <v>11</v>
      </c>
      <c r="E13" s="287">
        <v>13</v>
      </c>
    </row>
    <row r="14" spans="1:5" ht="27.75" customHeight="1">
      <c r="A14" s="44">
        <v>11</v>
      </c>
      <c r="B14" s="87" t="s">
        <v>23</v>
      </c>
      <c r="C14" s="96">
        <v>32</v>
      </c>
      <c r="D14" s="96">
        <v>32</v>
      </c>
      <c r="E14" s="181">
        <v>36</v>
      </c>
    </row>
    <row r="15" spans="1:5" ht="27.75" customHeight="1">
      <c r="A15" s="216">
        <v>12</v>
      </c>
      <c r="B15" s="217" t="s">
        <v>24</v>
      </c>
      <c r="C15" s="397">
        <v>135</v>
      </c>
      <c r="D15" s="397">
        <v>135</v>
      </c>
      <c r="E15" s="287">
        <v>149</v>
      </c>
    </row>
    <row r="16" spans="1:5" ht="27.75" customHeight="1">
      <c r="A16" s="44">
        <v>13</v>
      </c>
      <c r="B16" s="87" t="s">
        <v>25</v>
      </c>
      <c r="C16" s="96">
        <v>75</v>
      </c>
      <c r="D16" s="96">
        <v>75</v>
      </c>
      <c r="E16" s="181">
        <v>84</v>
      </c>
    </row>
    <row r="17" spans="1:5" ht="27.75" customHeight="1">
      <c r="A17" s="216">
        <v>14</v>
      </c>
      <c r="B17" s="217" t="s">
        <v>26</v>
      </c>
      <c r="C17" s="397">
        <v>101</v>
      </c>
      <c r="D17" s="397">
        <v>101</v>
      </c>
      <c r="E17" s="287">
        <v>108</v>
      </c>
    </row>
    <row r="18" spans="1:5" ht="27.75" customHeight="1">
      <c r="A18" s="44">
        <v>15</v>
      </c>
      <c r="B18" s="87" t="s">
        <v>27</v>
      </c>
      <c r="C18" s="96">
        <v>86</v>
      </c>
      <c r="D18" s="96">
        <v>86</v>
      </c>
      <c r="E18" s="181">
        <v>101</v>
      </c>
    </row>
    <row r="19" spans="1:5" ht="27.75" customHeight="1">
      <c r="A19" s="216">
        <v>16</v>
      </c>
      <c r="B19" s="217" t="s">
        <v>28</v>
      </c>
      <c r="C19" s="397">
        <v>55</v>
      </c>
      <c r="D19" s="397">
        <v>55</v>
      </c>
      <c r="E19" s="287">
        <v>58</v>
      </c>
    </row>
    <row r="20" spans="1:5" ht="27.75" customHeight="1">
      <c r="A20" s="44">
        <v>17</v>
      </c>
      <c r="B20" s="87" t="s">
        <v>29</v>
      </c>
      <c r="C20" s="96">
        <v>150</v>
      </c>
      <c r="D20" s="96">
        <v>150</v>
      </c>
      <c r="E20" s="181">
        <v>169</v>
      </c>
    </row>
    <row r="21" spans="1:5" ht="27.75" customHeight="1">
      <c r="A21" s="216">
        <v>18</v>
      </c>
      <c r="B21" s="217" t="s">
        <v>30</v>
      </c>
      <c r="C21" s="397">
        <v>65</v>
      </c>
      <c r="D21" s="397">
        <v>65</v>
      </c>
      <c r="E21" s="287">
        <v>78</v>
      </c>
    </row>
    <row r="22" spans="1:5" ht="27.75" customHeight="1">
      <c r="A22" s="418" t="s">
        <v>8</v>
      </c>
      <c r="B22" s="419"/>
      <c r="C22" s="182">
        <v>1873</v>
      </c>
      <c r="D22" s="182">
        <v>1867</v>
      </c>
      <c r="E22" s="181">
        <v>2098</v>
      </c>
    </row>
  </sheetData>
  <sheetProtection/>
  <mergeCells count="3">
    <mergeCell ref="A1:E1"/>
    <mergeCell ref="A2:D2"/>
    <mergeCell ref="A22:B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1"/>
  <sheetViews>
    <sheetView zoomScale="60" zoomScaleNormal="60" zoomScalePageLayoutView="0" workbookViewId="0" topLeftCell="A1">
      <selection activeCell="AF14" sqref="AF14"/>
    </sheetView>
  </sheetViews>
  <sheetFormatPr defaultColWidth="9.00390625" defaultRowHeight="12.75"/>
  <cols>
    <col min="1" max="1" width="6.75390625" style="0" customWidth="1"/>
    <col min="2" max="2" width="25.125" style="0" bestFit="1" customWidth="1"/>
    <col min="3" max="3" width="22.875" style="0" customWidth="1"/>
    <col min="4" max="4" width="22.50390625" style="0" customWidth="1"/>
  </cols>
  <sheetData>
    <row r="1" spans="1:4" ht="61.5" customHeight="1">
      <c r="A1" s="588" t="s">
        <v>327</v>
      </c>
      <c r="B1" s="588"/>
      <c r="C1" s="588"/>
      <c r="D1" s="588"/>
    </row>
    <row r="2" spans="1:4" ht="66" thickBot="1">
      <c r="A2" s="175" t="s">
        <v>9</v>
      </c>
      <c r="B2" s="175" t="s">
        <v>10</v>
      </c>
      <c r="C2" s="176" t="s">
        <v>147</v>
      </c>
      <c r="D2" s="177" t="s">
        <v>179</v>
      </c>
    </row>
    <row r="3" spans="1:4" ht="27.75" customHeight="1" thickTop="1">
      <c r="A3" s="178">
        <v>1</v>
      </c>
      <c r="B3" s="80" t="s">
        <v>13</v>
      </c>
      <c r="C3" s="212">
        <v>28963</v>
      </c>
      <c r="D3" s="212">
        <v>17996</v>
      </c>
    </row>
    <row r="4" spans="1:4" ht="27.75" customHeight="1">
      <c r="A4" s="283">
        <v>2</v>
      </c>
      <c r="B4" s="217" t="s">
        <v>14</v>
      </c>
      <c r="C4" s="284">
        <v>37336</v>
      </c>
      <c r="D4" s="284">
        <v>16068</v>
      </c>
    </row>
    <row r="5" spans="1:4" ht="27.75" customHeight="1">
      <c r="A5" s="179">
        <v>3</v>
      </c>
      <c r="B5" s="87" t="s">
        <v>15</v>
      </c>
      <c r="C5" s="213">
        <v>64069</v>
      </c>
      <c r="D5" s="213">
        <v>32110</v>
      </c>
    </row>
    <row r="6" spans="1:4" ht="27.75" customHeight="1">
      <c r="A6" s="283">
        <v>4</v>
      </c>
      <c r="B6" s="217" t="s">
        <v>16</v>
      </c>
      <c r="C6" s="284">
        <v>170168</v>
      </c>
      <c r="D6" s="284">
        <v>74957</v>
      </c>
    </row>
    <row r="7" spans="1:4" ht="27.75" customHeight="1">
      <c r="A7" s="179">
        <v>5</v>
      </c>
      <c r="B7" s="87" t="s">
        <v>17</v>
      </c>
      <c r="C7" s="213">
        <v>101436</v>
      </c>
      <c r="D7" s="213">
        <v>54924</v>
      </c>
    </row>
    <row r="8" spans="1:4" ht="27.75" customHeight="1">
      <c r="A8" s="283">
        <v>6</v>
      </c>
      <c r="B8" s="217" t="s">
        <v>18</v>
      </c>
      <c r="C8" s="284">
        <v>145477</v>
      </c>
      <c r="D8" s="284">
        <v>64226</v>
      </c>
    </row>
    <row r="9" spans="1:4" ht="27.75" customHeight="1">
      <c r="A9" s="179">
        <v>7</v>
      </c>
      <c r="B9" s="87" t="s">
        <v>19</v>
      </c>
      <c r="C9" s="213">
        <v>39749</v>
      </c>
      <c r="D9" s="213">
        <v>27011</v>
      </c>
    </row>
    <row r="10" spans="1:4" ht="27.75" customHeight="1">
      <c r="A10" s="283">
        <v>8</v>
      </c>
      <c r="B10" s="217" t="s">
        <v>20</v>
      </c>
      <c r="C10" s="284">
        <v>43796</v>
      </c>
      <c r="D10" s="284">
        <v>21036</v>
      </c>
    </row>
    <row r="11" spans="1:4" ht="27.75" customHeight="1">
      <c r="A11" s="179">
        <v>9</v>
      </c>
      <c r="B11" s="87" t="s">
        <v>21</v>
      </c>
      <c r="C11" s="213">
        <v>68337</v>
      </c>
      <c r="D11" s="213">
        <v>27339</v>
      </c>
    </row>
    <row r="12" spans="1:4" ht="27.75" customHeight="1">
      <c r="A12" s="283">
        <v>10</v>
      </c>
      <c r="B12" s="217" t="s">
        <v>22</v>
      </c>
      <c r="C12" s="284">
        <v>17915</v>
      </c>
      <c r="D12" s="284">
        <v>10041</v>
      </c>
    </row>
    <row r="13" spans="1:4" ht="27.75" customHeight="1">
      <c r="A13" s="179">
        <v>11</v>
      </c>
      <c r="B13" s="87" t="s">
        <v>23</v>
      </c>
      <c r="C13" s="213">
        <v>38925</v>
      </c>
      <c r="D13" s="213">
        <v>17885</v>
      </c>
    </row>
    <row r="14" spans="1:4" ht="27.75" customHeight="1">
      <c r="A14" s="283">
        <v>12</v>
      </c>
      <c r="B14" s="217" t="s">
        <v>24</v>
      </c>
      <c r="C14" s="284">
        <v>33084</v>
      </c>
      <c r="D14" s="284">
        <v>26035</v>
      </c>
    </row>
    <row r="15" spans="1:4" ht="27.75" customHeight="1">
      <c r="A15" s="179">
        <v>13</v>
      </c>
      <c r="B15" s="87" t="s">
        <v>25</v>
      </c>
      <c r="C15" s="213">
        <v>24815</v>
      </c>
      <c r="D15" s="213">
        <v>12120</v>
      </c>
    </row>
    <row r="16" spans="1:4" ht="27.75" customHeight="1">
      <c r="A16" s="283">
        <v>14</v>
      </c>
      <c r="B16" s="217" t="s">
        <v>26</v>
      </c>
      <c r="C16" s="284">
        <v>33214</v>
      </c>
      <c r="D16" s="284">
        <v>18598</v>
      </c>
    </row>
    <row r="17" spans="1:4" ht="27.75" customHeight="1">
      <c r="A17" s="179">
        <v>15</v>
      </c>
      <c r="B17" s="87" t="s">
        <v>27</v>
      </c>
      <c r="C17" s="213">
        <v>27436</v>
      </c>
      <c r="D17" s="213">
        <v>16363</v>
      </c>
    </row>
    <row r="18" spans="1:4" ht="27.75" customHeight="1">
      <c r="A18" s="283">
        <v>16</v>
      </c>
      <c r="B18" s="217" t="s">
        <v>28</v>
      </c>
      <c r="C18" s="284">
        <v>44050</v>
      </c>
      <c r="D18" s="284">
        <v>20620</v>
      </c>
    </row>
    <row r="19" spans="1:4" ht="27.75" customHeight="1">
      <c r="A19" s="179">
        <v>17</v>
      </c>
      <c r="B19" s="87" t="s">
        <v>29</v>
      </c>
      <c r="C19" s="213">
        <v>51721</v>
      </c>
      <c r="D19" s="213">
        <v>29476</v>
      </c>
    </row>
    <row r="20" spans="1:4" ht="27.75" customHeight="1">
      <c r="A20" s="285">
        <v>18</v>
      </c>
      <c r="B20" s="286" t="s">
        <v>30</v>
      </c>
      <c r="C20" s="284">
        <v>80941</v>
      </c>
      <c r="D20" s="284">
        <v>29857</v>
      </c>
    </row>
    <row r="21" spans="1:4" ht="27.75" customHeight="1">
      <c r="A21" s="6"/>
      <c r="B21" s="69" t="s">
        <v>8</v>
      </c>
      <c r="C21" s="180">
        <f>SUM(C3:C20)</f>
        <v>1051432</v>
      </c>
      <c r="D21" s="180">
        <f>SUM(D3:D20)</f>
        <v>516662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4"/>
  <sheetViews>
    <sheetView zoomScale="90" zoomScaleNormal="90" zoomScalePageLayoutView="0" workbookViewId="0" topLeftCell="A1">
      <selection activeCell="N18" sqref="N18"/>
    </sheetView>
  </sheetViews>
  <sheetFormatPr defaultColWidth="9.00390625" defaultRowHeight="12.75"/>
  <cols>
    <col min="2" max="2" width="24.125" style="0" bestFit="1" customWidth="1"/>
    <col min="3" max="13" width="10.75390625" style="0" customWidth="1"/>
  </cols>
  <sheetData>
    <row r="1" spans="1:13" ht="15" customHeight="1">
      <c r="A1" s="593" t="s">
        <v>231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</row>
    <row r="2" spans="1:13" ht="12.75">
      <c r="A2" s="594" t="s">
        <v>312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</row>
    <row r="3" spans="1:13" ht="13.5" customHeight="1">
      <c r="A3" s="445" t="s">
        <v>1</v>
      </c>
      <c r="B3" s="447" t="s">
        <v>10</v>
      </c>
      <c r="C3" s="595" t="s">
        <v>232</v>
      </c>
      <c r="D3" s="595"/>
      <c r="E3" s="595"/>
      <c r="F3" s="595"/>
      <c r="G3" s="595"/>
      <c r="H3" s="595"/>
      <c r="I3" s="439" t="s">
        <v>233</v>
      </c>
      <c r="J3" s="439" t="s">
        <v>234</v>
      </c>
      <c r="K3" s="439" t="s">
        <v>235</v>
      </c>
      <c r="L3" s="439" t="s">
        <v>236</v>
      </c>
      <c r="M3" s="439" t="s">
        <v>237</v>
      </c>
    </row>
    <row r="4" spans="1:13" ht="12.75" customHeight="1">
      <c r="A4" s="445"/>
      <c r="B4" s="447"/>
      <c r="C4" s="589" t="s">
        <v>238</v>
      </c>
      <c r="D4" s="591" t="s">
        <v>119</v>
      </c>
      <c r="E4" s="591"/>
      <c r="F4" s="591"/>
      <c r="G4" s="591"/>
      <c r="H4" s="591"/>
      <c r="I4" s="439"/>
      <c r="J4" s="439"/>
      <c r="K4" s="439"/>
      <c r="L4" s="439"/>
      <c r="M4" s="439"/>
    </row>
    <row r="5" spans="1:13" ht="79.5" customHeight="1" thickBot="1">
      <c r="A5" s="446"/>
      <c r="B5" s="448"/>
      <c r="C5" s="590"/>
      <c r="D5" s="292" t="s">
        <v>239</v>
      </c>
      <c r="E5" s="292" t="s">
        <v>240</v>
      </c>
      <c r="F5" s="292" t="s">
        <v>241</v>
      </c>
      <c r="G5" s="292" t="s">
        <v>242</v>
      </c>
      <c r="H5" s="292" t="s">
        <v>243</v>
      </c>
      <c r="I5" s="440"/>
      <c r="J5" s="440"/>
      <c r="K5" s="440"/>
      <c r="L5" s="440"/>
      <c r="M5" s="440"/>
    </row>
    <row r="6" spans="1:13" ht="18" thickTop="1">
      <c r="A6" s="79">
        <v>1</v>
      </c>
      <c r="B6" s="80" t="s">
        <v>13</v>
      </c>
      <c r="C6" s="120">
        <v>16</v>
      </c>
      <c r="D6" s="121">
        <v>0</v>
      </c>
      <c r="E6" s="121">
        <v>2</v>
      </c>
      <c r="F6" s="121">
        <v>13</v>
      </c>
      <c r="G6" s="121">
        <v>0</v>
      </c>
      <c r="H6" s="121">
        <v>1</v>
      </c>
      <c r="I6" s="120">
        <v>0</v>
      </c>
      <c r="J6" s="120">
        <v>0</v>
      </c>
      <c r="K6" s="120">
        <v>0</v>
      </c>
      <c r="L6" s="120">
        <v>1</v>
      </c>
      <c r="M6" s="120">
        <v>17</v>
      </c>
    </row>
    <row r="7" spans="1:13" ht="17.25">
      <c r="A7" s="216">
        <v>2</v>
      </c>
      <c r="B7" s="217" t="s">
        <v>14</v>
      </c>
      <c r="C7" s="240">
        <v>12</v>
      </c>
      <c r="D7" s="241">
        <v>4</v>
      </c>
      <c r="E7" s="241">
        <v>2</v>
      </c>
      <c r="F7" s="241">
        <v>6</v>
      </c>
      <c r="G7" s="241">
        <v>0</v>
      </c>
      <c r="H7" s="241">
        <v>0</v>
      </c>
      <c r="I7" s="240">
        <v>0</v>
      </c>
      <c r="J7" s="240">
        <v>0</v>
      </c>
      <c r="K7" s="240">
        <v>0</v>
      </c>
      <c r="L7" s="240">
        <v>1</v>
      </c>
      <c r="M7" s="240">
        <v>13</v>
      </c>
    </row>
    <row r="8" spans="1:13" ht="17.25">
      <c r="A8" s="44">
        <v>3</v>
      </c>
      <c r="B8" s="87" t="s">
        <v>15</v>
      </c>
      <c r="C8" s="126">
        <v>45</v>
      </c>
      <c r="D8" s="127">
        <v>2</v>
      </c>
      <c r="E8" s="127">
        <v>16</v>
      </c>
      <c r="F8" s="127">
        <v>27</v>
      </c>
      <c r="G8" s="127">
        <v>0</v>
      </c>
      <c r="H8" s="127">
        <v>0</v>
      </c>
      <c r="I8" s="126">
        <v>0</v>
      </c>
      <c r="J8" s="126">
        <v>0</v>
      </c>
      <c r="K8" s="126">
        <v>0</v>
      </c>
      <c r="L8" s="126">
        <v>2</v>
      </c>
      <c r="M8" s="126">
        <v>47</v>
      </c>
    </row>
    <row r="9" spans="1:13" ht="17.25">
      <c r="A9" s="216">
        <v>4</v>
      </c>
      <c r="B9" s="217" t="s">
        <v>16</v>
      </c>
      <c r="C9" s="240">
        <v>40</v>
      </c>
      <c r="D9" s="241">
        <v>4</v>
      </c>
      <c r="E9" s="241">
        <v>21</v>
      </c>
      <c r="F9" s="241">
        <v>16</v>
      </c>
      <c r="G9" s="241">
        <v>0</v>
      </c>
      <c r="H9" s="241">
        <v>1</v>
      </c>
      <c r="I9" s="240">
        <v>0</v>
      </c>
      <c r="J9" s="240">
        <v>0</v>
      </c>
      <c r="K9" s="240">
        <v>0</v>
      </c>
      <c r="L9" s="240">
        <v>2</v>
      </c>
      <c r="M9" s="240">
        <v>42</v>
      </c>
    </row>
    <row r="10" spans="1:13" ht="17.25">
      <c r="A10" s="44">
        <v>5</v>
      </c>
      <c r="B10" s="87" t="s">
        <v>17</v>
      </c>
      <c r="C10" s="126">
        <v>30</v>
      </c>
      <c r="D10" s="127">
        <v>2</v>
      </c>
      <c r="E10" s="127">
        <v>3</v>
      </c>
      <c r="F10" s="127">
        <v>24</v>
      </c>
      <c r="G10" s="127">
        <v>0</v>
      </c>
      <c r="H10" s="127">
        <v>1</v>
      </c>
      <c r="I10" s="126">
        <v>3</v>
      </c>
      <c r="J10" s="126">
        <v>0</v>
      </c>
      <c r="K10" s="126">
        <v>0</v>
      </c>
      <c r="L10" s="126">
        <v>0</v>
      </c>
      <c r="M10" s="126">
        <v>33</v>
      </c>
    </row>
    <row r="11" spans="1:13" ht="17.25">
      <c r="A11" s="216">
        <v>6</v>
      </c>
      <c r="B11" s="217" t="s">
        <v>18</v>
      </c>
      <c r="C11" s="240">
        <v>74</v>
      </c>
      <c r="D11" s="241">
        <v>16</v>
      </c>
      <c r="E11" s="241">
        <v>20</v>
      </c>
      <c r="F11" s="241">
        <v>34</v>
      </c>
      <c r="G11" s="241">
        <v>0</v>
      </c>
      <c r="H11" s="241">
        <v>4</v>
      </c>
      <c r="I11" s="240">
        <v>3</v>
      </c>
      <c r="J11" s="240">
        <v>0</v>
      </c>
      <c r="K11" s="240">
        <v>0</v>
      </c>
      <c r="L11" s="240">
        <v>8</v>
      </c>
      <c r="M11" s="240">
        <v>84</v>
      </c>
    </row>
    <row r="12" spans="1:13" ht="17.25">
      <c r="A12" s="44">
        <v>7</v>
      </c>
      <c r="B12" s="87" t="s">
        <v>19</v>
      </c>
      <c r="C12" s="126">
        <v>13</v>
      </c>
      <c r="D12" s="127">
        <v>2</v>
      </c>
      <c r="E12" s="127">
        <v>9</v>
      </c>
      <c r="F12" s="127">
        <v>2</v>
      </c>
      <c r="G12" s="127">
        <v>0</v>
      </c>
      <c r="H12" s="127">
        <v>0</v>
      </c>
      <c r="I12" s="126">
        <v>0</v>
      </c>
      <c r="J12" s="126">
        <v>0</v>
      </c>
      <c r="K12" s="126">
        <v>0</v>
      </c>
      <c r="L12" s="126">
        <v>1</v>
      </c>
      <c r="M12" s="126">
        <v>14</v>
      </c>
    </row>
    <row r="13" spans="1:13" ht="17.25">
      <c r="A13" s="216">
        <v>8</v>
      </c>
      <c r="B13" s="217" t="s">
        <v>20</v>
      </c>
      <c r="C13" s="240">
        <v>11</v>
      </c>
      <c r="D13" s="241">
        <v>1</v>
      </c>
      <c r="E13" s="241">
        <v>6</v>
      </c>
      <c r="F13" s="241">
        <v>4</v>
      </c>
      <c r="G13" s="241">
        <v>0</v>
      </c>
      <c r="H13" s="241">
        <v>0</v>
      </c>
      <c r="I13" s="240">
        <v>1</v>
      </c>
      <c r="J13" s="240">
        <v>0</v>
      </c>
      <c r="K13" s="240">
        <v>0</v>
      </c>
      <c r="L13" s="240">
        <v>0</v>
      </c>
      <c r="M13" s="240">
        <v>12</v>
      </c>
    </row>
    <row r="14" spans="1:13" ht="17.25">
      <c r="A14" s="44">
        <v>9</v>
      </c>
      <c r="B14" s="87" t="s">
        <v>21</v>
      </c>
      <c r="C14" s="126">
        <v>12</v>
      </c>
      <c r="D14" s="127">
        <v>3</v>
      </c>
      <c r="E14" s="127">
        <v>2</v>
      </c>
      <c r="F14" s="127">
        <v>7</v>
      </c>
      <c r="G14" s="127">
        <v>0</v>
      </c>
      <c r="H14" s="127">
        <v>0</v>
      </c>
      <c r="I14" s="126">
        <v>1</v>
      </c>
      <c r="J14" s="126">
        <v>0</v>
      </c>
      <c r="K14" s="126">
        <v>0</v>
      </c>
      <c r="L14" s="126">
        <v>1</v>
      </c>
      <c r="M14" s="126">
        <v>14</v>
      </c>
    </row>
    <row r="15" spans="1:13" ht="17.25">
      <c r="A15" s="216">
        <v>10</v>
      </c>
      <c r="B15" s="217" t="s">
        <v>22</v>
      </c>
      <c r="C15" s="240">
        <v>11</v>
      </c>
      <c r="D15" s="241">
        <v>1</v>
      </c>
      <c r="E15" s="241">
        <v>4</v>
      </c>
      <c r="F15" s="241">
        <v>6</v>
      </c>
      <c r="G15" s="241">
        <v>0</v>
      </c>
      <c r="H15" s="241">
        <v>0</v>
      </c>
      <c r="I15" s="240">
        <v>0</v>
      </c>
      <c r="J15" s="240">
        <v>0</v>
      </c>
      <c r="K15" s="240">
        <v>0</v>
      </c>
      <c r="L15" s="240">
        <v>0</v>
      </c>
      <c r="M15" s="240">
        <v>11</v>
      </c>
    </row>
    <row r="16" spans="1:13" ht="17.25">
      <c r="A16" s="44">
        <v>11</v>
      </c>
      <c r="B16" s="87" t="s">
        <v>23</v>
      </c>
      <c r="C16" s="126">
        <v>7</v>
      </c>
      <c r="D16" s="127">
        <v>0</v>
      </c>
      <c r="E16" s="127">
        <v>0</v>
      </c>
      <c r="F16" s="127">
        <v>6</v>
      </c>
      <c r="G16" s="127">
        <v>0</v>
      </c>
      <c r="H16" s="127">
        <v>1</v>
      </c>
      <c r="I16" s="126">
        <v>1</v>
      </c>
      <c r="J16" s="126">
        <v>0</v>
      </c>
      <c r="K16" s="126">
        <v>0</v>
      </c>
      <c r="L16" s="126">
        <v>0</v>
      </c>
      <c r="M16" s="126">
        <v>8</v>
      </c>
    </row>
    <row r="17" spans="1:13" ht="17.25">
      <c r="A17" s="216">
        <v>12</v>
      </c>
      <c r="B17" s="217" t="s">
        <v>24</v>
      </c>
      <c r="C17" s="240">
        <v>17</v>
      </c>
      <c r="D17" s="241">
        <v>4</v>
      </c>
      <c r="E17" s="241">
        <v>3</v>
      </c>
      <c r="F17" s="241">
        <v>9</v>
      </c>
      <c r="G17" s="241">
        <v>1</v>
      </c>
      <c r="H17" s="241">
        <v>0</v>
      </c>
      <c r="I17" s="240">
        <v>0</v>
      </c>
      <c r="J17" s="240">
        <v>0</v>
      </c>
      <c r="K17" s="240">
        <v>0</v>
      </c>
      <c r="L17" s="240">
        <v>3</v>
      </c>
      <c r="M17" s="240">
        <v>20</v>
      </c>
    </row>
    <row r="18" spans="1:13" ht="17.25">
      <c r="A18" s="44">
        <v>13</v>
      </c>
      <c r="B18" s="87" t="s">
        <v>25</v>
      </c>
      <c r="C18" s="126">
        <v>13</v>
      </c>
      <c r="D18" s="127">
        <v>2</v>
      </c>
      <c r="E18" s="127">
        <v>1</v>
      </c>
      <c r="F18" s="127">
        <v>10</v>
      </c>
      <c r="G18" s="127">
        <v>0</v>
      </c>
      <c r="H18" s="127">
        <v>0</v>
      </c>
      <c r="I18" s="126">
        <v>1</v>
      </c>
      <c r="J18" s="126">
        <v>0</v>
      </c>
      <c r="K18" s="126">
        <v>0</v>
      </c>
      <c r="L18" s="126">
        <v>0</v>
      </c>
      <c r="M18" s="126">
        <v>14</v>
      </c>
    </row>
    <row r="19" spans="1:13" ht="17.25">
      <c r="A19" s="216">
        <v>14</v>
      </c>
      <c r="B19" s="217" t="s">
        <v>26</v>
      </c>
      <c r="C19" s="240">
        <v>10</v>
      </c>
      <c r="D19" s="241">
        <v>4</v>
      </c>
      <c r="E19" s="241">
        <v>4</v>
      </c>
      <c r="F19" s="241">
        <v>2</v>
      </c>
      <c r="G19" s="241">
        <v>0</v>
      </c>
      <c r="H19" s="241">
        <v>0</v>
      </c>
      <c r="I19" s="240">
        <v>0</v>
      </c>
      <c r="J19" s="240">
        <v>1</v>
      </c>
      <c r="K19" s="240">
        <v>0</v>
      </c>
      <c r="L19" s="240">
        <v>1</v>
      </c>
      <c r="M19" s="240">
        <v>12</v>
      </c>
    </row>
    <row r="20" spans="1:13" ht="17.25">
      <c r="A20" s="44">
        <v>15</v>
      </c>
      <c r="B20" s="87" t="s">
        <v>27</v>
      </c>
      <c r="C20" s="126">
        <v>22</v>
      </c>
      <c r="D20" s="127">
        <v>1</v>
      </c>
      <c r="E20" s="127">
        <v>9</v>
      </c>
      <c r="F20" s="127">
        <v>12</v>
      </c>
      <c r="G20" s="127">
        <v>0</v>
      </c>
      <c r="H20" s="127">
        <v>0</v>
      </c>
      <c r="I20" s="126">
        <v>0</v>
      </c>
      <c r="J20" s="126">
        <v>0</v>
      </c>
      <c r="K20" s="126">
        <v>0</v>
      </c>
      <c r="L20" s="126">
        <v>2</v>
      </c>
      <c r="M20" s="126">
        <v>24</v>
      </c>
    </row>
    <row r="21" spans="1:13" ht="17.25">
      <c r="A21" s="216">
        <v>16</v>
      </c>
      <c r="B21" s="217" t="s">
        <v>28</v>
      </c>
      <c r="C21" s="240">
        <v>12</v>
      </c>
      <c r="D21" s="241">
        <v>1</v>
      </c>
      <c r="E21" s="241">
        <v>9</v>
      </c>
      <c r="F21" s="241">
        <v>2</v>
      </c>
      <c r="G21" s="241">
        <v>0</v>
      </c>
      <c r="H21" s="241">
        <v>0</v>
      </c>
      <c r="I21" s="240">
        <v>1</v>
      </c>
      <c r="J21" s="240">
        <v>0</v>
      </c>
      <c r="K21" s="240">
        <v>0</v>
      </c>
      <c r="L21" s="240">
        <v>0</v>
      </c>
      <c r="M21" s="240">
        <v>13</v>
      </c>
    </row>
    <row r="22" spans="1:13" ht="17.25">
      <c r="A22" s="44">
        <v>17</v>
      </c>
      <c r="B22" s="87" t="s">
        <v>29</v>
      </c>
      <c r="C22" s="126">
        <v>20</v>
      </c>
      <c r="D22" s="127">
        <v>1</v>
      </c>
      <c r="E22" s="127">
        <v>2</v>
      </c>
      <c r="F22" s="127">
        <v>17</v>
      </c>
      <c r="G22" s="127">
        <v>0</v>
      </c>
      <c r="H22" s="127">
        <v>0</v>
      </c>
      <c r="I22" s="126">
        <v>0</v>
      </c>
      <c r="J22" s="126">
        <v>0</v>
      </c>
      <c r="K22" s="126">
        <v>0</v>
      </c>
      <c r="L22" s="126">
        <v>1</v>
      </c>
      <c r="M22" s="126">
        <v>21</v>
      </c>
    </row>
    <row r="23" spans="1:13" ht="17.25">
      <c r="A23" s="216">
        <v>18</v>
      </c>
      <c r="B23" s="217" t="s">
        <v>30</v>
      </c>
      <c r="C23" s="240">
        <v>27</v>
      </c>
      <c r="D23" s="241">
        <v>0</v>
      </c>
      <c r="E23" s="241">
        <v>6</v>
      </c>
      <c r="F23" s="241">
        <v>18</v>
      </c>
      <c r="G23" s="241">
        <v>3</v>
      </c>
      <c r="H23" s="241">
        <v>0</v>
      </c>
      <c r="I23" s="240">
        <v>0</v>
      </c>
      <c r="J23" s="240">
        <v>1</v>
      </c>
      <c r="K23" s="240">
        <v>0</v>
      </c>
      <c r="L23" s="240">
        <v>0</v>
      </c>
      <c r="M23" s="240">
        <v>27</v>
      </c>
    </row>
    <row r="24" spans="1:13" ht="17.25">
      <c r="A24" s="592" t="s">
        <v>8</v>
      </c>
      <c r="B24" s="592"/>
      <c r="C24" s="126">
        <v>392</v>
      </c>
      <c r="D24" s="126">
        <v>48</v>
      </c>
      <c r="E24" s="126">
        <v>119</v>
      </c>
      <c r="F24" s="126">
        <v>215</v>
      </c>
      <c r="G24" s="126">
        <v>4</v>
      </c>
      <c r="H24" s="126">
        <v>8</v>
      </c>
      <c r="I24" s="126">
        <v>11</v>
      </c>
      <c r="J24" s="126">
        <v>2</v>
      </c>
      <c r="K24" s="126">
        <v>0</v>
      </c>
      <c r="L24" s="126">
        <v>23</v>
      </c>
      <c r="M24" s="126">
        <v>426</v>
      </c>
    </row>
  </sheetData>
  <sheetProtection/>
  <mergeCells count="13">
    <mergeCell ref="A1:M1"/>
    <mergeCell ref="A2:M2"/>
    <mergeCell ref="A3:A5"/>
    <mergeCell ref="B3:B5"/>
    <mergeCell ref="C3:H3"/>
    <mergeCell ref="I3:I5"/>
    <mergeCell ref="J3:J5"/>
    <mergeCell ref="K3:K5"/>
    <mergeCell ref="L3:L5"/>
    <mergeCell ref="M3:M5"/>
    <mergeCell ref="C4:C5"/>
    <mergeCell ref="D4:H4"/>
    <mergeCell ref="A24:B2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="60" zoomScaleNormal="60" zoomScalePageLayoutView="0" workbookViewId="0" topLeftCell="A1">
      <selection activeCell="N11" sqref="N11"/>
    </sheetView>
  </sheetViews>
  <sheetFormatPr defaultColWidth="9.00390625" defaultRowHeight="12.75"/>
  <cols>
    <col min="1" max="1" width="6.625" style="0" customWidth="1"/>
    <col min="2" max="2" width="23.625" style="0" customWidth="1"/>
    <col min="3" max="3" width="14.375" style="0" customWidth="1"/>
    <col min="4" max="4" width="15.375" style="0" customWidth="1"/>
    <col min="5" max="5" width="26.125" style="0" customWidth="1"/>
    <col min="6" max="6" width="27.50390625" style="0" customWidth="1"/>
    <col min="7" max="7" width="15.875" style="0" customWidth="1"/>
    <col min="8" max="8" width="13.50390625" style="0" customWidth="1"/>
    <col min="9" max="9" width="26.00390625" style="0" customWidth="1"/>
    <col min="10" max="10" width="28.375" style="0" customWidth="1"/>
  </cols>
  <sheetData>
    <row r="1" spans="1:10" ht="48" customHeight="1">
      <c r="A1" s="431" t="s">
        <v>220</v>
      </c>
      <c r="B1" s="431"/>
      <c r="C1" s="431"/>
      <c r="D1" s="431"/>
      <c r="E1" s="431"/>
      <c r="F1" s="431"/>
      <c r="G1" s="431"/>
      <c r="H1" s="431"/>
      <c r="I1" s="431"/>
      <c r="J1" s="431"/>
    </row>
    <row r="2" spans="1:10" ht="20.25" customHeight="1">
      <c r="A2" s="436" t="s">
        <v>9</v>
      </c>
      <c r="B2" s="433" t="s">
        <v>10</v>
      </c>
      <c r="C2" s="433" t="s">
        <v>161</v>
      </c>
      <c r="D2" s="433"/>
      <c r="E2" s="433"/>
      <c r="F2" s="433"/>
      <c r="G2" s="433" t="s">
        <v>162</v>
      </c>
      <c r="H2" s="433"/>
      <c r="I2" s="433"/>
      <c r="J2" s="433"/>
    </row>
    <row r="3" spans="1:10" ht="76.5" customHeight="1">
      <c r="A3" s="436"/>
      <c r="B3" s="433"/>
      <c r="C3" s="432" t="s">
        <v>282</v>
      </c>
      <c r="D3" s="432"/>
      <c r="E3" s="425" t="s">
        <v>283</v>
      </c>
      <c r="F3" s="425" t="s">
        <v>186</v>
      </c>
      <c r="G3" s="432" t="s">
        <v>284</v>
      </c>
      <c r="H3" s="432"/>
      <c r="I3" s="425" t="s">
        <v>283</v>
      </c>
      <c r="J3" s="425" t="s">
        <v>187</v>
      </c>
    </row>
    <row r="4" spans="1:10" ht="15" customHeight="1" thickBot="1">
      <c r="A4" s="437"/>
      <c r="B4" s="438"/>
      <c r="C4" s="97" t="s">
        <v>11</v>
      </c>
      <c r="D4" s="97" t="s">
        <v>12</v>
      </c>
      <c r="E4" s="426"/>
      <c r="F4" s="426"/>
      <c r="G4" s="97" t="s">
        <v>11</v>
      </c>
      <c r="H4" s="97" t="s">
        <v>12</v>
      </c>
      <c r="I4" s="426"/>
      <c r="J4" s="426"/>
    </row>
    <row r="5" spans="1:10" ht="27.75" customHeight="1" thickTop="1">
      <c r="A5" s="79">
        <v>1</v>
      </c>
      <c r="B5" s="80" t="s">
        <v>13</v>
      </c>
      <c r="C5" s="59">
        <v>91</v>
      </c>
      <c r="D5" s="59">
        <v>2</v>
      </c>
      <c r="E5" s="60">
        <v>96</v>
      </c>
      <c r="F5" s="60">
        <v>104</v>
      </c>
      <c r="G5" s="59">
        <v>5172</v>
      </c>
      <c r="H5" s="59">
        <v>128</v>
      </c>
      <c r="I5" s="60">
        <v>5363</v>
      </c>
      <c r="J5" s="60">
        <v>5663</v>
      </c>
    </row>
    <row r="6" spans="1:10" ht="27.75" customHeight="1">
      <c r="A6" s="216">
        <v>2</v>
      </c>
      <c r="B6" s="217" t="s">
        <v>14</v>
      </c>
      <c r="C6" s="231">
        <v>35</v>
      </c>
      <c r="D6" s="231">
        <v>2</v>
      </c>
      <c r="E6" s="232">
        <v>35</v>
      </c>
      <c r="F6" s="232">
        <v>39</v>
      </c>
      <c r="G6" s="231">
        <v>2057</v>
      </c>
      <c r="H6" s="231">
        <v>10</v>
      </c>
      <c r="I6" s="232">
        <v>2214</v>
      </c>
      <c r="J6" s="232">
        <v>2323</v>
      </c>
    </row>
    <row r="7" spans="1:10" ht="27.75" customHeight="1">
      <c r="A7" s="44">
        <v>3</v>
      </c>
      <c r="B7" s="87" t="s">
        <v>15</v>
      </c>
      <c r="C7" s="57">
        <v>70</v>
      </c>
      <c r="D7" s="57">
        <v>4</v>
      </c>
      <c r="E7" s="58">
        <v>69</v>
      </c>
      <c r="F7" s="58">
        <v>76</v>
      </c>
      <c r="G7" s="57">
        <v>5984</v>
      </c>
      <c r="H7" s="57">
        <v>92</v>
      </c>
      <c r="I7" s="58">
        <v>6262</v>
      </c>
      <c r="J7" s="58">
        <v>6577</v>
      </c>
    </row>
    <row r="8" spans="1:10" ht="27.75" customHeight="1">
      <c r="A8" s="216">
        <v>4</v>
      </c>
      <c r="B8" s="217" t="s">
        <v>16</v>
      </c>
      <c r="C8" s="231">
        <v>331</v>
      </c>
      <c r="D8" s="231">
        <v>19</v>
      </c>
      <c r="E8" s="232">
        <v>362</v>
      </c>
      <c r="F8" s="232">
        <v>370</v>
      </c>
      <c r="G8" s="231">
        <v>14713</v>
      </c>
      <c r="H8" s="231">
        <v>659</v>
      </c>
      <c r="I8" s="232">
        <v>15793</v>
      </c>
      <c r="J8" s="232">
        <v>16370</v>
      </c>
    </row>
    <row r="9" spans="1:10" ht="27.75" customHeight="1">
      <c r="A9" s="44">
        <v>5</v>
      </c>
      <c r="B9" s="87" t="s">
        <v>17</v>
      </c>
      <c r="C9" s="57">
        <v>114</v>
      </c>
      <c r="D9" s="57">
        <v>15</v>
      </c>
      <c r="E9" s="58">
        <v>118</v>
      </c>
      <c r="F9" s="58">
        <v>119</v>
      </c>
      <c r="G9" s="57">
        <v>8788</v>
      </c>
      <c r="H9" s="57">
        <v>317</v>
      </c>
      <c r="I9" s="58">
        <v>9192</v>
      </c>
      <c r="J9" s="58">
        <v>9544</v>
      </c>
    </row>
    <row r="10" spans="1:10" ht="27.75" customHeight="1">
      <c r="A10" s="216">
        <v>6</v>
      </c>
      <c r="B10" s="217" t="s">
        <v>18</v>
      </c>
      <c r="C10" s="231">
        <v>212</v>
      </c>
      <c r="D10" s="231">
        <v>6</v>
      </c>
      <c r="E10" s="232">
        <v>222</v>
      </c>
      <c r="F10" s="232">
        <v>239</v>
      </c>
      <c r="G10" s="231">
        <v>14639</v>
      </c>
      <c r="H10" s="231">
        <v>691</v>
      </c>
      <c r="I10" s="232">
        <v>15771</v>
      </c>
      <c r="J10" s="232">
        <v>16368</v>
      </c>
    </row>
    <row r="11" spans="1:10" ht="27.75" customHeight="1">
      <c r="A11" s="44">
        <v>7</v>
      </c>
      <c r="B11" s="87" t="s">
        <v>19</v>
      </c>
      <c r="C11" s="57">
        <v>111</v>
      </c>
      <c r="D11" s="57">
        <v>15</v>
      </c>
      <c r="E11" s="58">
        <v>121</v>
      </c>
      <c r="F11" s="58">
        <v>127</v>
      </c>
      <c r="G11" s="57">
        <v>5011</v>
      </c>
      <c r="H11" s="57">
        <v>227</v>
      </c>
      <c r="I11" s="58">
        <v>5296</v>
      </c>
      <c r="J11" s="58">
        <v>5544</v>
      </c>
    </row>
    <row r="12" spans="1:10" ht="27.75" customHeight="1">
      <c r="A12" s="216">
        <v>8</v>
      </c>
      <c r="B12" s="217" t="s">
        <v>20</v>
      </c>
      <c r="C12" s="231">
        <v>94</v>
      </c>
      <c r="D12" s="231">
        <v>15</v>
      </c>
      <c r="E12" s="232">
        <v>99</v>
      </c>
      <c r="F12" s="232">
        <v>101</v>
      </c>
      <c r="G12" s="231">
        <v>5464</v>
      </c>
      <c r="H12" s="231">
        <v>693</v>
      </c>
      <c r="I12" s="232">
        <v>5636</v>
      </c>
      <c r="J12" s="232">
        <v>5902</v>
      </c>
    </row>
    <row r="13" spans="1:10" ht="27.75" customHeight="1">
      <c r="A13" s="44">
        <v>9</v>
      </c>
      <c r="B13" s="87" t="s">
        <v>21</v>
      </c>
      <c r="C13" s="57">
        <v>94</v>
      </c>
      <c r="D13" s="57">
        <v>6</v>
      </c>
      <c r="E13" s="58">
        <v>99</v>
      </c>
      <c r="F13" s="58">
        <v>108</v>
      </c>
      <c r="G13" s="57">
        <v>5974</v>
      </c>
      <c r="H13" s="57">
        <v>343</v>
      </c>
      <c r="I13" s="58">
        <v>6375</v>
      </c>
      <c r="J13" s="58">
        <v>6669</v>
      </c>
    </row>
    <row r="14" spans="1:10" ht="27.75" customHeight="1">
      <c r="A14" s="216">
        <v>10</v>
      </c>
      <c r="B14" s="217" t="s">
        <v>22</v>
      </c>
      <c r="C14" s="231">
        <v>31</v>
      </c>
      <c r="D14" s="231">
        <v>2</v>
      </c>
      <c r="E14" s="232">
        <v>37</v>
      </c>
      <c r="F14" s="232">
        <v>39</v>
      </c>
      <c r="G14" s="231">
        <v>2216</v>
      </c>
      <c r="H14" s="231">
        <v>79</v>
      </c>
      <c r="I14" s="232">
        <v>2381</v>
      </c>
      <c r="J14" s="232">
        <v>2475</v>
      </c>
    </row>
    <row r="15" spans="1:10" ht="27.75" customHeight="1">
      <c r="A15" s="44">
        <v>11</v>
      </c>
      <c r="B15" s="87" t="s">
        <v>23</v>
      </c>
      <c r="C15" s="57">
        <v>65</v>
      </c>
      <c r="D15" s="57">
        <v>2</v>
      </c>
      <c r="E15" s="58">
        <v>72</v>
      </c>
      <c r="F15" s="58">
        <v>74</v>
      </c>
      <c r="G15" s="57">
        <v>3603</v>
      </c>
      <c r="H15" s="57">
        <v>15</v>
      </c>
      <c r="I15" s="58">
        <v>4024</v>
      </c>
      <c r="J15" s="58">
        <v>4164</v>
      </c>
    </row>
    <row r="16" spans="1:10" ht="27.75" customHeight="1">
      <c r="A16" s="216">
        <v>12</v>
      </c>
      <c r="B16" s="217" t="s">
        <v>24</v>
      </c>
      <c r="C16" s="231">
        <v>89</v>
      </c>
      <c r="D16" s="231">
        <v>3</v>
      </c>
      <c r="E16" s="232">
        <v>95</v>
      </c>
      <c r="F16" s="232">
        <v>101</v>
      </c>
      <c r="G16" s="231">
        <v>5234</v>
      </c>
      <c r="H16" s="231">
        <v>135</v>
      </c>
      <c r="I16" s="232">
        <v>5498</v>
      </c>
      <c r="J16" s="232">
        <v>5844</v>
      </c>
    </row>
    <row r="17" spans="1:10" ht="27.75" customHeight="1">
      <c r="A17" s="44">
        <v>13</v>
      </c>
      <c r="B17" s="87" t="s">
        <v>25</v>
      </c>
      <c r="C17" s="57">
        <v>43</v>
      </c>
      <c r="D17" s="57">
        <v>1</v>
      </c>
      <c r="E17" s="58">
        <v>44</v>
      </c>
      <c r="F17" s="58">
        <v>45</v>
      </c>
      <c r="G17" s="57">
        <v>2928</v>
      </c>
      <c r="H17" s="57">
        <v>94</v>
      </c>
      <c r="I17" s="58">
        <v>3104</v>
      </c>
      <c r="J17" s="58">
        <v>3282</v>
      </c>
    </row>
    <row r="18" spans="1:10" ht="27.75" customHeight="1">
      <c r="A18" s="216">
        <v>14</v>
      </c>
      <c r="B18" s="217" t="s">
        <v>26</v>
      </c>
      <c r="C18" s="231">
        <v>55</v>
      </c>
      <c r="D18" s="231">
        <v>1</v>
      </c>
      <c r="E18" s="232">
        <v>59</v>
      </c>
      <c r="F18" s="232">
        <v>58</v>
      </c>
      <c r="G18" s="231">
        <v>3242</v>
      </c>
      <c r="H18" s="231">
        <v>127</v>
      </c>
      <c r="I18" s="232">
        <v>3471</v>
      </c>
      <c r="J18" s="232">
        <v>3616</v>
      </c>
    </row>
    <row r="19" spans="1:10" ht="27.75" customHeight="1">
      <c r="A19" s="44">
        <v>15</v>
      </c>
      <c r="B19" s="87" t="s">
        <v>27</v>
      </c>
      <c r="C19" s="57">
        <v>53</v>
      </c>
      <c r="D19" s="57">
        <v>2</v>
      </c>
      <c r="E19" s="58">
        <v>59</v>
      </c>
      <c r="F19" s="58">
        <v>61</v>
      </c>
      <c r="G19" s="57">
        <v>3188</v>
      </c>
      <c r="H19" s="57">
        <v>133</v>
      </c>
      <c r="I19" s="58">
        <v>3434</v>
      </c>
      <c r="J19" s="58">
        <v>3626</v>
      </c>
    </row>
    <row r="20" spans="1:10" ht="27.75" customHeight="1">
      <c r="A20" s="216">
        <v>16</v>
      </c>
      <c r="B20" s="217" t="s">
        <v>28</v>
      </c>
      <c r="C20" s="231">
        <v>92</v>
      </c>
      <c r="D20" s="231">
        <v>7</v>
      </c>
      <c r="E20" s="232">
        <v>103</v>
      </c>
      <c r="F20" s="232">
        <v>108</v>
      </c>
      <c r="G20" s="231">
        <v>8465</v>
      </c>
      <c r="H20" s="231">
        <v>348</v>
      </c>
      <c r="I20" s="232">
        <v>9162</v>
      </c>
      <c r="J20" s="232">
        <v>9446</v>
      </c>
    </row>
    <row r="21" spans="1:10" ht="27.75" customHeight="1">
      <c r="A21" s="44">
        <v>17</v>
      </c>
      <c r="B21" s="87" t="s">
        <v>29</v>
      </c>
      <c r="C21" s="57">
        <v>97</v>
      </c>
      <c r="D21" s="57">
        <v>17</v>
      </c>
      <c r="E21" s="58">
        <v>101</v>
      </c>
      <c r="F21" s="58">
        <v>110</v>
      </c>
      <c r="G21" s="57">
        <v>5920</v>
      </c>
      <c r="H21" s="57">
        <v>606</v>
      </c>
      <c r="I21" s="58">
        <v>6100</v>
      </c>
      <c r="J21" s="58">
        <v>6472</v>
      </c>
    </row>
    <row r="22" spans="1:10" ht="27.75" customHeight="1">
      <c r="A22" s="216">
        <v>18</v>
      </c>
      <c r="B22" s="217" t="s">
        <v>30</v>
      </c>
      <c r="C22" s="231">
        <v>92</v>
      </c>
      <c r="D22" s="231">
        <v>4</v>
      </c>
      <c r="E22" s="232">
        <v>100</v>
      </c>
      <c r="F22" s="232">
        <v>106</v>
      </c>
      <c r="G22" s="231">
        <v>6793</v>
      </c>
      <c r="H22" s="231">
        <v>153</v>
      </c>
      <c r="I22" s="232">
        <v>7264</v>
      </c>
      <c r="J22" s="232">
        <v>7488</v>
      </c>
    </row>
    <row r="23" spans="1:10" ht="17.25">
      <c r="A23" s="434"/>
      <c r="B23" s="435" t="s">
        <v>8</v>
      </c>
      <c r="C23" s="41">
        <f>SUM(C5:C22)</f>
        <v>1769</v>
      </c>
      <c r="D23" s="41">
        <f>SUM(D5:D22)</f>
        <v>123</v>
      </c>
      <c r="E23" s="428">
        <f aca="true" t="shared" si="0" ref="E23:J23">SUM(E5:E22)</f>
        <v>1891</v>
      </c>
      <c r="F23" s="428">
        <f t="shared" si="0"/>
        <v>1985</v>
      </c>
      <c r="G23" s="41">
        <f>SUM(G5:G22)</f>
        <v>109391</v>
      </c>
      <c r="H23" s="41">
        <f>SUM(H5:H22)</f>
        <v>4850</v>
      </c>
      <c r="I23" s="428">
        <f t="shared" si="0"/>
        <v>116340</v>
      </c>
      <c r="J23" s="428">
        <f t="shared" si="0"/>
        <v>121373</v>
      </c>
    </row>
    <row r="24" spans="1:10" ht="17.25">
      <c r="A24" s="434"/>
      <c r="B24" s="435"/>
      <c r="C24" s="429">
        <f>C23+D23</f>
        <v>1892</v>
      </c>
      <c r="D24" s="430"/>
      <c r="E24" s="428"/>
      <c r="F24" s="428"/>
      <c r="G24" s="429">
        <f>G23+H23</f>
        <v>114241</v>
      </c>
      <c r="H24" s="430"/>
      <c r="I24" s="428"/>
      <c r="J24" s="428"/>
    </row>
    <row r="25" spans="1:10" ht="35.25" customHeight="1">
      <c r="A25" s="427" t="s">
        <v>31</v>
      </c>
      <c r="B25" s="427"/>
      <c r="C25" s="427"/>
      <c r="D25" s="427"/>
      <c r="E25" s="427"/>
      <c r="F25" s="427"/>
      <c r="G25" s="427"/>
      <c r="H25" s="427"/>
      <c r="I25" s="427"/>
      <c r="J25" s="427"/>
    </row>
  </sheetData>
  <sheetProtection/>
  <mergeCells count="20">
    <mergeCell ref="A1:J1"/>
    <mergeCell ref="G3:H3"/>
    <mergeCell ref="C3:D3"/>
    <mergeCell ref="G2:J2"/>
    <mergeCell ref="A23:A24"/>
    <mergeCell ref="B23:B24"/>
    <mergeCell ref="E23:E24"/>
    <mergeCell ref="A2:A4"/>
    <mergeCell ref="B2:B4"/>
    <mergeCell ref="C2:F2"/>
    <mergeCell ref="E3:E4"/>
    <mergeCell ref="F3:F4"/>
    <mergeCell ref="I3:I4"/>
    <mergeCell ref="J3:J4"/>
    <mergeCell ref="A25:J25"/>
    <mergeCell ref="I23:I24"/>
    <mergeCell ref="J23:J24"/>
    <mergeCell ref="G24:H24"/>
    <mergeCell ref="F23:F24"/>
    <mergeCell ref="C24:D2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28"/>
  <sheetViews>
    <sheetView zoomScale="60" zoomScaleNormal="60" zoomScalePageLayoutView="0" workbookViewId="0" topLeftCell="A1">
      <selection activeCell="G20" sqref="G20"/>
    </sheetView>
  </sheetViews>
  <sheetFormatPr defaultColWidth="9.00390625" defaultRowHeight="12.75"/>
  <cols>
    <col min="2" max="2" width="23.875" style="0" bestFit="1" customWidth="1"/>
    <col min="3" max="3" width="10.50390625" style="0" customWidth="1"/>
    <col min="4" max="4" width="14.375" style="0" customWidth="1"/>
    <col min="5" max="5" width="12.125" style="0" customWidth="1"/>
    <col min="6" max="6" width="15.50390625" style="0" customWidth="1"/>
    <col min="7" max="7" width="13.75390625" style="0" customWidth="1"/>
    <col min="8" max="8" width="15.125" style="0" customWidth="1"/>
    <col min="9" max="9" width="15.875" style="0" customWidth="1"/>
    <col min="10" max="10" width="14.875" style="0" customWidth="1"/>
    <col min="11" max="11" width="15.125" style="0" customWidth="1"/>
    <col min="12" max="12" width="15.50390625" style="0" customWidth="1"/>
    <col min="13" max="13" width="16.625" style="0" customWidth="1"/>
    <col min="14" max="14" width="14.50390625" style="0" customWidth="1"/>
    <col min="15" max="15" width="12.375" style="0" customWidth="1"/>
    <col min="16" max="16" width="17.50390625" style="0" customWidth="1"/>
  </cols>
  <sheetData>
    <row r="1" spans="1:16" ht="17.25">
      <c r="A1" s="597" t="s">
        <v>152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</row>
    <row r="2" spans="1:16" ht="17.25">
      <c r="A2" s="598" t="s">
        <v>153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</row>
    <row r="3" spans="1:16" ht="17.25">
      <c r="A3" s="598" t="s">
        <v>154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</row>
    <row r="4" spans="1:16" ht="17.25">
      <c r="A4" s="599" t="s">
        <v>320</v>
      </c>
      <c r="B4" s="599"/>
      <c r="C4" s="599"/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599"/>
      <c r="P4" s="599"/>
    </row>
    <row r="5" spans="1:16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9.5" customHeight="1">
      <c r="A6" s="600" t="s">
        <v>9</v>
      </c>
      <c r="B6" s="603" t="s">
        <v>10</v>
      </c>
      <c r="C6" s="596" t="s">
        <v>205</v>
      </c>
      <c r="D6" s="605" t="s">
        <v>206</v>
      </c>
      <c r="E6" s="606"/>
      <c r="F6" s="606"/>
      <c r="G6" s="606"/>
      <c r="H6" s="606"/>
      <c r="I6" s="606"/>
      <c r="J6" s="606"/>
      <c r="K6" s="606"/>
      <c r="L6" s="606"/>
      <c r="M6" s="606"/>
      <c r="N6" s="606"/>
      <c r="O6" s="606"/>
      <c r="P6" s="607"/>
    </row>
    <row r="7" spans="1:16" ht="45" customHeight="1">
      <c r="A7" s="600"/>
      <c r="B7" s="603"/>
      <c r="C7" s="596"/>
      <c r="D7" s="596" t="s">
        <v>207</v>
      </c>
      <c r="E7" s="596"/>
      <c r="F7" s="608" t="s">
        <v>155</v>
      </c>
      <c r="G7" s="608"/>
      <c r="H7" s="608"/>
      <c r="I7" s="608"/>
      <c r="J7" s="608" t="s">
        <v>156</v>
      </c>
      <c r="K7" s="608"/>
      <c r="L7" s="608"/>
      <c r="M7" s="608"/>
      <c r="N7" s="608" t="s">
        <v>157</v>
      </c>
      <c r="O7" s="608"/>
      <c r="P7" s="608"/>
    </row>
    <row r="8" spans="1:16" ht="41.25" customHeight="1">
      <c r="A8" s="600"/>
      <c r="B8" s="603"/>
      <c r="C8" s="596"/>
      <c r="D8" s="596"/>
      <c r="E8" s="596"/>
      <c r="F8" s="596" t="s">
        <v>208</v>
      </c>
      <c r="G8" s="596"/>
      <c r="H8" s="596" t="s">
        <v>209</v>
      </c>
      <c r="I8" s="596"/>
      <c r="J8" s="596" t="s">
        <v>208</v>
      </c>
      <c r="K8" s="596"/>
      <c r="L8" s="596" t="s">
        <v>209</v>
      </c>
      <c r="M8" s="596"/>
      <c r="N8" s="596" t="s">
        <v>208</v>
      </c>
      <c r="O8" s="596"/>
      <c r="P8" s="596" t="s">
        <v>210</v>
      </c>
    </row>
    <row r="9" spans="1:16" ht="27.75" customHeight="1" thickBot="1">
      <c r="A9" s="601"/>
      <c r="B9" s="604"/>
      <c r="C9" s="602"/>
      <c r="D9" s="188" t="s">
        <v>211</v>
      </c>
      <c r="E9" s="188" t="s">
        <v>212</v>
      </c>
      <c r="F9" s="188" t="s">
        <v>211</v>
      </c>
      <c r="G9" s="188" t="s">
        <v>212</v>
      </c>
      <c r="H9" s="188" t="s">
        <v>211</v>
      </c>
      <c r="I9" s="188" t="s">
        <v>212</v>
      </c>
      <c r="J9" s="188" t="s">
        <v>211</v>
      </c>
      <c r="K9" s="188" t="s">
        <v>212</v>
      </c>
      <c r="L9" s="188" t="s">
        <v>211</v>
      </c>
      <c r="M9" s="188" t="s">
        <v>212</v>
      </c>
      <c r="N9" s="188" t="s">
        <v>211</v>
      </c>
      <c r="O9" s="188" t="s">
        <v>212</v>
      </c>
      <c r="P9" s="602"/>
    </row>
    <row r="10" spans="1:16" ht="27.75" customHeight="1" thickTop="1">
      <c r="A10" s="79">
        <v>1</v>
      </c>
      <c r="B10" s="80" t="s">
        <v>13</v>
      </c>
      <c r="C10" s="189">
        <v>8</v>
      </c>
      <c r="D10" s="190">
        <v>0</v>
      </c>
      <c r="E10" s="190">
        <v>0</v>
      </c>
      <c r="F10" s="190">
        <v>1</v>
      </c>
      <c r="G10" s="190">
        <v>5</v>
      </c>
      <c r="H10" s="190">
        <v>2</v>
      </c>
      <c r="I10" s="190">
        <v>0</v>
      </c>
      <c r="J10" s="190">
        <v>0</v>
      </c>
      <c r="K10" s="190">
        <v>0</v>
      </c>
      <c r="L10" s="190">
        <v>0</v>
      </c>
      <c r="M10" s="190">
        <v>0</v>
      </c>
      <c r="N10" s="190">
        <v>0</v>
      </c>
      <c r="O10" s="190">
        <v>0</v>
      </c>
      <c r="P10" s="190">
        <v>0</v>
      </c>
    </row>
    <row r="11" spans="1:16" ht="27.75" customHeight="1">
      <c r="A11" s="216">
        <v>2</v>
      </c>
      <c r="B11" s="217" t="s">
        <v>14</v>
      </c>
      <c r="C11" s="290">
        <v>37</v>
      </c>
      <c r="D11" s="291">
        <v>2</v>
      </c>
      <c r="E11" s="291">
        <v>0</v>
      </c>
      <c r="F11" s="291">
        <v>12</v>
      </c>
      <c r="G11" s="291">
        <v>16</v>
      </c>
      <c r="H11" s="291">
        <v>7</v>
      </c>
      <c r="I11" s="390">
        <v>0</v>
      </c>
      <c r="J11" s="390">
        <v>0</v>
      </c>
      <c r="K11" s="390">
        <v>0</v>
      </c>
      <c r="L11" s="390">
        <v>0</v>
      </c>
      <c r="M11" s="390">
        <v>0</v>
      </c>
      <c r="N11" s="390">
        <v>0</v>
      </c>
      <c r="O11" s="390">
        <v>0</v>
      </c>
      <c r="P11" s="390">
        <v>0</v>
      </c>
    </row>
    <row r="12" spans="1:16" ht="27.75" customHeight="1">
      <c r="A12" s="44">
        <v>3</v>
      </c>
      <c r="B12" s="87" t="s">
        <v>15</v>
      </c>
      <c r="C12" s="191">
        <v>24</v>
      </c>
      <c r="D12" s="190">
        <v>0</v>
      </c>
      <c r="E12" s="190">
        <v>0</v>
      </c>
      <c r="F12" s="192">
        <v>18</v>
      </c>
      <c r="G12" s="192">
        <v>6</v>
      </c>
      <c r="H12" s="192">
        <v>0</v>
      </c>
      <c r="I12" s="190">
        <v>0</v>
      </c>
      <c r="J12" s="190">
        <v>0</v>
      </c>
      <c r="K12" s="190">
        <v>0</v>
      </c>
      <c r="L12" s="190">
        <v>0</v>
      </c>
      <c r="M12" s="190">
        <v>0</v>
      </c>
      <c r="N12" s="190">
        <v>0</v>
      </c>
      <c r="O12" s="190">
        <v>0</v>
      </c>
      <c r="P12" s="190">
        <v>0</v>
      </c>
    </row>
    <row r="13" spans="1:16" ht="27.75" customHeight="1">
      <c r="A13" s="216">
        <v>4</v>
      </c>
      <c r="B13" s="217" t="s">
        <v>16</v>
      </c>
      <c r="C13" s="290">
        <v>83</v>
      </c>
      <c r="D13" s="291">
        <v>1</v>
      </c>
      <c r="E13" s="291">
        <v>0</v>
      </c>
      <c r="F13" s="291">
        <v>46</v>
      </c>
      <c r="G13" s="291">
        <v>27</v>
      </c>
      <c r="H13" s="291">
        <v>2</v>
      </c>
      <c r="I13" s="291">
        <v>1</v>
      </c>
      <c r="J13" s="291">
        <v>1</v>
      </c>
      <c r="K13" s="291">
        <v>1</v>
      </c>
      <c r="L13" s="291">
        <v>0</v>
      </c>
      <c r="M13" s="291">
        <v>0</v>
      </c>
      <c r="N13" s="291">
        <v>0</v>
      </c>
      <c r="O13" s="291">
        <v>2</v>
      </c>
      <c r="P13" s="291">
        <v>2</v>
      </c>
    </row>
    <row r="14" spans="1:16" ht="27.75" customHeight="1">
      <c r="A14" s="44">
        <v>5</v>
      </c>
      <c r="B14" s="87" t="s">
        <v>17</v>
      </c>
      <c r="C14" s="191">
        <v>41</v>
      </c>
      <c r="D14" s="190">
        <v>4</v>
      </c>
      <c r="E14" s="190">
        <v>0</v>
      </c>
      <c r="F14" s="192">
        <v>24</v>
      </c>
      <c r="G14" s="192">
        <v>6</v>
      </c>
      <c r="H14" s="192">
        <v>6</v>
      </c>
      <c r="I14" s="192">
        <v>0</v>
      </c>
      <c r="J14" s="192">
        <v>1</v>
      </c>
      <c r="K14" s="192">
        <v>0</v>
      </c>
      <c r="L14" s="192">
        <v>0</v>
      </c>
      <c r="M14" s="192">
        <v>0</v>
      </c>
      <c r="N14" s="192">
        <v>0</v>
      </c>
      <c r="O14" s="192">
        <v>0</v>
      </c>
      <c r="P14" s="192">
        <v>0</v>
      </c>
    </row>
    <row r="15" spans="1:16" ht="27.75" customHeight="1">
      <c r="A15" s="216">
        <v>6</v>
      </c>
      <c r="B15" s="217" t="s">
        <v>18</v>
      </c>
      <c r="C15" s="290">
        <v>66</v>
      </c>
      <c r="D15" s="291">
        <v>0</v>
      </c>
      <c r="E15" s="291">
        <v>0</v>
      </c>
      <c r="F15" s="291">
        <v>27</v>
      </c>
      <c r="G15" s="291">
        <v>12</v>
      </c>
      <c r="H15" s="291">
        <v>22</v>
      </c>
      <c r="I15" s="291">
        <v>1</v>
      </c>
      <c r="J15" s="291">
        <v>3</v>
      </c>
      <c r="K15" s="291">
        <v>0</v>
      </c>
      <c r="L15" s="291">
        <v>1</v>
      </c>
      <c r="M15" s="291">
        <v>0</v>
      </c>
      <c r="N15" s="291">
        <v>0</v>
      </c>
      <c r="O15" s="291">
        <v>0</v>
      </c>
      <c r="P15" s="291">
        <v>0</v>
      </c>
    </row>
    <row r="16" spans="1:16" ht="27.75" customHeight="1">
      <c r="A16" s="44">
        <v>7</v>
      </c>
      <c r="B16" s="87" t="s">
        <v>19</v>
      </c>
      <c r="C16" s="191">
        <v>49</v>
      </c>
      <c r="D16" s="190">
        <v>3</v>
      </c>
      <c r="E16" s="190">
        <v>0</v>
      </c>
      <c r="F16" s="192">
        <v>20</v>
      </c>
      <c r="G16" s="192">
        <v>15</v>
      </c>
      <c r="H16" s="192">
        <v>10</v>
      </c>
      <c r="I16" s="192">
        <v>0</v>
      </c>
      <c r="J16" s="192">
        <v>0</v>
      </c>
      <c r="K16" s="192">
        <v>0</v>
      </c>
      <c r="L16" s="192">
        <v>0</v>
      </c>
      <c r="M16" s="192">
        <v>0</v>
      </c>
      <c r="N16" s="389">
        <v>1</v>
      </c>
      <c r="O16" s="389">
        <v>0</v>
      </c>
      <c r="P16" s="389">
        <v>0</v>
      </c>
    </row>
    <row r="17" spans="1:16" ht="27.75" customHeight="1">
      <c r="A17" s="216">
        <v>8</v>
      </c>
      <c r="B17" s="217" t="s">
        <v>20</v>
      </c>
      <c r="C17" s="290">
        <v>15</v>
      </c>
      <c r="D17" s="291">
        <v>0</v>
      </c>
      <c r="E17" s="291">
        <v>0</v>
      </c>
      <c r="F17" s="291">
        <v>10</v>
      </c>
      <c r="G17" s="291">
        <v>0</v>
      </c>
      <c r="H17" s="291">
        <v>5</v>
      </c>
      <c r="I17" s="291">
        <v>0</v>
      </c>
      <c r="J17" s="291">
        <v>0</v>
      </c>
      <c r="K17" s="291">
        <v>0</v>
      </c>
      <c r="L17" s="291">
        <v>0</v>
      </c>
      <c r="M17" s="291">
        <v>0</v>
      </c>
      <c r="N17" s="291">
        <v>0</v>
      </c>
      <c r="O17" s="291">
        <v>0</v>
      </c>
      <c r="P17" s="291">
        <v>0</v>
      </c>
    </row>
    <row r="18" spans="1:16" ht="27.75" customHeight="1">
      <c r="A18" s="44">
        <v>9</v>
      </c>
      <c r="B18" s="87" t="s">
        <v>21</v>
      </c>
      <c r="C18" s="191">
        <v>36</v>
      </c>
      <c r="D18" s="190">
        <v>0</v>
      </c>
      <c r="E18" s="190">
        <v>0</v>
      </c>
      <c r="F18" s="192">
        <v>21</v>
      </c>
      <c r="G18" s="192">
        <v>10</v>
      </c>
      <c r="H18" s="192">
        <v>5</v>
      </c>
      <c r="I18" s="192">
        <v>0</v>
      </c>
      <c r="J18" s="192">
        <v>0</v>
      </c>
      <c r="K18" s="192">
        <v>0</v>
      </c>
      <c r="L18" s="192">
        <v>0</v>
      </c>
      <c r="M18" s="389">
        <v>0</v>
      </c>
      <c r="N18" s="389">
        <v>0</v>
      </c>
      <c r="O18" s="389">
        <v>0</v>
      </c>
      <c r="P18" s="389">
        <v>0</v>
      </c>
    </row>
    <row r="19" spans="1:16" ht="27.75" customHeight="1">
      <c r="A19" s="216">
        <v>10</v>
      </c>
      <c r="B19" s="217" t="s">
        <v>22</v>
      </c>
      <c r="C19" s="290">
        <v>14</v>
      </c>
      <c r="D19" s="291">
        <v>0</v>
      </c>
      <c r="E19" s="291">
        <v>0</v>
      </c>
      <c r="F19" s="291">
        <v>8</v>
      </c>
      <c r="G19" s="291">
        <v>3</v>
      </c>
      <c r="H19" s="291">
        <v>2</v>
      </c>
      <c r="I19" s="291">
        <v>0</v>
      </c>
      <c r="J19" s="291">
        <v>0</v>
      </c>
      <c r="K19" s="291">
        <v>0</v>
      </c>
      <c r="L19" s="291">
        <v>1</v>
      </c>
      <c r="M19" s="291">
        <v>0</v>
      </c>
      <c r="N19" s="291">
        <v>0</v>
      </c>
      <c r="O19" s="291">
        <v>0</v>
      </c>
      <c r="P19" s="291">
        <v>0</v>
      </c>
    </row>
    <row r="20" spans="1:16" ht="27.75" customHeight="1">
      <c r="A20" s="44">
        <v>11</v>
      </c>
      <c r="B20" s="87" t="s">
        <v>23</v>
      </c>
      <c r="C20" s="191">
        <v>11</v>
      </c>
      <c r="D20" s="190">
        <v>0</v>
      </c>
      <c r="E20" s="190">
        <v>0</v>
      </c>
      <c r="F20" s="192">
        <v>7</v>
      </c>
      <c r="G20" s="192">
        <v>3</v>
      </c>
      <c r="H20" s="192">
        <v>1</v>
      </c>
      <c r="I20" s="192">
        <v>0</v>
      </c>
      <c r="J20" s="192">
        <v>0</v>
      </c>
      <c r="K20" s="192">
        <v>0</v>
      </c>
      <c r="L20" s="190">
        <v>0</v>
      </c>
      <c r="M20" s="389">
        <v>0</v>
      </c>
      <c r="N20" s="389">
        <v>0</v>
      </c>
      <c r="O20" s="389">
        <v>0</v>
      </c>
      <c r="P20" s="389">
        <v>0</v>
      </c>
    </row>
    <row r="21" spans="1:16" ht="27.75" customHeight="1">
      <c r="A21" s="216">
        <v>12</v>
      </c>
      <c r="B21" s="217" t="s">
        <v>24</v>
      </c>
      <c r="C21" s="290">
        <v>38</v>
      </c>
      <c r="D21" s="291">
        <v>0</v>
      </c>
      <c r="E21" s="291">
        <v>0</v>
      </c>
      <c r="F21" s="291">
        <v>22</v>
      </c>
      <c r="G21" s="291">
        <v>8</v>
      </c>
      <c r="H21" s="291">
        <v>8</v>
      </c>
      <c r="I21" s="291">
        <v>0</v>
      </c>
      <c r="J21" s="291">
        <v>0</v>
      </c>
      <c r="K21" s="291">
        <v>0</v>
      </c>
      <c r="L21" s="390">
        <v>0</v>
      </c>
      <c r="M21" s="291">
        <v>0</v>
      </c>
      <c r="N21" s="291">
        <v>0</v>
      </c>
      <c r="O21" s="291">
        <v>0</v>
      </c>
      <c r="P21" s="291">
        <v>0</v>
      </c>
    </row>
    <row r="22" spans="1:16" ht="27.75" customHeight="1">
      <c r="A22" s="44">
        <v>13</v>
      </c>
      <c r="B22" s="87" t="s">
        <v>25</v>
      </c>
      <c r="C22" s="191">
        <v>15</v>
      </c>
      <c r="D22" s="190">
        <v>0</v>
      </c>
      <c r="E22" s="190">
        <v>0</v>
      </c>
      <c r="F22" s="192">
        <v>2</v>
      </c>
      <c r="G22" s="192">
        <v>7</v>
      </c>
      <c r="H22" s="192">
        <v>4</v>
      </c>
      <c r="I22" s="192">
        <v>0</v>
      </c>
      <c r="J22" s="192">
        <v>0</v>
      </c>
      <c r="K22" s="192">
        <v>0</v>
      </c>
      <c r="L22" s="192">
        <v>2</v>
      </c>
      <c r="M22" s="389">
        <v>0</v>
      </c>
      <c r="N22" s="389">
        <v>0</v>
      </c>
      <c r="O22" s="389">
        <v>0</v>
      </c>
      <c r="P22" s="389">
        <v>0</v>
      </c>
    </row>
    <row r="23" spans="1:16" ht="27.75" customHeight="1">
      <c r="A23" s="216">
        <v>14</v>
      </c>
      <c r="B23" s="217" t="s">
        <v>26</v>
      </c>
      <c r="C23" s="290">
        <v>20</v>
      </c>
      <c r="D23" s="291">
        <v>0</v>
      </c>
      <c r="E23" s="291">
        <v>0</v>
      </c>
      <c r="F23" s="291">
        <v>6</v>
      </c>
      <c r="G23" s="291">
        <v>10</v>
      </c>
      <c r="H23" s="291">
        <v>3</v>
      </c>
      <c r="I23" s="291">
        <v>0</v>
      </c>
      <c r="J23" s="291">
        <v>1</v>
      </c>
      <c r="K23" s="291">
        <v>0</v>
      </c>
      <c r="L23" s="291">
        <v>0</v>
      </c>
      <c r="M23" s="291">
        <v>0</v>
      </c>
      <c r="N23" s="291">
        <v>0</v>
      </c>
      <c r="O23" s="291">
        <v>0</v>
      </c>
      <c r="P23" s="291">
        <v>0</v>
      </c>
    </row>
    <row r="24" spans="1:16" ht="27.75" customHeight="1">
      <c r="A24" s="44">
        <v>15</v>
      </c>
      <c r="B24" s="87" t="s">
        <v>27</v>
      </c>
      <c r="C24" s="191">
        <v>38</v>
      </c>
      <c r="D24" s="190">
        <v>0</v>
      </c>
      <c r="E24" s="190">
        <v>0</v>
      </c>
      <c r="F24" s="192">
        <v>29</v>
      </c>
      <c r="G24" s="192">
        <v>4</v>
      </c>
      <c r="H24" s="192">
        <v>5</v>
      </c>
      <c r="I24" s="192">
        <v>0</v>
      </c>
      <c r="J24" s="190">
        <v>0</v>
      </c>
      <c r="K24" s="389">
        <v>0</v>
      </c>
      <c r="L24" s="389">
        <v>0</v>
      </c>
      <c r="M24" s="389">
        <v>0</v>
      </c>
      <c r="N24" s="389">
        <v>0</v>
      </c>
      <c r="O24" s="389">
        <v>0</v>
      </c>
      <c r="P24" s="389">
        <v>0</v>
      </c>
    </row>
    <row r="25" spans="1:16" ht="27.75" customHeight="1">
      <c r="A25" s="216">
        <v>16</v>
      </c>
      <c r="B25" s="217" t="s">
        <v>28</v>
      </c>
      <c r="C25" s="290">
        <v>190</v>
      </c>
      <c r="D25" s="291">
        <v>2</v>
      </c>
      <c r="E25" s="291">
        <v>1</v>
      </c>
      <c r="F25" s="291">
        <v>33</v>
      </c>
      <c r="G25" s="291">
        <v>76</v>
      </c>
      <c r="H25" s="291">
        <v>53</v>
      </c>
      <c r="I25" s="291">
        <v>22</v>
      </c>
      <c r="J25" s="291">
        <v>1</v>
      </c>
      <c r="K25" s="291">
        <v>2</v>
      </c>
      <c r="L25" s="291">
        <v>0</v>
      </c>
      <c r="M25" s="291">
        <v>0</v>
      </c>
      <c r="N25" s="291">
        <v>0</v>
      </c>
      <c r="O25" s="291">
        <v>0</v>
      </c>
      <c r="P25" s="291">
        <v>0</v>
      </c>
    </row>
    <row r="26" spans="1:16" ht="27.75" customHeight="1">
      <c r="A26" s="44">
        <v>17</v>
      </c>
      <c r="B26" s="87" t="s">
        <v>29</v>
      </c>
      <c r="C26" s="191">
        <v>52</v>
      </c>
      <c r="D26" s="190">
        <v>1</v>
      </c>
      <c r="E26" s="190">
        <v>0</v>
      </c>
      <c r="F26" s="192">
        <v>22</v>
      </c>
      <c r="G26" s="192">
        <v>8</v>
      </c>
      <c r="H26" s="192">
        <v>19</v>
      </c>
      <c r="I26" s="192">
        <v>0</v>
      </c>
      <c r="J26" s="192">
        <v>0</v>
      </c>
      <c r="K26" s="389">
        <v>0</v>
      </c>
      <c r="L26" s="389">
        <v>0</v>
      </c>
      <c r="M26" s="389">
        <v>0</v>
      </c>
      <c r="N26" s="389">
        <v>1</v>
      </c>
      <c r="O26" s="389">
        <v>1</v>
      </c>
      <c r="P26" s="389">
        <v>0</v>
      </c>
    </row>
    <row r="27" spans="1:16" ht="27.75" customHeight="1">
      <c r="A27" s="216">
        <v>18</v>
      </c>
      <c r="B27" s="217" t="s">
        <v>30</v>
      </c>
      <c r="C27" s="290">
        <v>32</v>
      </c>
      <c r="D27" s="291">
        <v>0</v>
      </c>
      <c r="E27" s="291">
        <v>0</v>
      </c>
      <c r="F27" s="291">
        <v>10</v>
      </c>
      <c r="G27" s="291">
        <v>15</v>
      </c>
      <c r="H27" s="291">
        <v>5</v>
      </c>
      <c r="I27" s="291">
        <v>1</v>
      </c>
      <c r="J27" s="291">
        <v>0</v>
      </c>
      <c r="K27" s="291">
        <v>0</v>
      </c>
      <c r="L27" s="291">
        <v>0</v>
      </c>
      <c r="M27" s="291">
        <v>0</v>
      </c>
      <c r="N27" s="291">
        <v>0</v>
      </c>
      <c r="O27" s="291">
        <v>1</v>
      </c>
      <c r="P27" s="291">
        <v>0</v>
      </c>
    </row>
    <row r="28" spans="1:16" ht="17.25">
      <c r="A28" s="418" t="s">
        <v>8</v>
      </c>
      <c r="B28" s="419"/>
      <c r="C28" s="193">
        <v>769</v>
      </c>
      <c r="D28" s="193">
        <v>13</v>
      </c>
      <c r="E28" s="193">
        <v>1</v>
      </c>
      <c r="F28" s="193">
        <v>318</v>
      </c>
      <c r="G28" s="193">
        <v>231</v>
      </c>
      <c r="H28" s="193">
        <v>159</v>
      </c>
      <c r="I28" s="193">
        <v>25</v>
      </c>
      <c r="J28" s="193">
        <v>7</v>
      </c>
      <c r="K28" s="193">
        <v>3</v>
      </c>
      <c r="L28" s="193">
        <v>4</v>
      </c>
      <c r="M28" s="192">
        <v>0</v>
      </c>
      <c r="N28" s="193">
        <v>2</v>
      </c>
      <c r="O28" s="193">
        <v>4</v>
      </c>
      <c r="P28" s="193">
        <v>2</v>
      </c>
    </row>
  </sheetData>
  <sheetProtection/>
  <mergeCells count="19">
    <mergeCell ref="A28:B28"/>
    <mergeCell ref="B6:B9"/>
    <mergeCell ref="C6:C9"/>
    <mergeCell ref="D6:P6"/>
    <mergeCell ref="D7:E8"/>
    <mergeCell ref="F7:I7"/>
    <mergeCell ref="J7:M7"/>
    <mergeCell ref="N7:P7"/>
    <mergeCell ref="F8:G8"/>
    <mergeCell ref="H8:I8"/>
    <mergeCell ref="J8:K8"/>
    <mergeCell ref="A1:P1"/>
    <mergeCell ref="A2:P2"/>
    <mergeCell ref="A3:P3"/>
    <mergeCell ref="A4:P4"/>
    <mergeCell ref="A6:A9"/>
    <mergeCell ref="L8:M8"/>
    <mergeCell ref="N8:O8"/>
    <mergeCell ref="P8:P9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6"/>
  <sheetViews>
    <sheetView zoomScale="81" zoomScaleNormal="81" zoomScalePageLayoutView="0" workbookViewId="0" topLeftCell="A1">
      <selection activeCell="N16" sqref="N16"/>
    </sheetView>
  </sheetViews>
  <sheetFormatPr defaultColWidth="8.625" defaultRowHeight="12.75"/>
  <cols>
    <col min="1" max="1" width="5.00390625" style="300" customWidth="1"/>
    <col min="2" max="2" width="24.125" style="299" customWidth="1"/>
    <col min="3" max="3" width="11.25390625" style="300" customWidth="1"/>
    <col min="4" max="4" width="11.50390625" style="300" customWidth="1"/>
    <col min="5" max="5" width="17.625" style="300" customWidth="1"/>
    <col min="6" max="7" width="14.875" style="300" customWidth="1"/>
    <col min="8" max="8" width="11.625" style="300" customWidth="1"/>
    <col min="9" max="9" width="16.25390625" style="300" customWidth="1"/>
    <col min="10" max="10" width="12.25390625" style="300" customWidth="1"/>
    <col min="11" max="12" width="16.75390625" style="300" customWidth="1"/>
    <col min="13" max="13" width="8.75390625" style="300" customWidth="1"/>
    <col min="14" max="16384" width="8.625" style="300" customWidth="1"/>
  </cols>
  <sheetData>
    <row r="1" spans="1:12" s="298" customFormat="1" ht="51" customHeight="1">
      <c r="A1" s="431" t="s">
        <v>244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</row>
    <row r="2" spans="1:12" s="298" customFormat="1" ht="24" customHeight="1" thickBot="1">
      <c r="A2" s="622" t="s">
        <v>325</v>
      </c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</row>
    <row r="3" spans="1:12" ht="18.75" customHeight="1">
      <c r="A3" s="611" t="s">
        <v>9</v>
      </c>
      <c r="B3" s="614" t="s">
        <v>10</v>
      </c>
      <c r="C3" s="615" t="s">
        <v>326</v>
      </c>
      <c r="D3" s="615" t="s">
        <v>245</v>
      </c>
      <c r="E3" s="615"/>
      <c r="F3" s="615" t="s">
        <v>246</v>
      </c>
      <c r="G3" s="615" t="s">
        <v>247</v>
      </c>
      <c r="H3" s="615" t="s">
        <v>248</v>
      </c>
      <c r="I3" s="615"/>
      <c r="J3" s="615"/>
      <c r="K3" s="615"/>
      <c r="L3" s="616"/>
    </row>
    <row r="4" spans="1:12" ht="65.25" customHeight="1">
      <c r="A4" s="612"/>
      <c r="B4" s="433"/>
      <c r="C4" s="617" t="s">
        <v>249</v>
      </c>
      <c r="D4" s="617"/>
      <c r="E4" s="617"/>
      <c r="F4" s="617" t="s">
        <v>250</v>
      </c>
      <c r="G4" s="617"/>
      <c r="H4" s="617" t="s">
        <v>249</v>
      </c>
      <c r="I4" s="617"/>
      <c r="J4" s="617" t="s">
        <v>250</v>
      </c>
      <c r="K4" s="617"/>
      <c r="L4" s="618" t="s">
        <v>251</v>
      </c>
    </row>
    <row r="5" spans="1:13" ht="53.25" customHeight="1" thickBot="1">
      <c r="A5" s="613"/>
      <c r="B5" s="438"/>
      <c r="C5" s="368" t="s">
        <v>252</v>
      </c>
      <c r="D5" s="368" t="s">
        <v>253</v>
      </c>
      <c r="E5" s="368" t="s">
        <v>254</v>
      </c>
      <c r="F5" s="368" t="s">
        <v>252</v>
      </c>
      <c r="G5" s="368" t="s">
        <v>255</v>
      </c>
      <c r="H5" s="368" t="s">
        <v>252</v>
      </c>
      <c r="I5" s="368" t="s">
        <v>255</v>
      </c>
      <c r="J5" s="368" t="s">
        <v>252</v>
      </c>
      <c r="K5" s="368" t="s">
        <v>255</v>
      </c>
      <c r="L5" s="619"/>
      <c r="M5" s="301"/>
    </row>
    <row r="6" spans="1:12" s="302" customFormat="1" ht="18" customHeight="1" thickTop="1">
      <c r="A6" s="178">
        <v>1</v>
      </c>
      <c r="B6" s="80" t="s">
        <v>13</v>
      </c>
      <c r="C6" s="369">
        <v>114</v>
      </c>
      <c r="D6" s="369">
        <v>116</v>
      </c>
      <c r="E6" s="369">
        <v>4</v>
      </c>
      <c r="F6" s="369">
        <v>91</v>
      </c>
      <c r="G6" s="370">
        <v>93</v>
      </c>
      <c r="H6" s="370">
        <v>127</v>
      </c>
      <c r="I6" s="370">
        <v>129</v>
      </c>
      <c r="J6" s="370">
        <v>127</v>
      </c>
      <c r="K6" s="370">
        <v>129</v>
      </c>
      <c r="L6" s="371">
        <v>1305</v>
      </c>
    </row>
    <row r="7" spans="1:12" s="302" customFormat="1" ht="18" customHeight="1">
      <c r="A7" s="283">
        <v>2</v>
      </c>
      <c r="B7" s="217" t="s">
        <v>14</v>
      </c>
      <c r="C7" s="284">
        <v>106</v>
      </c>
      <c r="D7" s="284">
        <v>111</v>
      </c>
      <c r="E7" s="284">
        <v>5</v>
      </c>
      <c r="F7" s="284">
        <v>26</v>
      </c>
      <c r="G7" s="372">
        <v>29</v>
      </c>
      <c r="H7" s="372">
        <v>116</v>
      </c>
      <c r="I7" s="372">
        <v>120</v>
      </c>
      <c r="J7" s="372">
        <v>111</v>
      </c>
      <c r="K7" s="372">
        <v>115</v>
      </c>
      <c r="L7" s="373">
        <v>1237</v>
      </c>
    </row>
    <row r="8" spans="1:12" s="302" customFormat="1" ht="18" customHeight="1">
      <c r="A8" s="179">
        <v>3</v>
      </c>
      <c r="B8" s="87" t="s">
        <v>15</v>
      </c>
      <c r="C8" s="374">
        <v>181</v>
      </c>
      <c r="D8" s="374">
        <v>184</v>
      </c>
      <c r="E8" s="374">
        <v>10</v>
      </c>
      <c r="F8" s="374">
        <v>125</v>
      </c>
      <c r="G8" s="375">
        <v>127</v>
      </c>
      <c r="H8" s="375">
        <v>188</v>
      </c>
      <c r="I8" s="375">
        <v>190</v>
      </c>
      <c r="J8" s="375">
        <v>185</v>
      </c>
      <c r="K8" s="375">
        <v>187</v>
      </c>
      <c r="L8" s="376">
        <v>1911</v>
      </c>
    </row>
    <row r="9" spans="1:12" s="302" customFormat="1" ht="18" customHeight="1">
      <c r="A9" s="283">
        <v>4</v>
      </c>
      <c r="B9" s="217" t="s">
        <v>16</v>
      </c>
      <c r="C9" s="284">
        <v>424</v>
      </c>
      <c r="D9" s="284">
        <v>434</v>
      </c>
      <c r="E9" s="284">
        <v>35</v>
      </c>
      <c r="F9" s="284">
        <v>424</v>
      </c>
      <c r="G9" s="372">
        <v>434</v>
      </c>
      <c r="H9" s="372">
        <v>489</v>
      </c>
      <c r="I9" s="372">
        <v>499</v>
      </c>
      <c r="J9" s="372">
        <v>489</v>
      </c>
      <c r="K9" s="372">
        <v>498</v>
      </c>
      <c r="L9" s="373">
        <v>5072</v>
      </c>
    </row>
    <row r="10" spans="1:12" s="302" customFormat="1" ht="18" customHeight="1">
      <c r="A10" s="179">
        <v>5</v>
      </c>
      <c r="B10" s="87" t="s">
        <v>17</v>
      </c>
      <c r="C10" s="374">
        <v>299</v>
      </c>
      <c r="D10" s="374">
        <v>301</v>
      </c>
      <c r="E10" s="374">
        <v>18</v>
      </c>
      <c r="F10" s="374">
        <v>297</v>
      </c>
      <c r="G10" s="375">
        <v>299</v>
      </c>
      <c r="H10" s="375">
        <v>351</v>
      </c>
      <c r="I10" s="375">
        <v>353</v>
      </c>
      <c r="J10" s="375">
        <v>351</v>
      </c>
      <c r="K10" s="375">
        <v>353</v>
      </c>
      <c r="L10" s="376">
        <v>3689</v>
      </c>
    </row>
    <row r="11" spans="1:12" s="302" customFormat="1" ht="18" customHeight="1">
      <c r="A11" s="283">
        <v>6</v>
      </c>
      <c r="B11" s="217" t="s">
        <v>18</v>
      </c>
      <c r="C11" s="284">
        <v>417</v>
      </c>
      <c r="D11" s="284">
        <v>429</v>
      </c>
      <c r="E11" s="284">
        <v>28</v>
      </c>
      <c r="F11" s="284">
        <v>296</v>
      </c>
      <c r="G11" s="372">
        <v>298</v>
      </c>
      <c r="H11" s="372">
        <v>459</v>
      </c>
      <c r="I11" s="372">
        <v>471</v>
      </c>
      <c r="J11" s="372">
        <v>436</v>
      </c>
      <c r="K11" s="372">
        <v>446</v>
      </c>
      <c r="L11" s="373">
        <v>4782</v>
      </c>
    </row>
    <row r="12" spans="1:12" s="302" customFormat="1" ht="18" customHeight="1">
      <c r="A12" s="179">
        <v>7</v>
      </c>
      <c r="B12" s="87" t="s">
        <v>19</v>
      </c>
      <c r="C12" s="374">
        <v>137</v>
      </c>
      <c r="D12" s="374">
        <v>137</v>
      </c>
      <c r="E12" s="374">
        <v>14</v>
      </c>
      <c r="F12" s="374">
        <v>104</v>
      </c>
      <c r="G12" s="375">
        <v>104</v>
      </c>
      <c r="H12" s="375">
        <v>159</v>
      </c>
      <c r="I12" s="375">
        <v>159</v>
      </c>
      <c r="J12" s="375">
        <v>159</v>
      </c>
      <c r="K12" s="375">
        <v>159</v>
      </c>
      <c r="L12" s="376">
        <v>1580</v>
      </c>
    </row>
    <row r="13" spans="1:12" s="302" customFormat="1" ht="18" customHeight="1">
      <c r="A13" s="283">
        <v>8</v>
      </c>
      <c r="B13" s="217" t="s">
        <v>20</v>
      </c>
      <c r="C13" s="284">
        <v>132</v>
      </c>
      <c r="D13" s="284">
        <v>134</v>
      </c>
      <c r="E13" s="284">
        <v>11</v>
      </c>
      <c r="F13" s="284">
        <v>0</v>
      </c>
      <c r="G13" s="372">
        <v>0</v>
      </c>
      <c r="H13" s="372">
        <v>143</v>
      </c>
      <c r="I13" s="372">
        <v>145</v>
      </c>
      <c r="J13" s="372">
        <v>132</v>
      </c>
      <c r="K13" s="372">
        <v>134</v>
      </c>
      <c r="L13" s="373">
        <v>1500</v>
      </c>
    </row>
    <row r="14" spans="1:12" s="302" customFormat="1" ht="18" customHeight="1">
      <c r="A14" s="179">
        <v>9</v>
      </c>
      <c r="B14" s="87" t="s">
        <v>21</v>
      </c>
      <c r="C14" s="374">
        <v>130</v>
      </c>
      <c r="D14" s="374">
        <v>133</v>
      </c>
      <c r="E14" s="374">
        <v>11</v>
      </c>
      <c r="F14" s="374">
        <v>72</v>
      </c>
      <c r="G14" s="375">
        <v>75</v>
      </c>
      <c r="H14" s="375">
        <v>139</v>
      </c>
      <c r="I14" s="375">
        <v>142</v>
      </c>
      <c r="J14" s="375">
        <v>139</v>
      </c>
      <c r="K14" s="375">
        <v>142</v>
      </c>
      <c r="L14" s="376">
        <v>1519</v>
      </c>
    </row>
    <row r="15" spans="1:12" s="302" customFormat="1" ht="18" customHeight="1">
      <c r="A15" s="283">
        <v>10</v>
      </c>
      <c r="B15" s="217" t="s">
        <v>22</v>
      </c>
      <c r="C15" s="284">
        <v>87</v>
      </c>
      <c r="D15" s="284">
        <v>91</v>
      </c>
      <c r="E15" s="284">
        <v>2</v>
      </c>
      <c r="F15" s="284">
        <v>0</v>
      </c>
      <c r="G15" s="372">
        <v>0</v>
      </c>
      <c r="H15" s="372">
        <v>90</v>
      </c>
      <c r="I15" s="372">
        <v>94</v>
      </c>
      <c r="J15" s="372">
        <v>88</v>
      </c>
      <c r="K15" s="372">
        <v>92</v>
      </c>
      <c r="L15" s="373">
        <v>1026</v>
      </c>
    </row>
    <row r="16" spans="1:12" s="302" customFormat="1" ht="18" customHeight="1">
      <c r="A16" s="179">
        <v>11</v>
      </c>
      <c r="B16" s="87" t="s">
        <v>23</v>
      </c>
      <c r="C16" s="374">
        <v>119</v>
      </c>
      <c r="D16" s="374">
        <v>121</v>
      </c>
      <c r="E16" s="374">
        <v>4</v>
      </c>
      <c r="F16" s="374">
        <v>33</v>
      </c>
      <c r="G16" s="375">
        <v>34</v>
      </c>
      <c r="H16" s="375">
        <v>125</v>
      </c>
      <c r="I16" s="375">
        <v>128</v>
      </c>
      <c r="J16" s="375">
        <v>123</v>
      </c>
      <c r="K16" s="375">
        <v>126</v>
      </c>
      <c r="L16" s="376">
        <v>1315</v>
      </c>
    </row>
    <row r="17" spans="1:12" s="302" customFormat="1" ht="18" customHeight="1">
      <c r="A17" s="283">
        <v>12</v>
      </c>
      <c r="B17" s="217" t="s">
        <v>24</v>
      </c>
      <c r="C17" s="284">
        <v>168</v>
      </c>
      <c r="D17" s="284">
        <v>172</v>
      </c>
      <c r="E17" s="284">
        <v>24</v>
      </c>
      <c r="F17" s="284">
        <v>153</v>
      </c>
      <c r="G17" s="372">
        <v>156</v>
      </c>
      <c r="H17" s="372">
        <v>181</v>
      </c>
      <c r="I17" s="372">
        <v>185</v>
      </c>
      <c r="J17" s="372">
        <v>171</v>
      </c>
      <c r="K17" s="372">
        <v>175</v>
      </c>
      <c r="L17" s="373">
        <v>1821</v>
      </c>
    </row>
    <row r="18" spans="1:12" s="302" customFormat="1" ht="18" customHeight="1">
      <c r="A18" s="179">
        <v>13</v>
      </c>
      <c r="B18" s="87" t="s">
        <v>25</v>
      </c>
      <c r="C18" s="374">
        <v>96</v>
      </c>
      <c r="D18" s="374">
        <v>96</v>
      </c>
      <c r="E18" s="374">
        <v>3</v>
      </c>
      <c r="F18" s="374">
        <v>47</v>
      </c>
      <c r="G18" s="375">
        <v>47</v>
      </c>
      <c r="H18" s="375">
        <v>99</v>
      </c>
      <c r="I18" s="375">
        <v>99</v>
      </c>
      <c r="J18" s="375">
        <v>99</v>
      </c>
      <c r="K18" s="375">
        <v>99</v>
      </c>
      <c r="L18" s="376">
        <v>1065</v>
      </c>
    </row>
    <row r="19" spans="1:12" s="302" customFormat="1" ht="18" customHeight="1">
      <c r="A19" s="283">
        <v>14</v>
      </c>
      <c r="B19" s="217" t="s">
        <v>26</v>
      </c>
      <c r="C19" s="284">
        <v>131</v>
      </c>
      <c r="D19" s="284">
        <v>133</v>
      </c>
      <c r="E19" s="284">
        <v>3</v>
      </c>
      <c r="F19" s="284">
        <v>0</v>
      </c>
      <c r="G19" s="372">
        <v>0</v>
      </c>
      <c r="H19" s="372">
        <v>135</v>
      </c>
      <c r="I19" s="372">
        <v>137</v>
      </c>
      <c r="J19" s="372">
        <v>132</v>
      </c>
      <c r="K19" s="372">
        <v>134</v>
      </c>
      <c r="L19" s="373">
        <v>1413</v>
      </c>
    </row>
    <row r="20" spans="1:12" s="302" customFormat="1" ht="18" customHeight="1">
      <c r="A20" s="179">
        <v>15</v>
      </c>
      <c r="B20" s="87" t="s">
        <v>27</v>
      </c>
      <c r="C20" s="374">
        <v>112</v>
      </c>
      <c r="D20" s="374">
        <v>118</v>
      </c>
      <c r="E20" s="374">
        <v>10</v>
      </c>
      <c r="F20" s="374">
        <v>92</v>
      </c>
      <c r="G20" s="375">
        <v>97</v>
      </c>
      <c r="H20" s="375">
        <v>120</v>
      </c>
      <c r="I20" s="375">
        <v>126</v>
      </c>
      <c r="J20" s="375">
        <v>118</v>
      </c>
      <c r="K20" s="375">
        <v>123</v>
      </c>
      <c r="L20" s="376">
        <v>1260</v>
      </c>
    </row>
    <row r="21" spans="1:12" s="302" customFormat="1" ht="18" customHeight="1">
      <c r="A21" s="283">
        <v>16</v>
      </c>
      <c r="B21" s="217" t="s">
        <v>28</v>
      </c>
      <c r="C21" s="284">
        <v>91</v>
      </c>
      <c r="D21" s="284">
        <v>93</v>
      </c>
      <c r="E21" s="284">
        <v>2</v>
      </c>
      <c r="F21" s="284">
        <v>91</v>
      </c>
      <c r="G21" s="372">
        <v>93</v>
      </c>
      <c r="H21" s="372">
        <v>98</v>
      </c>
      <c r="I21" s="372">
        <v>106</v>
      </c>
      <c r="J21" s="372">
        <v>98</v>
      </c>
      <c r="K21" s="372">
        <v>106</v>
      </c>
      <c r="L21" s="373">
        <v>1042</v>
      </c>
    </row>
    <row r="22" spans="1:12" s="302" customFormat="1" ht="18" customHeight="1">
      <c r="A22" s="179">
        <v>17</v>
      </c>
      <c r="B22" s="87" t="s">
        <v>29</v>
      </c>
      <c r="C22" s="374">
        <v>134</v>
      </c>
      <c r="D22" s="374">
        <v>138</v>
      </c>
      <c r="E22" s="374">
        <v>20</v>
      </c>
      <c r="F22" s="374">
        <v>119</v>
      </c>
      <c r="G22" s="375">
        <v>122</v>
      </c>
      <c r="H22" s="375">
        <v>143</v>
      </c>
      <c r="I22" s="375">
        <v>147</v>
      </c>
      <c r="J22" s="375">
        <v>133</v>
      </c>
      <c r="K22" s="375">
        <v>137</v>
      </c>
      <c r="L22" s="376">
        <v>1344</v>
      </c>
    </row>
    <row r="23" spans="1:12" s="302" customFormat="1" ht="18" customHeight="1">
      <c r="A23" s="283">
        <v>18</v>
      </c>
      <c r="B23" s="217" t="s">
        <v>30</v>
      </c>
      <c r="C23" s="284">
        <v>193</v>
      </c>
      <c r="D23" s="284">
        <v>202</v>
      </c>
      <c r="E23" s="284">
        <v>4</v>
      </c>
      <c r="F23" s="284">
        <v>153</v>
      </c>
      <c r="G23" s="372">
        <v>161</v>
      </c>
      <c r="H23" s="372">
        <v>208</v>
      </c>
      <c r="I23" s="372">
        <v>219</v>
      </c>
      <c r="J23" s="372">
        <v>207</v>
      </c>
      <c r="K23" s="372">
        <v>218</v>
      </c>
      <c r="L23" s="373">
        <v>2168</v>
      </c>
    </row>
    <row r="24" spans="1:12" s="303" customFormat="1" ht="31.5" customHeight="1" thickBot="1">
      <c r="A24" s="620" t="s">
        <v>8</v>
      </c>
      <c r="B24" s="621"/>
      <c r="C24" s="377">
        <v>3071</v>
      </c>
      <c r="D24" s="378">
        <v>3143</v>
      </c>
      <c r="E24" s="378">
        <v>208</v>
      </c>
      <c r="F24" s="378">
        <v>2123</v>
      </c>
      <c r="G24" s="377">
        <v>2169</v>
      </c>
      <c r="H24" s="377">
        <v>3370</v>
      </c>
      <c r="I24" s="377">
        <v>3449</v>
      </c>
      <c r="J24" s="377">
        <v>3298</v>
      </c>
      <c r="K24" s="377">
        <v>3373</v>
      </c>
      <c r="L24" s="379">
        <v>35049</v>
      </c>
    </row>
    <row r="26" spans="3:12" ht="12.75">
      <c r="C26" s="609"/>
      <c r="D26" s="609"/>
      <c r="E26" s="609"/>
      <c r="F26" s="609"/>
      <c r="G26" s="609"/>
      <c r="H26" s="304"/>
      <c r="I26" s="304"/>
      <c r="J26" s="304"/>
      <c r="K26" s="610"/>
      <c r="L26" s="610"/>
    </row>
  </sheetData>
  <sheetProtection selectLockedCells="1" selectUnlockedCells="1"/>
  <mergeCells count="14">
    <mergeCell ref="L4:L5"/>
    <mergeCell ref="A24:B24"/>
    <mergeCell ref="A1:L1"/>
    <mergeCell ref="A2:L2"/>
    <mergeCell ref="C26:G26"/>
    <mergeCell ref="K26:L26"/>
    <mergeCell ref="A3:A5"/>
    <mergeCell ref="B3:B5"/>
    <mergeCell ref="C3:G3"/>
    <mergeCell ref="H3:L3"/>
    <mergeCell ref="C4:E4"/>
    <mergeCell ref="F4:G4"/>
    <mergeCell ref="H4:I4"/>
    <mergeCell ref="J4:K4"/>
  </mergeCells>
  <printOptions/>
  <pageMargins left="0.5902777777777778" right="0.19652777777777777" top="0.19652777777777777" bottom="0.19652777777777777" header="0.19652777777777777" footer="0.19652777777777777"/>
  <pageSetup horizontalDpi="300" verticalDpi="300" orientation="landscape" paperSize="9" scale="81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7.25390625" style="0" customWidth="1"/>
    <col min="2" max="2" width="24.50390625" style="0" customWidth="1"/>
    <col min="3" max="4" width="13.125" style="0" customWidth="1"/>
    <col min="5" max="5" width="10.75390625" style="0" customWidth="1"/>
    <col min="6" max="6" width="11.50390625" style="0" customWidth="1"/>
    <col min="7" max="7" width="11.875" style="0" customWidth="1"/>
    <col min="8" max="8" width="11.125" style="0" customWidth="1"/>
    <col min="9" max="9" width="11.50390625" style="0" customWidth="1"/>
    <col min="10" max="10" width="11.875" style="0" customWidth="1"/>
    <col min="11" max="11" width="12.625" style="0" customWidth="1"/>
  </cols>
  <sheetData>
    <row r="1" spans="1:11" ht="45" customHeight="1">
      <c r="A1" s="431" t="s">
        <v>328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</row>
    <row r="2" spans="1:11" ht="6" customHeight="1">
      <c r="A2" s="391"/>
      <c r="B2" s="392"/>
      <c r="C2" s="393"/>
      <c r="D2" s="394"/>
      <c r="E2" s="393"/>
      <c r="F2" s="393"/>
      <c r="G2" s="393"/>
      <c r="H2" s="393"/>
      <c r="I2" s="393"/>
      <c r="J2" s="393"/>
      <c r="K2" s="395"/>
    </row>
    <row r="3" spans="1:11" ht="17.25" customHeight="1">
      <c r="A3" s="436" t="s">
        <v>9</v>
      </c>
      <c r="B3" s="623" t="s">
        <v>273</v>
      </c>
      <c r="C3" s="624" t="s">
        <v>172</v>
      </c>
      <c r="D3" s="624" t="s">
        <v>274</v>
      </c>
      <c r="E3" s="624"/>
      <c r="F3" s="624"/>
      <c r="G3" s="624"/>
      <c r="H3" s="624"/>
      <c r="I3" s="624"/>
      <c r="J3" s="624"/>
      <c r="K3" s="624"/>
    </row>
    <row r="4" spans="1:11" ht="36">
      <c r="A4" s="436"/>
      <c r="B4" s="623"/>
      <c r="C4" s="624"/>
      <c r="D4" s="398" t="s">
        <v>40</v>
      </c>
      <c r="E4" s="398" t="s">
        <v>41</v>
      </c>
      <c r="F4" s="398" t="s">
        <v>42</v>
      </c>
      <c r="G4" s="398" t="s">
        <v>275</v>
      </c>
      <c r="H4" s="398" t="s">
        <v>276</v>
      </c>
      <c r="I4" s="398" t="s">
        <v>277</v>
      </c>
      <c r="J4" s="398" t="s">
        <v>278</v>
      </c>
      <c r="K4" s="397" t="s">
        <v>279</v>
      </c>
    </row>
    <row r="5" spans="1:11" ht="17.25">
      <c r="A5" s="44">
        <v>1</v>
      </c>
      <c r="B5" s="87" t="s">
        <v>13</v>
      </c>
      <c r="C5" s="125">
        <v>263</v>
      </c>
      <c r="D5" s="57">
        <f>C5-SUM(E5:K5)</f>
        <v>218</v>
      </c>
      <c r="E5" s="58">
        <v>34</v>
      </c>
      <c r="F5" s="58">
        <v>7</v>
      </c>
      <c r="G5" s="58">
        <v>3</v>
      </c>
      <c r="H5" s="58">
        <v>0</v>
      </c>
      <c r="I5" s="58">
        <v>0</v>
      </c>
      <c r="J5" s="58">
        <v>0</v>
      </c>
      <c r="K5" s="58">
        <v>1</v>
      </c>
    </row>
    <row r="6" spans="1:11" ht="17.25">
      <c r="A6" s="216">
        <v>2</v>
      </c>
      <c r="B6" s="217" t="s">
        <v>14</v>
      </c>
      <c r="C6" s="244">
        <v>347</v>
      </c>
      <c r="D6" s="398">
        <f aca="true" t="shared" si="0" ref="D6:D22">C6-SUM(E6:K6)</f>
        <v>272</v>
      </c>
      <c r="E6" s="232">
        <v>52</v>
      </c>
      <c r="F6" s="232">
        <v>15</v>
      </c>
      <c r="G6" s="232">
        <v>6</v>
      </c>
      <c r="H6" s="232">
        <v>0</v>
      </c>
      <c r="I6" s="232">
        <v>1</v>
      </c>
      <c r="J6" s="232">
        <v>1</v>
      </c>
      <c r="K6" s="232">
        <v>0</v>
      </c>
    </row>
    <row r="7" spans="1:11" ht="17.25">
      <c r="A7" s="44">
        <v>3</v>
      </c>
      <c r="B7" s="87" t="s">
        <v>15</v>
      </c>
      <c r="C7" s="130">
        <v>451</v>
      </c>
      <c r="D7" s="57">
        <f t="shared" si="0"/>
        <v>382</v>
      </c>
      <c r="E7" s="58">
        <v>53</v>
      </c>
      <c r="F7" s="58">
        <v>12</v>
      </c>
      <c r="G7" s="58">
        <v>2</v>
      </c>
      <c r="H7" s="58">
        <v>2</v>
      </c>
      <c r="I7" s="58">
        <v>0</v>
      </c>
      <c r="J7" s="58">
        <v>0</v>
      </c>
      <c r="K7" s="58">
        <v>0</v>
      </c>
    </row>
    <row r="8" spans="1:11" ht="17.25">
      <c r="A8" s="216">
        <v>4</v>
      </c>
      <c r="B8" s="217" t="s">
        <v>16</v>
      </c>
      <c r="C8" s="244">
        <v>1250</v>
      </c>
      <c r="D8" s="398">
        <f t="shared" si="0"/>
        <v>1013</v>
      </c>
      <c r="E8" s="232">
        <v>186</v>
      </c>
      <c r="F8" s="232">
        <v>34</v>
      </c>
      <c r="G8" s="232">
        <v>10</v>
      </c>
      <c r="H8" s="232">
        <v>4</v>
      </c>
      <c r="I8" s="232">
        <v>3</v>
      </c>
      <c r="J8" s="232">
        <v>0</v>
      </c>
      <c r="K8" s="232">
        <v>0</v>
      </c>
    </row>
    <row r="9" spans="1:11" ht="17.25">
      <c r="A9" s="44">
        <v>5</v>
      </c>
      <c r="B9" s="87" t="s">
        <v>17</v>
      </c>
      <c r="C9" s="130">
        <v>897</v>
      </c>
      <c r="D9" s="57">
        <f t="shared" si="0"/>
        <v>777</v>
      </c>
      <c r="E9" s="58">
        <v>89</v>
      </c>
      <c r="F9" s="58">
        <v>19</v>
      </c>
      <c r="G9" s="58">
        <v>9</v>
      </c>
      <c r="H9" s="58">
        <v>2</v>
      </c>
      <c r="I9" s="58">
        <v>1</v>
      </c>
      <c r="J9" s="58">
        <v>0</v>
      </c>
      <c r="K9" s="58">
        <v>0</v>
      </c>
    </row>
    <row r="10" spans="1:11" ht="17.25">
      <c r="A10" s="216">
        <v>6</v>
      </c>
      <c r="B10" s="217" t="s">
        <v>18</v>
      </c>
      <c r="C10" s="244">
        <v>1098</v>
      </c>
      <c r="D10" s="398">
        <f t="shared" si="0"/>
        <v>888</v>
      </c>
      <c r="E10" s="232">
        <v>156</v>
      </c>
      <c r="F10" s="232">
        <v>38</v>
      </c>
      <c r="G10" s="232">
        <v>10</v>
      </c>
      <c r="H10" s="232">
        <v>4</v>
      </c>
      <c r="I10" s="232">
        <v>2</v>
      </c>
      <c r="J10" s="232">
        <v>0</v>
      </c>
      <c r="K10" s="232">
        <v>0</v>
      </c>
    </row>
    <row r="11" spans="1:11" ht="17.25">
      <c r="A11" s="44">
        <v>7</v>
      </c>
      <c r="B11" s="87" t="s">
        <v>19</v>
      </c>
      <c r="C11" s="130">
        <v>367</v>
      </c>
      <c r="D11" s="57">
        <f t="shared" si="0"/>
        <v>315</v>
      </c>
      <c r="E11" s="58">
        <v>36</v>
      </c>
      <c r="F11" s="58">
        <v>14</v>
      </c>
      <c r="G11" s="58">
        <v>1</v>
      </c>
      <c r="H11" s="58">
        <v>0</v>
      </c>
      <c r="I11" s="58">
        <v>1</v>
      </c>
      <c r="J11" s="58">
        <v>0</v>
      </c>
      <c r="K11" s="58">
        <v>0</v>
      </c>
    </row>
    <row r="12" spans="1:11" ht="17.25">
      <c r="A12" s="216">
        <v>8</v>
      </c>
      <c r="B12" s="217" t="s">
        <v>20</v>
      </c>
      <c r="C12" s="244">
        <v>330</v>
      </c>
      <c r="D12" s="398">
        <f t="shared" si="0"/>
        <v>274</v>
      </c>
      <c r="E12" s="232">
        <v>44</v>
      </c>
      <c r="F12" s="232">
        <v>7</v>
      </c>
      <c r="G12" s="232">
        <v>3</v>
      </c>
      <c r="H12" s="232">
        <v>1</v>
      </c>
      <c r="I12" s="232">
        <v>1</v>
      </c>
      <c r="J12" s="232">
        <v>0</v>
      </c>
      <c r="K12" s="232">
        <v>0</v>
      </c>
    </row>
    <row r="13" spans="1:11" ht="17.25">
      <c r="A13" s="44">
        <v>9</v>
      </c>
      <c r="B13" s="87" t="s">
        <v>21</v>
      </c>
      <c r="C13" s="130">
        <v>432</v>
      </c>
      <c r="D13" s="57">
        <f t="shared" si="0"/>
        <v>366</v>
      </c>
      <c r="E13" s="58">
        <v>50</v>
      </c>
      <c r="F13" s="58">
        <v>12</v>
      </c>
      <c r="G13" s="58">
        <v>4</v>
      </c>
      <c r="H13" s="58">
        <v>0</v>
      </c>
      <c r="I13" s="58">
        <v>0</v>
      </c>
      <c r="J13" s="58">
        <v>0</v>
      </c>
      <c r="K13" s="58">
        <v>0</v>
      </c>
    </row>
    <row r="14" spans="1:11" ht="17.25">
      <c r="A14" s="216">
        <v>10</v>
      </c>
      <c r="B14" s="217" t="s">
        <v>22</v>
      </c>
      <c r="C14" s="244">
        <v>199</v>
      </c>
      <c r="D14" s="398">
        <f t="shared" si="0"/>
        <v>175</v>
      </c>
      <c r="E14" s="232">
        <v>17</v>
      </c>
      <c r="F14" s="232">
        <v>6</v>
      </c>
      <c r="G14" s="232">
        <v>0</v>
      </c>
      <c r="H14" s="232">
        <v>1</v>
      </c>
      <c r="I14" s="232">
        <v>0</v>
      </c>
      <c r="J14" s="232">
        <v>0</v>
      </c>
      <c r="K14" s="232">
        <v>0</v>
      </c>
    </row>
    <row r="15" spans="1:11" ht="17.25">
      <c r="A15" s="44">
        <v>11</v>
      </c>
      <c r="B15" s="87" t="s">
        <v>23</v>
      </c>
      <c r="C15" s="130">
        <v>313</v>
      </c>
      <c r="D15" s="57">
        <f t="shared" si="0"/>
        <v>274</v>
      </c>
      <c r="E15" s="58">
        <v>32</v>
      </c>
      <c r="F15" s="58">
        <v>6</v>
      </c>
      <c r="G15" s="58">
        <v>1</v>
      </c>
      <c r="H15" s="58">
        <v>0</v>
      </c>
      <c r="I15" s="58">
        <v>0</v>
      </c>
      <c r="J15" s="58">
        <v>0</v>
      </c>
      <c r="K15" s="58">
        <v>0</v>
      </c>
    </row>
    <row r="16" spans="1:11" ht="17.25">
      <c r="A16" s="216">
        <v>12</v>
      </c>
      <c r="B16" s="217" t="s">
        <v>24</v>
      </c>
      <c r="C16" s="244">
        <v>419</v>
      </c>
      <c r="D16" s="398">
        <f t="shared" si="0"/>
        <v>323</v>
      </c>
      <c r="E16" s="232">
        <v>70</v>
      </c>
      <c r="F16" s="232">
        <v>19</v>
      </c>
      <c r="G16" s="232">
        <v>4</v>
      </c>
      <c r="H16" s="232">
        <v>3</v>
      </c>
      <c r="I16" s="232">
        <v>0</v>
      </c>
      <c r="J16" s="232">
        <v>0</v>
      </c>
      <c r="K16" s="232">
        <v>0</v>
      </c>
    </row>
    <row r="17" spans="1:11" ht="17.25">
      <c r="A17" s="44">
        <v>13</v>
      </c>
      <c r="B17" s="87" t="s">
        <v>25</v>
      </c>
      <c r="C17" s="130">
        <v>218</v>
      </c>
      <c r="D17" s="57">
        <f t="shared" si="0"/>
        <v>184</v>
      </c>
      <c r="E17" s="58">
        <v>25</v>
      </c>
      <c r="F17" s="58">
        <v>7</v>
      </c>
      <c r="G17" s="58">
        <v>0</v>
      </c>
      <c r="H17" s="58">
        <v>2</v>
      </c>
      <c r="I17" s="58">
        <v>0</v>
      </c>
      <c r="J17" s="58">
        <v>0</v>
      </c>
      <c r="K17" s="58">
        <v>0</v>
      </c>
    </row>
    <row r="18" spans="1:11" ht="17.25">
      <c r="A18" s="216">
        <v>14</v>
      </c>
      <c r="B18" s="217" t="s">
        <v>26</v>
      </c>
      <c r="C18" s="244">
        <v>351</v>
      </c>
      <c r="D18" s="398">
        <f t="shared" si="0"/>
        <v>285</v>
      </c>
      <c r="E18" s="232">
        <v>50</v>
      </c>
      <c r="F18" s="232">
        <v>11</v>
      </c>
      <c r="G18" s="232">
        <v>4</v>
      </c>
      <c r="H18" s="232">
        <v>1</v>
      </c>
      <c r="I18" s="232">
        <v>0</v>
      </c>
      <c r="J18" s="232">
        <v>0</v>
      </c>
      <c r="K18" s="232">
        <v>0</v>
      </c>
    </row>
    <row r="19" spans="1:11" ht="17.25">
      <c r="A19" s="44">
        <v>15</v>
      </c>
      <c r="B19" s="87" t="s">
        <v>27</v>
      </c>
      <c r="C19" s="130">
        <v>283</v>
      </c>
      <c r="D19" s="57">
        <f t="shared" si="0"/>
        <v>220</v>
      </c>
      <c r="E19" s="58">
        <v>45</v>
      </c>
      <c r="F19" s="58">
        <v>12</v>
      </c>
      <c r="G19" s="58">
        <v>2</v>
      </c>
      <c r="H19" s="58">
        <v>2</v>
      </c>
      <c r="I19" s="58">
        <v>1</v>
      </c>
      <c r="J19" s="58">
        <v>1</v>
      </c>
      <c r="K19" s="58">
        <v>0</v>
      </c>
    </row>
    <row r="20" spans="1:11" ht="17.25">
      <c r="A20" s="216">
        <v>16</v>
      </c>
      <c r="B20" s="217" t="s">
        <v>28</v>
      </c>
      <c r="C20" s="244">
        <v>251</v>
      </c>
      <c r="D20" s="398">
        <f t="shared" si="0"/>
        <v>212</v>
      </c>
      <c r="E20" s="232">
        <v>28</v>
      </c>
      <c r="F20" s="232">
        <v>7</v>
      </c>
      <c r="G20" s="232">
        <v>2</v>
      </c>
      <c r="H20" s="232">
        <v>1</v>
      </c>
      <c r="I20" s="232">
        <v>0</v>
      </c>
      <c r="J20" s="232">
        <v>0</v>
      </c>
      <c r="K20" s="232">
        <v>1</v>
      </c>
    </row>
    <row r="21" spans="1:11" ht="17.25">
      <c r="A21" s="44">
        <v>17</v>
      </c>
      <c r="B21" s="87" t="s">
        <v>29</v>
      </c>
      <c r="C21" s="130">
        <v>318</v>
      </c>
      <c r="D21" s="57">
        <f t="shared" si="0"/>
        <v>268</v>
      </c>
      <c r="E21" s="58">
        <v>40</v>
      </c>
      <c r="F21" s="58">
        <v>6</v>
      </c>
      <c r="G21" s="58">
        <v>3</v>
      </c>
      <c r="H21" s="58">
        <v>1</v>
      </c>
      <c r="I21" s="58">
        <v>0</v>
      </c>
      <c r="J21" s="58">
        <v>0</v>
      </c>
      <c r="K21" s="58">
        <v>0</v>
      </c>
    </row>
    <row r="22" spans="1:11" ht="17.25">
      <c r="A22" s="216">
        <v>18</v>
      </c>
      <c r="B22" s="217" t="s">
        <v>30</v>
      </c>
      <c r="C22" s="244">
        <v>527</v>
      </c>
      <c r="D22" s="398">
        <f t="shared" si="0"/>
        <v>444</v>
      </c>
      <c r="E22" s="232">
        <v>62</v>
      </c>
      <c r="F22" s="232">
        <v>12</v>
      </c>
      <c r="G22" s="232">
        <v>5</v>
      </c>
      <c r="H22" s="232">
        <v>3</v>
      </c>
      <c r="I22" s="232">
        <v>1</v>
      </c>
      <c r="J22" s="232">
        <v>0</v>
      </c>
      <c r="K22" s="232">
        <v>0</v>
      </c>
    </row>
    <row r="23" spans="1:11" ht="17.25">
      <c r="A23" s="625" t="s">
        <v>280</v>
      </c>
      <c r="B23" s="625"/>
      <c r="C23" s="41">
        <v>8314</v>
      </c>
      <c r="D23" s="41">
        <f aca="true" t="shared" si="1" ref="D23:K23">SUM(D5:D22)</f>
        <v>6890</v>
      </c>
      <c r="E23" s="41">
        <f t="shared" si="1"/>
        <v>1069</v>
      </c>
      <c r="F23" s="41">
        <f t="shared" si="1"/>
        <v>244</v>
      </c>
      <c r="G23" s="41">
        <f t="shared" si="1"/>
        <v>69</v>
      </c>
      <c r="H23" s="41">
        <f t="shared" si="1"/>
        <v>27</v>
      </c>
      <c r="I23" s="41">
        <f t="shared" si="1"/>
        <v>11</v>
      </c>
      <c r="J23" s="41">
        <f t="shared" si="1"/>
        <v>2</v>
      </c>
      <c r="K23" s="41">
        <f t="shared" si="1"/>
        <v>2</v>
      </c>
    </row>
  </sheetData>
  <sheetProtection/>
  <mergeCells count="6">
    <mergeCell ref="A1:K1"/>
    <mergeCell ref="A3:A4"/>
    <mergeCell ref="B3:B4"/>
    <mergeCell ref="C3:C4"/>
    <mergeCell ref="D3:K3"/>
    <mergeCell ref="A23:B2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"/>
  <sheetViews>
    <sheetView zoomScale="60" zoomScaleNormal="60" zoomScalePageLayoutView="0" workbookViewId="0" topLeftCell="A1">
      <selection activeCell="D6" sqref="D6"/>
    </sheetView>
  </sheetViews>
  <sheetFormatPr defaultColWidth="9.00390625" defaultRowHeight="12.75"/>
  <cols>
    <col min="1" max="1" width="3.625" style="0" customWidth="1"/>
    <col min="2" max="2" width="23.50390625" style="0" customWidth="1"/>
    <col min="3" max="3" width="8.125" style="0" customWidth="1"/>
    <col min="4" max="5" width="7.00390625" style="0" customWidth="1"/>
    <col min="6" max="6" width="6.50390625" style="0" customWidth="1"/>
    <col min="7" max="7" width="7.375" style="0" customWidth="1"/>
    <col min="8" max="8" width="11.50390625" style="0" customWidth="1"/>
    <col min="9" max="9" width="8.00390625" style="0" customWidth="1"/>
    <col min="10" max="10" width="9.50390625" style="0" customWidth="1"/>
    <col min="11" max="12" width="7.875" style="0" customWidth="1"/>
    <col min="13" max="13" width="7.375" style="0" customWidth="1"/>
    <col min="14" max="14" width="8.50390625" style="0" customWidth="1"/>
    <col min="15" max="15" width="11.625" style="0" customWidth="1"/>
    <col min="16" max="16" width="13.125" style="0" customWidth="1"/>
    <col min="17" max="17" width="16.25390625" style="4" customWidth="1"/>
    <col min="18" max="18" width="14.50390625" style="0" customWidth="1"/>
    <col min="19" max="19" width="0" style="0" hidden="1" customWidth="1"/>
  </cols>
  <sheetData>
    <row r="1" spans="1:18" ht="31.5" customHeight="1">
      <c r="A1" s="444" t="s">
        <v>32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</row>
    <row r="2" spans="1:18" ht="18.75" customHeight="1">
      <c r="A2" s="445" t="s">
        <v>9</v>
      </c>
      <c r="B2" s="447" t="s">
        <v>10</v>
      </c>
      <c r="C2" s="449" t="s">
        <v>284</v>
      </c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1" t="s">
        <v>285</v>
      </c>
      <c r="Q2" s="441" t="s">
        <v>286</v>
      </c>
      <c r="R2" s="441" t="s">
        <v>163</v>
      </c>
    </row>
    <row r="3" spans="1:18" ht="22.5" customHeight="1">
      <c r="A3" s="445"/>
      <c r="B3" s="447"/>
      <c r="C3" s="439" t="s">
        <v>33</v>
      </c>
      <c r="D3" s="452"/>
      <c r="E3" s="452"/>
      <c r="F3" s="452"/>
      <c r="G3" s="452"/>
      <c r="H3" s="439" t="s">
        <v>34</v>
      </c>
      <c r="I3" s="439"/>
      <c r="J3" s="439"/>
      <c r="K3" s="439"/>
      <c r="L3" s="439"/>
      <c r="M3" s="439"/>
      <c r="N3" s="439"/>
      <c r="O3" s="439" t="s">
        <v>35</v>
      </c>
      <c r="P3" s="441"/>
      <c r="Q3" s="441"/>
      <c r="R3" s="441"/>
    </row>
    <row r="4" spans="1:18" ht="19.5" customHeight="1">
      <c r="A4" s="445"/>
      <c r="B4" s="447"/>
      <c r="C4" s="453" t="s">
        <v>36</v>
      </c>
      <c r="D4" s="451" t="s">
        <v>37</v>
      </c>
      <c r="E4" s="451"/>
      <c r="F4" s="451"/>
      <c r="G4" s="451"/>
      <c r="H4" s="441" t="s">
        <v>188</v>
      </c>
      <c r="I4" s="441" t="s">
        <v>38</v>
      </c>
      <c r="J4" s="441" t="s">
        <v>39</v>
      </c>
      <c r="K4" s="441"/>
      <c r="L4" s="441"/>
      <c r="M4" s="441"/>
      <c r="N4" s="441"/>
      <c r="O4" s="439"/>
      <c r="P4" s="441"/>
      <c r="Q4" s="441"/>
      <c r="R4" s="441"/>
    </row>
    <row r="5" spans="1:18" ht="62.25" customHeight="1" thickBot="1">
      <c r="A5" s="446"/>
      <c r="B5" s="448"/>
      <c r="C5" s="454"/>
      <c r="D5" s="118" t="s">
        <v>40</v>
      </c>
      <c r="E5" s="118" t="s">
        <v>41</v>
      </c>
      <c r="F5" s="118" t="s">
        <v>42</v>
      </c>
      <c r="G5" s="118" t="s">
        <v>43</v>
      </c>
      <c r="H5" s="450"/>
      <c r="I5" s="450"/>
      <c r="J5" s="119" t="s">
        <v>40</v>
      </c>
      <c r="K5" s="119" t="s">
        <v>41</v>
      </c>
      <c r="L5" s="119" t="s">
        <v>42</v>
      </c>
      <c r="M5" s="118" t="s">
        <v>43</v>
      </c>
      <c r="N5" s="118" t="s">
        <v>44</v>
      </c>
      <c r="O5" s="440"/>
      <c r="P5" s="450"/>
      <c r="Q5" s="450"/>
      <c r="R5" s="450"/>
    </row>
    <row r="6" spans="1:20" ht="27.75" customHeight="1" thickTop="1">
      <c r="A6" s="79">
        <v>1</v>
      </c>
      <c r="B6" s="80" t="s">
        <v>13</v>
      </c>
      <c r="C6" s="120">
        <v>161</v>
      </c>
      <c r="D6" s="121">
        <v>135</v>
      </c>
      <c r="E6" s="121">
        <v>20</v>
      </c>
      <c r="F6" s="121">
        <v>4</v>
      </c>
      <c r="G6" s="121">
        <v>2</v>
      </c>
      <c r="H6" s="121">
        <f>C6</f>
        <v>161</v>
      </c>
      <c r="I6" s="122">
        <v>122</v>
      </c>
      <c r="J6" s="123">
        <v>405</v>
      </c>
      <c r="K6" s="123">
        <v>80</v>
      </c>
      <c r="L6" s="123">
        <v>20</v>
      </c>
      <c r="M6" s="123">
        <v>16</v>
      </c>
      <c r="N6" s="124">
        <f>SUM(J6:M6)</f>
        <v>521</v>
      </c>
      <c r="O6" s="124">
        <f>SUM(H6:M6)</f>
        <v>804</v>
      </c>
      <c r="P6" s="125">
        <v>255</v>
      </c>
      <c r="Q6" s="125">
        <v>288</v>
      </c>
      <c r="R6" s="125">
        <v>263</v>
      </c>
      <c r="S6" s="54">
        <f>R6-P6</f>
        <v>8</v>
      </c>
      <c r="T6" s="54"/>
    </row>
    <row r="7" spans="1:20" ht="27.75" customHeight="1">
      <c r="A7" s="216">
        <v>2</v>
      </c>
      <c r="B7" s="217" t="s">
        <v>14</v>
      </c>
      <c r="C7" s="240">
        <v>166</v>
      </c>
      <c r="D7" s="241">
        <v>141</v>
      </c>
      <c r="E7" s="241">
        <v>16</v>
      </c>
      <c r="F7" s="241">
        <v>5</v>
      </c>
      <c r="G7" s="241">
        <v>4</v>
      </c>
      <c r="H7" s="241">
        <f>C7</f>
        <v>166</v>
      </c>
      <c r="I7" s="242">
        <v>104</v>
      </c>
      <c r="J7" s="242">
        <v>423</v>
      </c>
      <c r="K7" s="242">
        <v>64</v>
      </c>
      <c r="L7" s="242">
        <v>25</v>
      </c>
      <c r="M7" s="242">
        <v>29</v>
      </c>
      <c r="N7" s="243">
        <f aca="true" t="shared" si="0" ref="N7:N23">SUM(J7:M7)</f>
        <v>541</v>
      </c>
      <c r="O7" s="243">
        <f aca="true" t="shared" si="1" ref="O7:O23">SUM(H7:M7)</f>
        <v>811</v>
      </c>
      <c r="P7" s="244">
        <v>234</v>
      </c>
      <c r="Q7" s="244">
        <v>297</v>
      </c>
      <c r="R7" s="244">
        <v>347</v>
      </c>
      <c r="S7" s="54">
        <f aca="true" t="shared" si="2" ref="S7:S24">R7-P7</f>
        <v>113</v>
      </c>
      <c r="T7" s="54"/>
    </row>
    <row r="8" spans="1:20" ht="27.75" customHeight="1">
      <c r="A8" s="44">
        <v>3</v>
      </c>
      <c r="B8" s="87" t="s">
        <v>15</v>
      </c>
      <c r="C8" s="126">
        <v>307</v>
      </c>
      <c r="D8" s="127">
        <v>265</v>
      </c>
      <c r="E8" s="127">
        <v>37</v>
      </c>
      <c r="F8" s="127">
        <v>3</v>
      </c>
      <c r="G8" s="127">
        <v>2</v>
      </c>
      <c r="H8" s="127">
        <f aca="true" t="shared" si="3" ref="H8:H23">C8</f>
        <v>307</v>
      </c>
      <c r="I8" s="128">
        <v>235</v>
      </c>
      <c r="J8" s="128">
        <v>795</v>
      </c>
      <c r="K8" s="128">
        <v>148</v>
      </c>
      <c r="L8" s="128">
        <v>15</v>
      </c>
      <c r="M8" s="128">
        <v>13</v>
      </c>
      <c r="N8" s="129">
        <f t="shared" si="0"/>
        <v>971</v>
      </c>
      <c r="O8" s="129">
        <f t="shared" si="1"/>
        <v>1513</v>
      </c>
      <c r="P8" s="130">
        <v>427</v>
      </c>
      <c r="Q8" s="130">
        <v>497</v>
      </c>
      <c r="R8" s="130">
        <v>451</v>
      </c>
      <c r="S8" s="54">
        <f t="shared" si="2"/>
        <v>24</v>
      </c>
      <c r="T8" s="54"/>
    </row>
    <row r="9" spans="1:20" ht="27.75" customHeight="1">
      <c r="A9" s="216">
        <v>4</v>
      </c>
      <c r="B9" s="217" t="s">
        <v>16</v>
      </c>
      <c r="C9" s="240">
        <v>850</v>
      </c>
      <c r="D9" s="241">
        <v>693</v>
      </c>
      <c r="E9" s="241">
        <v>124</v>
      </c>
      <c r="F9" s="241">
        <v>24</v>
      </c>
      <c r="G9" s="241">
        <v>9</v>
      </c>
      <c r="H9" s="241">
        <f t="shared" si="3"/>
        <v>850</v>
      </c>
      <c r="I9" s="242">
        <v>614</v>
      </c>
      <c r="J9" s="242">
        <v>2079</v>
      </c>
      <c r="K9" s="242">
        <v>496</v>
      </c>
      <c r="L9" s="242">
        <v>120</v>
      </c>
      <c r="M9" s="242">
        <v>58</v>
      </c>
      <c r="N9" s="243">
        <f t="shared" si="0"/>
        <v>2753</v>
      </c>
      <c r="O9" s="243">
        <f t="shared" si="1"/>
        <v>4217</v>
      </c>
      <c r="P9" s="244">
        <v>1034</v>
      </c>
      <c r="Q9" s="244">
        <v>1308</v>
      </c>
      <c r="R9" s="244">
        <v>1250</v>
      </c>
      <c r="S9" s="54">
        <f t="shared" si="2"/>
        <v>216</v>
      </c>
      <c r="T9" s="54"/>
    </row>
    <row r="10" spans="1:20" ht="27.75" customHeight="1">
      <c r="A10" s="44">
        <v>5</v>
      </c>
      <c r="B10" s="87" t="s">
        <v>17</v>
      </c>
      <c r="C10" s="126">
        <v>647</v>
      </c>
      <c r="D10" s="127">
        <v>582</v>
      </c>
      <c r="E10" s="127">
        <v>51</v>
      </c>
      <c r="F10" s="127">
        <v>7</v>
      </c>
      <c r="G10" s="127">
        <v>7</v>
      </c>
      <c r="H10" s="127">
        <f t="shared" si="3"/>
        <v>647</v>
      </c>
      <c r="I10" s="128">
        <v>505</v>
      </c>
      <c r="J10" s="128">
        <v>1746</v>
      </c>
      <c r="K10" s="128">
        <v>204</v>
      </c>
      <c r="L10" s="128">
        <v>35</v>
      </c>
      <c r="M10" s="128">
        <v>44</v>
      </c>
      <c r="N10" s="129">
        <f t="shared" si="0"/>
        <v>2029</v>
      </c>
      <c r="O10" s="129">
        <f t="shared" si="1"/>
        <v>3181</v>
      </c>
      <c r="P10" s="130">
        <v>798</v>
      </c>
      <c r="Q10" s="130">
        <v>855</v>
      </c>
      <c r="R10" s="130">
        <v>897</v>
      </c>
      <c r="S10" s="54">
        <f t="shared" si="2"/>
        <v>99</v>
      </c>
      <c r="T10" s="54"/>
    </row>
    <row r="11" spans="1:20" ht="27.75" customHeight="1">
      <c r="A11" s="216">
        <v>6</v>
      </c>
      <c r="B11" s="217" t="s">
        <v>18</v>
      </c>
      <c r="C11" s="240">
        <v>736</v>
      </c>
      <c r="D11" s="241">
        <v>613</v>
      </c>
      <c r="E11" s="241">
        <v>92</v>
      </c>
      <c r="F11" s="241">
        <v>21</v>
      </c>
      <c r="G11" s="241">
        <v>10</v>
      </c>
      <c r="H11" s="241">
        <f t="shared" si="3"/>
        <v>736</v>
      </c>
      <c r="I11" s="242">
        <v>595</v>
      </c>
      <c r="J11" s="242">
        <v>1839</v>
      </c>
      <c r="K11" s="242">
        <v>368</v>
      </c>
      <c r="L11" s="242">
        <v>105</v>
      </c>
      <c r="M11" s="242">
        <v>66</v>
      </c>
      <c r="N11" s="243">
        <f t="shared" si="0"/>
        <v>2378</v>
      </c>
      <c r="O11" s="243">
        <f t="shared" si="1"/>
        <v>3709</v>
      </c>
      <c r="P11" s="244">
        <v>984</v>
      </c>
      <c r="Q11" s="244">
        <v>1145</v>
      </c>
      <c r="R11" s="244">
        <v>1098</v>
      </c>
      <c r="S11" s="54">
        <f t="shared" si="2"/>
        <v>114</v>
      </c>
      <c r="T11" s="54"/>
    </row>
    <row r="12" spans="1:20" ht="27.75" customHeight="1">
      <c r="A12" s="44">
        <v>7</v>
      </c>
      <c r="B12" s="87" t="s">
        <v>19</v>
      </c>
      <c r="C12" s="126">
        <v>264</v>
      </c>
      <c r="D12" s="127">
        <v>229</v>
      </c>
      <c r="E12" s="127">
        <v>26</v>
      </c>
      <c r="F12" s="127">
        <v>8</v>
      </c>
      <c r="G12" s="127">
        <v>1</v>
      </c>
      <c r="H12" s="127">
        <f t="shared" si="3"/>
        <v>264</v>
      </c>
      <c r="I12" s="128">
        <v>223</v>
      </c>
      <c r="J12" s="128">
        <v>687</v>
      </c>
      <c r="K12" s="128">
        <v>104</v>
      </c>
      <c r="L12" s="128">
        <v>40</v>
      </c>
      <c r="M12" s="128">
        <v>6</v>
      </c>
      <c r="N12" s="129">
        <f t="shared" si="0"/>
        <v>837</v>
      </c>
      <c r="O12" s="129">
        <f t="shared" si="1"/>
        <v>1324</v>
      </c>
      <c r="P12" s="130">
        <v>320</v>
      </c>
      <c r="Q12" s="130">
        <v>409</v>
      </c>
      <c r="R12" s="130">
        <v>367</v>
      </c>
      <c r="S12" s="54">
        <f t="shared" si="2"/>
        <v>47</v>
      </c>
      <c r="T12" s="54"/>
    </row>
    <row r="13" spans="1:20" ht="27.75" customHeight="1">
      <c r="A13" s="216">
        <v>8</v>
      </c>
      <c r="B13" s="217" t="s">
        <v>20</v>
      </c>
      <c r="C13" s="240">
        <v>243</v>
      </c>
      <c r="D13" s="241">
        <v>209</v>
      </c>
      <c r="E13" s="241">
        <v>27</v>
      </c>
      <c r="F13" s="241">
        <v>5</v>
      </c>
      <c r="G13" s="241">
        <v>2</v>
      </c>
      <c r="H13" s="241">
        <f t="shared" si="3"/>
        <v>243</v>
      </c>
      <c r="I13" s="242">
        <v>202</v>
      </c>
      <c r="J13" s="242">
        <v>627</v>
      </c>
      <c r="K13" s="242">
        <v>108</v>
      </c>
      <c r="L13" s="242">
        <v>25</v>
      </c>
      <c r="M13" s="242">
        <v>12</v>
      </c>
      <c r="N13" s="243">
        <f t="shared" si="0"/>
        <v>772</v>
      </c>
      <c r="O13" s="243">
        <f t="shared" si="1"/>
        <v>1217</v>
      </c>
      <c r="P13" s="244">
        <v>315</v>
      </c>
      <c r="Q13" s="244">
        <v>356</v>
      </c>
      <c r="R13" s="244">
        <v>330</v>
      </c>
      <c r="S13" s="54">
        <f t="shared" si="2"/>
        <v>15</v>
      </c>
      <c r="T13" s="54"/>
    </row>
    <row r="14" spans="1:20" ht="27.75" customHeight="1">
      <c r="A14" s="44">
        <v>9</v>
      </c>
      <c r="B14" s="87" t="s">
        <v>21</v>
      </c>
      <c r="C14" s="126">
        <v>269</v>
      </c>
      <c r="D14" s="127">
        <v>232</v>
      </c>
      <c r="E14" s="127">
        <v>27</v>
      </c>
      <c r="F14" s="127">
        <v>8</v>
      </c>
      <c r="G14" s="127">
        <v>2</v>
      </c>
      <c r="H14" s="127">
        <f t="shared" si="3"/>
        <v>269</v>
      </c>
      <c r="I14" s="128">
        <v>196</v>
      </c>
      <c r="J14" s="128">
        <v>696</v>
      </c>
      <c r="K14" s="128">
        <v>108</v>
      </c>
      <c r="L14" s="128">
        <v>40</v>
      </c>
      <c r="M14" s="128">
        <v>12</v>
      </c>
      <c r="N14" s="129">
        <f t="shared" si="0"/>
        <v>856</v>
      </c>
      <c r="O14" s="129">
        <f t="shared" si="1"/>
        <v>1321</v>
      </c>
      <c r="P14" s="130">
        <v>364</v>
      </c>
      <c r="Q14" s="130">
        <v>440</v>
      </c>
      <c r="R14" s="130">
        <v>432</v>
      </c>
      <c r="S14" s="54">
        <f t="shared" si="2"/>
        <v>68</v>
      </c>
      <c r="T14" s="54"/>
    </row>
    <row r="15" spans="1:20" ht="27.75" customHeight="1">
      <c r="A15" s="216">
        <v>10</v>
      </c>
      <c r="B15" s="217" t="s">
        <v>22</v>
      </c>
      <c r="C15" s="240">
        <v>140</v>
      </c>
      <c r="D15" s="241">
        <v>128</v>
      </c>
      <c r="E15" s="241">
        <v>10</v>
      </c>
      <c r="F15" s="241">
        <v>2</v>
      </c>
      <c r="G15" s="241">
        <v>0</v>
      </c>
      <c r="H15" s="241">
        <f t="shared" si="3"/>
        <v>140</v>
      </c>
      <c r="I15" s="242">
        <v>103</v>
      </c>
      <c r="J15" s="242">
        <v>384</v>
      </c>
      <c r="K15" s="242">
        <v>40</v>
      </c>
      <c r="L15" s="242">
        <v>10</v>
      </c>
      <c r="M15" s="242">
        <v>0</v>
      </c>
      <c r="N15" s="243">
        <f t="shared" si="0"/>
        <v>434</v>
      </c>
      <c r="O15" s="243">
        <f t="shared" si="1"/>
        <v>677</v>
      </c>
      <c r="P15" s="244">
        <v>197</v>
      </c>
      <c r="Q15" s="244">
        <v>227</v>
      </c>
      <c r="R15" s="244">
        <v>199</v>
      </c>
      <c r="S15" s="54">
        <f t="shared" si="2"/>
        <v>2</v>
      </c>
      <c r="T15" s="54"/>
    </row>
    <row r="16" spans="1:20" ht="27.75" customHeight="1">
      <c r="A16" s="44">
        <v>11</v>
      </c>
      <c r="B16" s="87" t="s">
        <v>23</v>
      </c>
      <c r="C16" s="126">
        <v>194</v>
      </c>
      <c r="D16" s="127">
        <v>171</v>
      </c>
      <c r="E16" s="127">
        <v>19</v>
      </c>
      <c r="F16" s="127">
        <v>3</v>
      </c>
      <c r="G16" s="127">
        <v>1</v>
      </c>
      <c r="H16" s="127">
        <f t="shared" si="3"/>
        <v>194</v>
      </c>
      <c r="I16" s="128">
        <v>156</v>
      </c>
      <c r="J16" s="128">
        <v>513</v>
      </c>
      <c r="K16" s="128">
        <v>76</v>
      </c>
      <c r="L16" s="128">
        <v>15</v>
      </c>
      <c r="M16" s="128">
        <v>6</v>
      </c>
      <c r="N16" s="129">
        <f t="shared" si="0"/>
        <v>610</v>
      </c>
      <c r="O16" s="129">
        <f t="shared" si="1"/>
        <v>960</v>
      </c>
      <c r="P16" s="130">
        <v>264</v>
      </c>
      <c r="Q16" s="130">
        <v>315</v>
      </c>
      <c r="R16" s="130">
        <v>313</v>
      </c>
      <c r="S16" s="54">
        <f t="shared" si="2"/>
        <v>49</v>
      </c>
      <c r="T16" s="54"/>
    </row>
    <row r="17" spans="1:20" ht="27.75" customHeight="1">
      <c r="A17" s="216">
        <v>12</v>
      </c>
      <c r="B17" s="217" t="s">
        <v>24</v>
      </c>
      <c r="C17" s="240">
        <v>255</v>
      </c>
      <c r="D17" s="241">
        <v>200</v>
      </c>
      <c r="E17" s="241">
        <v>44</v>
      </c>
      <c r="F17" s="241">
        <v>6</v>
      </c>
      <c r="G17" s="241">
        <v>5</v>
      </c>
      <c r="H17" s="241">
        <f t="shared" si="3"/>
        <v>255</v>
      </c>
      <c r="I17" s="242">
        <v>177</v>
      </c>
      <c r="J17" s="242">
        <v>600</v>
      </c>
      <c r="K17" s="242">
        <v>176</v>
      </c>
      <c r="L17" s="242">
        <v>30</v>
      </c>
      <c r="M17" s="242">
        <v>33</v>
      </c>
      <c r="N17" s="243">
        <f t="shared" si="0"/>
        <v>839</v>
      </c>
      <c r="O17" s="243">
        <f t="shared" si="1"/>
        <v>1271</v>
      </c>
      <c r="P17" s="244">
        <v>355</v>
      </c>
      <c r="Q17" s="244">
        <v>429</v>
      </c>
      <c r="R17" s="244">
        <v>419</v>
      </c>
      <c r="S17" s="54">
        <f t="shared" si="2"/>
        <v>64</v>
      </c>
      <c r="T17" s="54"/>
    </row>
    <row r="18" spans="1:20" ht="27.75" customHeight="1">
      <c r="A18" s="44">
        <v>13</v>
      </c>
      <c r="B18" s="87" t="s">
        <v>25</v>
      </c>
      <c r="C18" s="126">
        <v>145</v>
      </c>
      <c r="D18" s="127">
        <v>126</v>
      </c>
      <c r="E18" s="127">
        <v>12</v>
      </c>
      <c r="F18" s="127">
        <v>5</v>
      </c>
      <c r="G18" s="127">
        <v>2</v>
      </c>
      <c r="H18" s="127">
        <f t="shared" si="3"/>
        <v>145</v>
      </c>
      <c r="I18" s="128">
        <v>101</v>
      </c>
      <c r="J18" s="128">
        <v>378</v>
      </c>
      <c r="K18" s="128">
        <v>48</v>
      </c>
      <c r="L18" s="128">
        <v>25</v>
      </c>
      <c r="M18" s="128">
        <v>14</v>
      </c>
      <c r="N18" s="129">
        <f t="shared" si="0"/>
        <v>465</v>
      </c>
      <c r="O18" s="129">
        <f t="shared" si="1"/>
        <v>711</v>
      </c>
      <c r="P18" s="130">
        <v>205</v>
      </c>
      <c r="Q18" s="130">
        <v>230</v>
      </c>
      <c r="R18" s="130">
        <v>218</v>
      </c>
      <c r="S18" s="54">
        <f t="shared" si="2"/>
        <v>13</v>
      </c>
      <c r="T18" s="54"/>
    </row>
    <row r="19" spans="1:20" ht="27.75" customHeight="1">
      <c r="A19" s="216">
        <v>14</v>
      </c>
      <c r="B19" s="217" t="s">
        <v>26</v>
      </c>
      <c r="C19" s="240">
        <v>314</v>
      </c>
      <c r="D19" s="241">
        <v>261</v>
      </c>
      <c r="E19" s="241">
        <v>39</v>
      </c>
      <c r="F19" s="241">
        <v>10</v>
      </c>
      <c r="G19" s="241">
        <v>4</v>
      </c>
      <c r="H19" s="241">
        <f t="shared" si="3"/>
        <v>314</v>
      </c>
      <c r="I19" s="242">
        <v>221</v>
      </c>
      <c r="J19" s="242">
        <v>783</v>
      </c>
      <c r="K19" s="242">
        <v>156</v>
      </c>
      <c r="L19" s="242">
        <v>50</v>
      </c>
      <c r="M19" s="242">
        <v>25</v>
      </c>
      <c r="N19" s="243">
        <f t="shared" si="0"/>
        <v>1014</v>
      </c>
      <c r="O19" s="243">
        <f t="shared" si="1"/>
        <v>1549</v>
      </c>
      <c r="P19" s="244">
        <v>343</v>
      </c>
      <c r="Q19" s="244">
        <v>371</v>
      </c>
      <c r="R19" s="244">
        <v>351</v>
      </c>
      <c r="S19" s="54">
        <f t="shared" si="2"/>
        <v>8</v>
      </c>
      <c r="T19" s="54"/>
    </row>
    <row r="20" spans="1:20" ht="27.75" customHeight="1">
      <c r="A20" s="44">
        <v>15</v>
      </c>
      <c r="B20" s="87" t="s">
        <v>27</v>
      </c>
      <c r="C20" s="126">
        <v>141</v>
      </c>
      <c r="D20" s="127">
        <v>106</v>
      </c>
      <c r="E20" s="127">
        <v>26</v>
      </c>
      <c r="F20" s="127">
        <v>6</v>
      </c>
      <c r="G20" s="127">
        <v>3</v>
      </c>
      <c r="H20" s="127">
        <f t="shared" si="3"/>
        <v>141</v>
      </c>
      <c r="I20" s="128">
        <v>95</v>
      </c>
      <c r="J20" s="128">
        <v>318</v>
      </c>
      <c r="K20" s="128">
        <v>104</v>
      </c>
      <c r="L20" s="128">
        <v>30</v>
      </c>
      <c r="M20" s="128">
        <v>22</v>
      </c>
      <c r="N20" s="129">
        <f t="shared" si="0"/>
        <v>474</v>
      </c>
      <c r="O20" s="129">
        <f t="shared" si="1"/>
        <v>710</v>
      </c>
      <c r="P20" s="130">
        <v>255</v>
      </c>
      <c r="Q20" s="130">
        <v>286</v>
      </c>
      <c r="R20" s="130">
        <v>283</v>
      </c>
      <c r="S20" s="54">
        <f t="shared" si="2"/>
        <v>28</v>
      </c>
      <c r="T20" s="54"/>
    </row>
    <row r="21" spans="1:20" ht="27.75" customHeight="1">
      <c r="A21" s="216">
        <v>16</v>
      </c>
      <c r="B21" s="217" t="s">
        <v>28</v>
      </c>
      <c r="C21" s="240">
        <v>163</v>
      </c>
      <c r="D21" s="241">
        <v>141</v>
      </c>
      <c r="E21" s="241">
        <v>17</v>
      </c>
      <c r="F21" s="241">
        <v>3</v>
      </c>
      <c r="G21" s="241">
        <v>2</v>
      </c>
      <c r="H21" s="241">
        <f t="shared" si="3"/>
        <v>163</v>
      </c>
      <c r="I21" s="242">
        <v>131</v>
      </c>
      <c r="J21" s="242">
        <v>423</v>
      </c>
      <c r="K21" s="242">
        <v>68</v>
      </c>
      <c r="L21" s="242">
        <v>15</v>
      </c>
      <c r="M21" s="242">
        <v>17</v>
      </c>
      <c r="N21" s="243">
        <f t="shared" si="0"/>
        <v>523</v>
      </c>
      <c r="O21" s="243">
        <f t="shared" si="1"/>
        <v>817</v>
      </c>
      <c r="P21" s="244">
        <v>235</v>
      </c>
      <c r="Q21" s="244">
        <v>277</v>
      </c>
      <c r="R21" s="244">
        <v>251</v>
      </c>
      <c r="S21" s="54">
        <f t="shared" si="2"/>
        <v>16</v>
      </c>
      <c r="T21" s="54"/>
    </row>
    <row r="22" spans="1:20" ht="27.75" customHeight="1">
      <c r="A22" s="44">
        <v>17</v>
      </c>
      <c r="B22" s="87" t="s">
        <v>29</v>
      </c>
      <c r="C22" s="126">
        <v>228</v>
      </c>
      <c r="D22" s="127">
        <v>194</v>
      </c>
      <c r="E22" s="127">
        <v>26</v>
      </c>
      <c r="F22" s="127">
        <v>4</v>
      </c>
      <c r="G22" s="127">
        <v>4</v>
      </c>
      <c r="H22" s="127">
        <f t="shared" si="3"/>
        <v>228</v>
      </c>
      <c r="I22" s="128">
        <v>167</v>
      </c>
      <c r="J22" s="128">
        <v>582</v>
      </c>
      <c r="K22" s="128">
        <v>104</v>
      </c>
      <c r="L22" s="128">
        <v>20</v>
      </c>
      <c r="M22" s="128">
        <v>25</v>
      </c>
      <c r="N22" s="129">
        <f t="shared" si="0"/>
        <v>731</v>
      </c>
      <c r="O22" s="129">
        <f t="shared" si="1"/>
        <v>1126</v>
      </c>
      <c r="P22" s="130">
        <v>309</v>
      </c>
      <c r="Q22" s="130">
        <v>342</v>
      </c>
      <c r="R22" s="130">
        <v>318</v>
      </c>
      <c r="S22" s="54">
        <f t="shared" si="2"/>
        <v>9</v>
      </c>
      <c r="T22" s="54"/>
    </row>
    <row r="23" spans="1:20" ht="27.75" customHeight="1">
      <c r="A23" s="216">
        <v>18</v>
      </c>
      <c r="B23" s="217" t="s">
        <v>30</v>
      </c>
      <c r="C23" s="240">
        <v>388</v>
      </c>
      <c r="D23" s="241">
        <v>334</v>
      </c>
      <c r="E23" s="241">
        <v>36</v>
      </c>
      <c r="F23" s="241">
        <v>11</v>
      </c>
      <c r="G23" s="241">
        <v>7</v>
      </c>
      <c r="H23" s="241">
        <f t="shared" si="3"/>
        <v>388</v>
      </c>
      <c r="I23" s="242">
        <v>289</v>
      </c>
      <c r="J23" s="242">
        <v>1002</v>
      </c>
      <c r="K23" s="242">
        <v>144</v>
      </c>
      <c r="L23" s="242">
        <v>55</v>
      </c>
      <c r="M23" s="242">
        <v>47</v>
      </c>
      <c r="N23" s="243">
        <f t="shared" si="0"/>
        <v>1248</v>
      </c>
      <c r="O23" s="243">
        <f t="shared" si="1"/>
        <v>1925</v>
      </c>
      <c r="P23" s="244">
        <v>443</v>
      </c>
      <c r="Q23" s="244">
        <v>531</v>
      </c>
      <c r="R23" s="244">
        <v>527</v>
      </c>
      <c r="S23" s="54">
        <f t="shared" si="2"/>
        <v>84</v>
      </c>
      <c r="T23" s="54"/>
    </row>
    <row r="24" spans="1:19" ht="18" customHeight="1">
      <c r="A24" s="442" t="s">
        <v>8</v>
      </c>
      <c r="B24" s="443"/>
      <c r="C24" s="131">
        <v>5611</v>
      </c>
      <c r="D24" s="131">
        <v>4760</v>
      </c>
      <c r="E24" s="131">
        <v>649</v>
      </c>
      <c r="F24" s="131">
        <v>135</v>
      </c>
      <c r="G24" s="131">
        <v>67</v>
      </c>
      <c r="H24" s="131">
        <f>SUM(H6:H23)</f>
        <v>5611</v>
      </c>
      <c r="I24" s="131">
        <v>4236</v>
      </c>
      <c r="J24" s="131">
        <v>14280</v>
      </c>
      <c r="K24" s="131">
        <v>2596</v>
      </c>
      <c r="L24" s="131">
        <v>675</v>
      </c>
      <c r="M24" s="131">
        <v>445</v>
      </c>
      <c r="N24" s="131">
        <f>SUM(N6:N23)</f>
        <v>17996</v>
      </c>
      <c r="O24" s="131">
        <f>SUM(O6:O23)</f>
        <v>27843</v>
      </c>
      <c r="P24" s="131">
        <f>SUM(P6:P23)</f>
        <v>7337</v>
      </c>
      <c r="Q24" s="131">
        <f>SUM(Q6:Q23)</f>
        <v>8603</v>
      </c>
      <c r="R24" s="131">
        <f>SUM(R6:R23)</f>
        <v>8314</v>
      </c>
      <c r="S24" s="54">
        <f t="shared" si="2"/>
        <v>977</v>
      </c>
    </row>
    <row r="25" spans="3:15" ht="14.25" customHeight="1" hidden="1">
      <c r="C25">
        <v>2618</v>
      </c>
      <c r="D25">
        <v>2166</v>
      </c>
      <c r="E25">
        <v>336</v>
      </c>
      <c r="F25">
        <v>73</v>
      </c>
      <c r="G25">
        <v>43</v>
      </c>
      <c r="I25">
        <v>1615</v>
      </c>
      <c r="J25">
        <v>6498</v>
      </c>
      <c r="K25">
        <v>1344</v>
      </c>
      <c r="L25">
        <v>365</v>
      </c>
      <c r="M25">
        <v>278</v>
      </c>
      <c r="N25" s="55">
        <f>SUM(J25:M25)</f>
        <v>8485</v>
      </c>
      <c r="O25" s="56">
        <f>SUM(H25:M25)</f>
        <v>10100</v>
      </c>
    </row>
    <row r="26" ht="21.75" customHeight="1" hidden="1">
      <c r="B26" t="s">
        <v>31</v>
      </c>
    </row>
    <row r="29" spans="10:13" ht="12.75">
      <c r="J29" s="15"/>
      <c r="L29" s="15"/>
      <c r="M29" s="15"/>
    </row>
    <row r="30" ht="12.75">
      <c r="N30" s="15"/>
    </row>
  </sheetData>
  <sheetProtection/>
  <mergeCells count="16">
    <mergeCell ref="D4:G4"/>
    <mergeCell ref="H4:H5"/>
    <mergeCell ref="I4:I5"/>
    <mergeCell ref="H3:N3"/>
    <mergeCell ref="C3:G3"/>
    <mergeCell ref="C4:C5"/>
    <mergeCell ref="O3:O5"/>
    <mergeCell ref="J4:N4"/>
    <mergeCell ref="A24:B24"/>
    <mergeCell ref="A1:R1"/>
    <mergeCell ref="A2:A5"/>
    <mergeCell ref="B2:B5"/>
    <mergeCell ref="C2:O2"/>
    <mergeCell ref="P2:P5"/>
    <mergeCell ref="Q2:Q5"/>
    <mergeCell ref="R2:R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8"/>
  <sheetViews>
    <sheetView zoomScale="50" zoomScaleNormal="50" zoomScalePageLayoutView="0" workbookViewId="0" topLeftCell="A1">
      <selection activeCell="AI19" sqref="AI19"/>
    </sheetView>
  </sheetViews>
  <sheetFormatPr defaultColWidth="9.00390625" defaultRowHeight="12.75"/>
  <cols>
    <col min="1" max="1" width="5.00390625" style="0" customWidth="1"/>
    <col min="2" max="2" width="24.625" style="0" customWidth="1"/>
    <col min="3" max="3" width="8.25390625" style="0" bestFit="1" customWidth="1"/>
    <col min="4" max="4" width="6.625" style="0" bestFit="1" customWidth="1"/>
    <col min="5" max="5" width="6.125" style="0" customWidth="1"/>
    <col min="6" max="6" width="5.50390625" style="0" customWidth="1"/>
    <col min="7" max="7" width="6.125" style="0" customWidth="1"/>
    <col min="8" max="8" width="5.50390625" style="0" customWidth="1"/>
    <col min="9" max="9" width="6.125" style="0" customWidth="1"/>
    <col min="10" max="10" width="5.50390625" style="0" customWidth="1"/>
    <col min="11" max="11" width="6.875" style="0" customWidth="1"/>
    <col min="12" max="12" width="5.50390625" style="0" customWidth="1"/>
    <col min="13" max="13" width="6.875" style="0" customWidth="1"/>
    <col min="14" max="14" width="5.50390625" style="0" customWidth="1"/>
    <col min="15" max="16" width="6.625" style="0" bestFit="1" customWidth="1"/>
    <col min="17" max="17" width="6.00390625" style="0" customWidth="1"/>
    <col min="18" max="18" width="5.50390625" style="0" customWidth="1"/>
    <col min="19" max="19" width="6.00390625" style="0" customWidth="1"/>
    <col min="20" max="20" width="5.50390625" style="0" customWidth="1"/>
    <col min="21" max="21" width="6.00390625" style="0" customWidth="1"/>
    <col min="22" max="22" width="5.50390625" style="0" customWidth="1"/>
    <col min="23" max="23" width="8.25390625" style="0" bestFit="1" customWidth="1"/>
    <col min="24" max="24" width="7.50390625" style="0" customWidth="1"/>
    <col min="25" max="25" width="8.25390625" style="0" bestFit="1" customWidth="1"/>
    <col min="26" max="26" width="6.875" style="0" customWidth="1"/>
    <col min="27" max="27" width="10.00390625" style="0" bestFit="1" customWidth="1"/>
    <col min="28" max="28" width="8.25390625" style="0" bestFit="1" customWidth="1"/>
    <col min="29" max="29" width="9.00390625" style="0" customWidth="1"/>
    <col min="30" max="31" width="13.625" style="0" customWidth="1"/>
    <col min="32" max="32" width="13.50390625" style="0" customWidth="1"/>
    <col min="33" max="33" width="14.875" style="0" customWidth="1"/>
    <col min="34" max="34" width="14.375" style="0" customWidth="1"/>
  </cols>
  <sheetData>
    <row r="1" spans="1:33" s="7" customFormat="1" ht="36" customHeight="1">
      <c r="A1" s="455" t="s">
        <v>45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  <c r="W1" s="455"/>
      <c r="X1" s="455"/>
      <c r="Y1" s="455"/>
      <c r="Z1" s="455"/>
      <c r="AA1" s="455"/>
      <c r="AB1" s="455"/>
      <c r="AC1" s="455"/>
      <c r="AD1" s="455"/>
      <c r="AE1" s="455"/>
      <c r="AF1" s="455"/>
      <c r="AG1" s="455"/>
    </row>
    <row r="2" spans="1:33" ht="18" customHeight="1">
      <c r="A2" s="433" t="s">
        <v>184</v>
      </c>
      <c r="B2" s="469" t="s">
        <v>10</v>
      </c>
      <c r="C2" s="472" t="s">
        <v>284</v>
      </c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2"/>
      <c r="AC2" s="472"/>
      <c r="AD2" s="456" t="s">
        <v>287</v>
      </c>
      <c r="AE2" s="456"/>
      <c r="AF2" s="456" t="s">
        <v>178</v>
      </c>
      <c r="AG2" s="456"/>
    </row>
    <row r="3" spans="1:34" ht="46.5" customHeight="1">
      <c r="A3" s="433"/>
      <c r="B3" s="470"/>
      <c r="C3" s="456" t="s">
        <v>46</v>
      </c>
      <c r="D3" s="456"/>
      <c r="E3" s="456"/>
      <c r="F3" s="456"/>
      <c r="G3" s="456" t="s">
        <v>47</v>
      </c>
      <c r="H3" s="456"/>
      <c r="I3" s="456"/>
      <c r="J3" s="456"/>
      <c r="K3" s="456" t="s">
        <v>48</v>
      </c>
      <c r="L3" s="456"/>
      <c r="M3" s="456"/>
      <c r="N3" s="456"/>
      <c r="O3" s="456" t="s">
        <v>49</v>
      </c>
      <c r="P3" s="456"/>
      <c r="Q3" s="456"/>
      <c r="R3" s="456"/>
      <c r="S3" s="456" t="s">
        <v>50</v>
      </c>
      <c r="T3" s="456"/>
      <c r="U3" s="456"/>
      <c r="V3" s="456"/>
      <c r="W3" s="456" t="s">
        <v>51</v>
      </c>
      <c r="X3" s="456"/>
      <c r="Y3" s="456"/>
      <c r="Z3" s="456"/>
      <c r="AA3" s="464" t="s">
        <v>8</v>
      </c>
      <c r="AB3" s="464"/>
      <c r="AC3" s="465" t="s">
        <v>7</v>
      </c>
      <c r="AD3" s="456"/>
      <c r="AE3" s="456"/>
      <c r="AF3" s="456"/>
      <c r="AG3" s="456"/>
      <c r="AH3" s="62"/>
    </row>
    <row r="4" spans="1:34" ht="42" customHeight="1">
      <c r="A4" s="433"/>
      <c r="B4" s="470"/>
      <c r="C4" s="463" t="s">
        <v>52</v>
      </c>
      <c r="D4" s="463"/>
      <c r="E4" s="463" t="s">
        <v>53</v>
      </c>
      <c r="F4" s="463"/>
      <c r="G4" s="463" t="s">
        <v>52</v>
      </c>
      <c r="H4" s="463"/>
      <c r="I4" s="463" t="s">
        <v>53</v>
      </c>
      <c r="J4" s="463"/>
      <c r="K4" s="463" t="s">
        <v>52</v>
      </c>
      <c r="L4" s="463"/>
      <c r="M4" s="463" t="s">
        <v>53</v>
      </c>
      <c r="N4" s="463"/>
      <c r="O4" s="463" t="s">
        <v>52</v>
      </c>
      <c r="P4" s="463"/>
      <c r="Q4" s="463" t="s">
        <v>53</v>
      </c>
      <c r="R4" s="463"/>
      <c r="S4" s="463" t="s">
        <v>52</v>
      </c>
      <c r="T4" s="463"/>
      <c r="U4" s="463" t="s">
        <v>53</v>
      </c>
      <c r="V4" s="463"/>
      <c r="W4" s="463" t="s">
        <v>52</v>
      </c>
      <c r="X4" s="463"/>
      <c r="Y4" s="463" t="s">
        <v>53</v>
      </c>
      <c r="Z4" s="463"/>
      <c r="AA4" s="464"/>
      <c r="AB4" s="464"/>
      <c r="AC4" s="465"/>
      <c r="AD4" s="456" t="s">
        <v>54</v>
      </c>
      <c r="AE4" s="456" t="s">
        <v>55</v>
      </c>
      <c r="AF4" s="456" t="s">
        <v>54</v>
      </c>
      <c r="AG4" s="456" t="s">
        <v>55</v>
      </c>
      <c r="AH4" s="63"/>
    </row>
    <row r="5" spans="1:34" ht="23.25" thickBot="1">
      <c r="A5" s="438"/>
      <c r="B5" s="471"/>
      <c r="C5" s="99" t="s">
        <v>56</v>
      </c>
      <c r="D5" s="99" t="s">
        <v>57</v>
      </c>
      <c r="E5" s="99" t="s">
        <v>56</v>
      </c>
      <c r="F5" s="99" t="s">
        <v>57</v>
      </c>
      <c r="G5" s="99" t="s">
        <v>56</v>
      </c>
      <c r="H5" s="99" t="s">
        <v>57</v>
      </c>
      <c r="I5" s="99" t="s">
        <v>56</v>
      </c>
      <c r="J5" s="99" t="s">
        <v>57</v>
      </c>
      <c r="K5" s="99" t="s">
        <v>56</v>
      </c>
      <c r="L5" s="99" t="s">
        <v>57</v>
      </c>
      <c r="M5" s="99" t="s">
        <v>56</v>
      </c>
      <c r="N5" s="99" t="s">
        <v>57</v>
      </c>
      <c r="O5" s="99" t="s">
        <v>56</v>
      </c>
      <c r="P5" s="99" t="s">
        <v>57</v>
      </c>
      <c r="Q5" s="99" t="s">
        <v>56</v>
      </c>
      <c r="R5" s="99" t="s">
        <v>57</v>
      </c>
      <c r="S5" s="99" t="s">
        <v>56</v>
      </c>
      <c r="T5" s="99" t="s">
        <v>57</v>
      </c>
      <c r="U5" s="99" t="s">
        <v>56</v>
      </c>
      <c r="V5" s="99" t="s">
        <v>57</v>
      </c>
      <c r="W5" s="99" t="s">
        <v>56</v>
      </c>
      <c r="X5" s="99" t="s">
        <v>57</v>
      </c>
      <c r="Y5" s="99" t="s">
        <v>56</v>
      </c>
      <c r="Z5" s="99" t="s">
        <v>57</v>
      </c>
      <c r="AA5" s="99" t="s">
        <v>58</v>
      </c>
      <c r="AB5" s="99" t="s">
        <v>57</v>
      </c>
      <c r="AC5" s="466"/>
      <c r="AD5" s="457"/>
      <c r="AE5" s="457"/>
      <c r="AF5" s="457"/>
      <c r="AG5" s="457"/>
      <c r="AH5" s="64"/>
    </row>
    <row r="6" spans="1:34" ht="27.75" customHeight="1" thickTop="1">
      <c r="A6" s="79">
        <v>1</v>
      </c>
      <c r="B6" s="80" t="s">
        <v>13</v>
      </c>
      <c r="C6" s="101">
        <v>35</v>
      </c>
      <c r="D6" s="101">
        <v>3</v>
      </c>
      <c r="E6" s="101">
        <v>33</v>
      </c>
      <c r="F6" s="101">
        <v>0</v>
      </c>
      <c r="G6" s="101">
        <v>2</v>
      </c>
      <c r="H6" s="101">
        <v>0</v>
      </c>
      <c r="I6" s="101">
        <v>1</v>
      </c>
      <c r="J6" s="101">
        <v>0</v>
      </c>
      <c r="K6" s="101">
        <v>22</v>
      </c>
      <c r="L6" s="101">
        <v>1</v>
      </c>
      <c r="M6" s="101">
        <v>1</v>
      </c>
      <c r="N6" s="101">
        <v>0</v>
      </c>
      <c r="O6" s="101">
        <v>20</v>
      </c>
      <c r="P6" s="101">
        <v>1</v>
      </c>
      <c r="Q6" s="101">
        <v>9</v>
      </c>
      <c r="R6" s="101">
        <v>1</v>
      </c>
      <c r="S6" s="101">
        <v>3</v>
      </c>
      <c r="T6" s="101">
        <v>0</v>
      </c>
      <c r="U6" s="101">
        <v>1</v>
      </c>
      <c r="V6" s="101">
        <v>0</v>
      </c>
      <c r="W6" s="101">
        <v>160</v>
      </c>
      <c r="X6" s="101">
        <v>81</v>
      </c>
      <c r="Y6" s="101">
        <v>143</v>
      </c>
      <c r="Z6" s="101">
        <v>1</v>
      </c>
      <c r="AA6" s="101">
        <v>430</v>
      </c>
      <c r="AB6" s="101">
        <v>88</v>
      </c>
      <c r="AC6" s="233">
        <v>518</v>
      </c>
      <c r="AD6" s="102">
        <v>452</v>
      </c>
      <c r="AE6" s="102">
        <v>320</v>
      </c>
      <c r="AF6" s="102">
        <v>473</v>
      </c>
      <c r="AG6" s="102">
        <v>328</v>
      </c>
      <c r="AH6" s="54"/>
    </row>
    <row r="7" spans="1:34" ht="27.75" customHeight="1">
      <c r="A7" s="216">
        <v>2</v>
      </c>
      <c r="B7" s="217" t="s">
        <v>14</v>
      </c>
      <c r="C7" s="234">
        <v>10</v>
      </c>
      <c r="D7" s="234">
        <v>2</v>
      </c>
      <c r="E7" s="234">
        <v>5</v>
      </c>
      <c r="F7" s="234">
        <v>0</v>
      </c>
      <c r="G7" s="234">
        <v>0</v>
      </c>
      <c r="H7" s="234">
        <v>0</v>
      </c>
      <c r="I7" s="234">
        <v>0</v>
      </c>
      <c r="J7" s="234">
        <v>0</v>
      </c>
      <c r="K7" s="234">
        <v>0</v>
      </c>
      <c r="L7" s="234">
        <v>0</v>
      </c>
      <c r="M7" s="234">
        <v>1</v>
      </c>
      <c r="N7" s="234">
        <v>0</v>
      </c>
      <c r="O7" s="234">
        <v>6</v>
      </c>
      <c r="P7" s="234">
        <v>0</v>
      </c>
      <c r="Q7" s="234">
        <v>0</v>
      </c>
      <c r="R7" s="234">
        <v>0</v>
      </c>
      <c r="S7" s="234">
        <v>1</v>
      </c>
      <c r="T7" s="234">
        <v>1</v>
      </c>
      <c r="U7" s="234">
        <v>0</v>
      </c>
      <c r="V7" s="234">
        <v>0</v>
      </c>
      <c r="W7" s="234">
        <v>177</v>
      </c>
      <c r="X7" s="234">
        <v>32</v>
      </c>
      <c r="Y7" s="234">
        <v>105</v>
      </c>
      <c r="Z7" s="234">
        <v>2</v>
      </c>
      <c r="AA7" s="235">
        <v>305</v>
      </c>
      <c r="AB7" s="235">
        <v>37</v>
      </c>
      <c r="AC7" s="236">
        <v>342</v>
      </c>
      <c r="AD7" s="237">
        <v>551</v>
      </c>
      <c r="AE7" s="237">
        <v>476</v>
      </c>
      <c r="AF7" s="237">
        <v>644</v>
      </c>
      <c r="AG7" s="237">
        <v>546</v>
      </c>
      <c r="AH7" s="54"/>
    </row>
    <row r="8" spans="1:34" ht="27.75" customHeight="1">
      <c r="A8" s="44">
        <v>3</v>
      </c>
      <c r="B8" s="87" t="s">
        <v>15</v>
      </c>
      <c r="C8" s="103">
        <v>26</v>
      </c>
      <c r="D8" s="103">
        <v>9</v>
      </c>
      <c r="E8" s="103">
        <v>30</v>
      </c>
      <c r="F8" s="103">
        <v>0</v>
      </c>
      <c r="G8" s="103">
        <v>1</v>
      </c>
      <c r="H8" s="103">
        <v>0</v>
      </c>
      <c r="I8" s="103">
        <v>2</v>
      </c>
      <c r="J8" s="103">
        <v>0</v>
      </c>
      <c r="K8" s="103">
        <v>2</v>
      </c>
      <c r="L8" s="103">
        <v>0</v>
      </c>
      <c r="M8" s="103">
        <v>0</v>
      </c>
      <c r="N8" s="103">
        <v>0</v>
      </c>
      <c r="O8" s="103">
        <v>32</v>
      </c>
      <c r="P8" s="103">
        <v>8</v>
      </c>
      <c r="Q8" s="103">
        <v>9</v>
      </c>
      <c r="R8" s="103">
        <v>0</v>
      </c>
      <c r="S8" s="103">
        <v>1</v>
      </c>
      <c r="T8" s="103">
        <v>0</v>
      </c>
      <c r="U8" s="103">
        <v>3</v>
      </c>
      <c r="V8" s="103">
        <v>0</v>
      </c>
      <c r="W8" s="103">
        <v>154</v>
      </c>
      <c r="X8" s="103">
        <v>73</v>
      </c>
      <c r="Y8" s="103">
        <v>227</v>
      </c>
      <c r="Z8" s="103">
        <v>6</v>
      </c>
      <c r="AA8" s="101">
        <v>487</v>
      </c>
      <c r="AB8" s="101">
        <v>96</v>
      </c>
      <c r="AC8" s="139">
        <v>583</v>
      </c>
      <c r="AD8" s="104">
        <v>513</v>
      </c>
      <c r="AE8" s="104">
        <v>400</v>
      </c>
      <c r="AF8" s="104">
        <v>600</v>
      </c>
      <c r="AG8" s="104">
        <v>449</v>
      </c>
      <c r="AH8" s="54"/>
    </row>
    <row r="9" spans="1:34" ht="27.75" customHeight="1">
      <c r="A9" s="216">
        <v>4</v>
      </c>
      <c r="B9" s="217" t="s">
        <v>16</v>
      </c>
      <c r="C9" s="234">
        <v>267</v>
      </c>
      <c r="D9" s="234">
        <v>67</v>
      </c>
      <c r="E9" s="234">
        <v>96</v>
      </c>
      <c r="F9" s="234">
        <v>1</v>
      </c>
      <c r="G9" s="234">
        <v>3</v>
      </c>
      <c r="H9" s="234">
        <v>1</v>
      </c>
      <c r="I9" s="234">
        <v>0</v>
      </c>
      <c r="J9" s="234">
        <v>0</v>
      </c>
      <c r="K9" s="234">
        <v>25</v>
      </c>
      <c r="L9" s="234">
        <v>8</v>
      </c>
      <c r="M9" s="234">
        <v>0</v>
      </c>
      <c r="N9" s="234">
        <v>0</v>
      </c>
      <c r="O9" s="234">
        <v>25</v>
      </c>
      <c r="P9" s="234">
        <v>4</v>
      </c>
      <c r="Q9" s="234">
        <v>4</v>
      </c>
      <c r="R9" s="234">
        <v>0</v>
      </c>
      <c r="S9" s="234">
        <v>1</v>
      </c>
      <c r="T9" s="234">
        <v>0</v>
      </c>
      <c r="U9" s="234">
        <v>8</v>
      </c>
      <c r="V9" s="234">
        <v>0</v>
      </c>
      <c r="W9" s="234">
        <v>765</v>
      </c>
      <c r="X9" s="234">
        <v>302</v>
      </c>
      <c r="Y9" s="234">
        <v>444</v>
      </c>
      <c r="Z9" s="234">
        <v>5</v>
      </c>
      <c r="AA9" s="235">
        <v>1638</v>
      </c>
      <c r="AB9" s="235">
        <v>388</v>
      </c>
      <c r="AC9" s="236">
        <v>2026</v>
      </c>
      <c r="AD9" s="237">
        <v>1751</v>
      </c>
      <c r="AE9" s="237">
        <v>1282</v>
      </c>
      <c r="AF9" s="237">
        <v>1899</v>
      </c>
      <c r="AG9" s="237">
        <v>1381</v>
      </c>
      <c r="AH9" s="54"/>
    </row>
    <row r="10" spans="1:34" ht="27.75" customHeight="1">
      <c r="A10" s="44">
        <v>5</v>
      </c>
      <c r="B10" s="87" t="s">
        <v>17</v>
      </c>
      <c r="C10" s="103">
        <v>165</v>
      </c>
      <c r="D10" s="103">
        <v>36</v>
      </c>
      <c r="E10" s="103">
        <v>35</v>
      </c>
      <c r="F10" s="103">
        <v>1</v>
      </c>
      <c r="G10" s="103">
        <v>0</v>
      </c>
      <c r="H10" s="103">
        <v>0</v>
      </c>
      <c r="I10" s="103">
        <v>1</v>
      </c>
      <c r="J10" s="103">
        <v>0</v>
      </c>
      <c r="K10" s="103">
        <v>13</v>
      </c>
      <c r="L10" s="103">
        <v>3</v>
      </c>
      <c r="M10" s="103">
        <v>1</v>
      </c>
      <c r="N10" s="103">
        <v>0</v>
      </c>
      <c r="O10" s="103">
        <v>27</v>
      </c>
      <c r="P10" s="103">
        <v>10</v>
      </c>
      <c r="Q10" s="103">
        <v>3</v>
      </c>
      <c r="R10" s="103">
        <v>0</v>
      </c>
      <c r="S10" s="103">
        <v>2</v>
      </c>
      <c r="T10" s="103">
        <v>2</v>
      </c>
      <c r="U10" s="103">
        <v>5</v>
      </c>
      <c r="V10" s="103">
        <v>0</v>
      </c>
      <c r="W10" s="103">
        <v>550</v>
      </c>
      <c r="X10" s="103">
        <v>200</v>
      </c>
      <c r="Y10" s="103">
        <v>298</v>
      </c>
      <c r="Z10" s="103">
        <v>0</v>
      </c>
      <c r="AA10" s="101">
        <v>1100</v>
      </c>
      <c r="AB10" s="101">
        <v>252</v>
      </c>
      <c r="AC10" s="139">
        <v>1352</v>
      </c>
      <c r="AD10" s="104">
        <v>1180</v>
      </c>
      <c r="AE10" s="104">
        <v>903</v>
      </c>
      <c r="AF10" s="104">
        <v>1310</v>
      </c>
      <c r="AG10" s="104">
        <v>983</v>
      </c>
      <c r="AH10" s="54"/>
    </row>
    <row r="11" spans="1:34" ht="27.75" customHeight="1">
      <c r="A11" s="216">
        <v>6</v>
      </c>
      <c r="B11" s="217" t="s">
        <v>18</v>
      </c>
      <c r="C11" s="234">
        <v>202</v>
      </c>
      <c r="D11" s="234">
        <v>53</v>
      </c>
      <c r="E11" s="234">
        <v>89</v>
      </c>
      <c r="F11" s="234">
        <v>2</v>
      </c>
      <c r="G11" s="234">
        <v>2</v>
      </c>
      <c r="H11" s="234">
        <v>2</v>
      </c>
      <c r="I11" s="234">
        <v>0</v>
      </c>
      <c r="J11" s="234">
        <v>0</v>
      </c>
      <c r="K11" s="234">
        <v>21</v>
      </c>
      <c r="L11" s="234">
        <v>1</v>
      </c>
      <c r="M11" s="234">
        <v>1</v>
      </c>
      <c r="N11" s="234">
        <v>0</v>
      </c>
      <c r="O11" s="234">
        <v>35</v>
      </c>
      <c r="P11" s="234">
        <v>9</v>
      </c>
      <c r="Q11" s="234">
        <v>2</v>
      </c>
      <c r="R11" s="234">
        <v>0</v>
      </c>
      <c r="S11" s="234">
        <v>0</v>
      </c>
      <c r="T11" s="234">
        <v>0</v>
      </c>
      <c r="U11" s="234">
        <v>1</v>
      </c>
      <c r="V11" s="234">
        <v>0</v>
      </c>
      <c r="W11" s="234">
        <v>654</v>
      </c>
      <c r="X11" s="234">
        <v>217</v>
      </c>
      <c r="Y11" s="234">
        <v>376</v>
      </c>
      <c r="Z11" s="234">
        <v>5</v>
      </c>
      <c r="AA11" s="235">
        <v>1383</v>
      </c>
      <c r="AB11" s="235">
        <v>289</v>
      </c>
      <c r="AC11" s="236">
        <v>1672</v>
      </c>
      <c r="AD11" s="237">
        <v>1454</v>
      </c>
      <c r="AE11" s="237">
        <v>1080</v>
      </c>
      <c r="AF11" s="237">
        <v>1699</v>
      </c>
      <c r="AG11" s="237">
        <v>1249</v>
      </c>
      <c r="AH11" s="54"/>
    </row>
    <row r="12" spans="1:34" ht="27.75" customHeight="1">
      <c r="A12" s="44">
        <v>7</v>
      </c>
      <c r="B12" s="87" t="s">
        <v>19</v>
      </c>
      <c r="C12" s="103">
        <v>30</v>
      </c>
      <c r="D12" s="103">
        <v>8</v>
      </c>
      <c r="E12" s="103">
        <v>14</v>
      </c>
      <c r="F12" s="103">
        <v>0</v>
      </c>
      <c r="G12" s="103">
        <v>1</v>
      </c>
      <c r="H12" s="103">
        <v>0</v>
      </c>
      <c r="I12" s="103">
        <v>2</v>
      </c>
      <c r="J12" s="103">
        <v>0</v>
      </c>
      <c r="K12" s="103">
        <v>17</v>
      </c>
      <c r="L12" s="103">
        <v>2</v>
      </c>
      <c r="M12" s="103">
        <v>4</v>
      </c>
      <c r="N12" s="103">
        <v>0</v>
      </c>
      <c r="O12" s="103">
        <v>9</v>
      </c>
      <c r="P12" s="103">
        <v>2</v>
      </c>
      <c r="Q12" s="103">
        <v>3</v>
      </c>
      <c r="R12" s="103">
        <v>0</v>
      </c>
      <c r="S12" s="103">
        <v>3</v>
      </c>
      <c r="T12" s="103">
        <v>0</v>
      </c>
      <c r="U12" s="103">
        <v>0</v>
      </c>
      <c r="V12" s="103">
        <v>0</v>
      </c>
      <c r="W12" s="103">
        <v>106</v>
      </c>
      <c r="X12" s="103">
        <v>47</v>
      </c>
      <c r="Y12" s="103">
        <v>85</v>
      </c>
      <c r="Z12" s="103">
        <v>4</v>
      </c>
      <c r="AA12" s="101">
        <v>274</v>
      </c>
      <c r="AB12" s="101">
        <v>63</v>
      </c>
      <c r="AC12" s="139">
        <v>337</v>
      </c>
      <c r="AD12" s="104">
        <v>280</v>
      </c>
      <c r="AE12" s="104">
        <v>197</v>
      </c>
      <c r="AF12" s="104">
        <v>297</v>
      </c>
      <c r="AG12" s="104">
        <v>206</v>
      </c>
      <c r="AH12" s="54"/>
    </row>
    <row r="13" spans="1:34" ht="27.75" customHeight="1">
      <c r="A13" s="216">
        <v>8</v>
      </c>
      <c r="B13" s="217" t="s">
        <v>20</v>
      </c>
      <c r="C13" s="234">
        <v>43</v>
      </c>
      <c r="D13" s="234">
        <v>17</v>
      </c>
      <c r="E13" s="234">
        <v>36</v>
      </c>
      <c r="F13" s="234">
        <v>1</v>
      </c>
      <c r="G13" s="234">
        <v>2</v>
      </c>
      <c r="H13" s="234">
        <v>1</v>
      </c>
      <c r="I13" s="234">
        <v>1</v>
      </c>
      <c r="J13" s="234">
        <v>0</v>
      </c>
      <c r="K13" s="234">
        <v>23</v>
      </c>
      <c r="L13" s="234">
        <v>5</v>
      </c>
      <c r="M13" s="234">
        <v>9</v>
      </c>
      <c r="N13" s="234">
        <v>1</v>
      </c>
      <c r="O13" s="234">
        <v>14</v>
      </c>
      <c r="P13" s="234">
        <v>4</v>
      </c>
      <c r="Q13" s="234">
        <v>7</v>
      </c>
      <c r="R13" s="234">
        <v>0</v>
      </c>
      <c r="S13" s="234">
        <v>2</v>
      </c>
      <c r="T13" s="234">
        <v>0</v>
      </c>
      <c r="U13" s="234">
        <v>5</v>
      </c>
      <c r="V13" s="234">
        <v>0</v>
      </c>
      <c r="W13" s="234">
        <v>114</v>
      </c>
      <c r="X13" s="234">
        <v>51</v>
      </c>
      <c r="Y13" s="234">
        <v>105</v>
      </c>
      <c r="Z13" s="234">
        <v>2</v>
      </c>
      <c r="AA13" s="235">
        <v>361</v>
      </c>
      <c r="AB13" s="235">
        <v>82</v>
      </c>
      <c r="AC13" s="236">
        <v>443</v>
      </c>
      <c r="AD13" s="237">
        <v>376</v>
      </c>
      <c r="AE13" s="237">
        <v>228</v>
      </c>
      <c r="AF13" s="237">
        <v>396</v>
      </c>
      <c r="AG13" s="237">
        <v>234</v>
      </c>
      <c r="AH13" s="54"/>
    </row>
    <row r="14" spans="1:34" ht="27.75" customHeight="1">
      <c r="A14" s="44">
        <v>9</v>
      </c>
      <c r="B14" s="87" t="s">
        <v>21</v>
      </c>
      <c r="C14" s="103">
        <v>72</v>
      </c>
      <c r="D14" s="103">
        <v>15</v>
      </c>
      <c r="E14" s="103">
        <v>34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29</v>
      </c>
      <c r="L14" s="103">
        <v>10</v>
      </c>
      <c r="M14" s="103">
        <v>9</v>
      </c>
      <c r="N14" s="103">
        <v>0</v>
      </c>
      <c r="O14" s="103">
        <v>26</v>
      </c>
      <c r="P14" s="103">
        <v>4</v>
      </c>
      <c r="Q14" s="103">
        <v>2</v>
      </c>
      <c r="R14" s="103">
        <v>0</v>
      </c>
      <c r="S14" s="103">
        <v>3</v>
      </c>
      <c r="T14" s="103">
        <v>2</v>
      </c>
      <c r="U14" s="103">
        <v>0</v>
      </c>
      <c r="V14" s="103">
        <v>0</v>
      </c>
      <c r="W14" s="103">
        <v>277</v>
      </c>
      <c r="X14" s="103">
        <v>116</v>
      </c>
      <c r="Y14" s="103">
        <v>153</v>
      </c>
      <c r="Z14" s="103">
        <v>0</v>
      </c>
      <c r="AA14" s="101">
        <v>605</v>
      </c>
      <c r="AB14" s="101">
        <v>147</v>
      </c>
      <c r="AC14" s="139">
        <v>752</v>
      </c>
      <c r="AD14" s="104">
        <v>658</v>
      </c>
      <c r="AE14" s="104">
        <v>462</v>
      </c>
      <c r="AF14" s="104">
        <v>690</v>
      </c>
      <c r="AG14" s="104">
        <v>481</v>
      </c>
      <c r="AH14" s="54"/>
    </row>
    <row r="15" spans="1:34" ht="27.75" customHeight="1">
      <c r="A15" s="216">
        <v>10</v>
      </c>
      <c r="B15" s="217" t="s">
        <v>22</v>
      </c>
      <c r="C15" s="234">
        <v>31</v>
      </c>
      <c r="D15" s="234">
        <v>6</v>
      </c>
      <c r="E15" s="234">
        <v>25</v>
      </c>
      <c r="F15" s="234">
        <v>0</v>
      </c>
      <c r="G15" s="234">
        <v>1</v>
      </c>
      <c r="H15" s="234">
        <v>0</v>
      </c>
      <c r="I15" s="234">
        <v>2</v>
      </c>
      <c r="J15" s="234">
        <v>0</v>
      </c>
      <c r="K15" s="234">
        <v>7</v>
      </c>
      <c r="L15" s="234">
        <v>0</v>
      </c>
      <c r="M15" s="234">
        <v>0</v>
      </c>
      <c r="N15" s="234">
        <v>0</v>
      </c>
      <c r="O15" s="234">
        <v>32</v>
      </c>
      <c r="P15" s="234">
        <v>8</v>
      </c>
      <c r="Q15" s="234">
        <v>2</v>
      </c>
      <c r="R15" s="234">
        <v>0</v>
      </c>
      <c r="S15" s="234">
        <v>0</v>
      </c>
      <c r="T15" s="234">
        <v>0</v>
      </c>
      <c r="U15" s="234">
        <v>0</v>
      </c>
      <c r="V15" s="234">
        <v>0</v>
      </c>
      <c r="W15" s="234">
        <v>82</v>
      </c>
      <c r="X15" s="234">
        <v>26</v>
      </c>
      <c r="Y15" s="234">
        <v>69</v>
      </c>
      <c r="Z15" s="234">
        <v>0</v>
      </c>
      <c r="AA15" s="235">
        <v>251</v>
      </c>
      <c r="AB15" s="235">
        <v>40</v>
      </c>
      <c r="AC15" s="236">
        <v>291</v>
      </c>
      <c r="AD15" s="237">
        <v>271</v>
      </c>
      <c r="AE15" s="237">
        <v>156</v>
      </c>
      <c r="AF15" s="237">
        <v>273</v>
      </c>
      <c r="AG15" s="237">
        <v>158</v>
      </c>
      <c r="AH15" s="54"/>
    </row>
    <row r="16" spans="1:34" ht="27.75" customHeight="1">
      <c r="A16" s="44">
        <v>11</v>
      </c>
      <c r="B16" s="87" t="s">
        <v>23</v>
      </c>
      <c r="C16" s="103">
        <v>42</v>
      </c>
      <c r="D16" s="103">
        <v>19</v>
      </c>
      <c r="E16" s="103">
        <v>63</v>
      </c>
      <c r="F16" s="103">
        <v>1</v>
      </c>
      <c r="G16" s="103">
        <v>12</v>
      </c>
      <c r="H16" s="103">
        <v>2</v>
      </c>
      <c r="I16" s="103">
        <v>3</v>
      </c>
      <c r="J16" s="103">
        <v>0</v>
      </c>
      <c r="K16" s="103">
        <v>7</v>
      </c>
      <c r="L16" s="103">
        <v>2</v>
      </c>
      <c r="M16" s="103">
        <v>1</v>
      </c>
      <c r="N16" s="103">
        <v>0</v>
      </c>
      <c r="O16" s="103">
        <v>18</v>
      </c>
      <c r="P16" s="103">
        <v>7</v>
      </c>
      <c r="Q16" s="103">
        <v>13</v>
      </c>
      <c r="R16" s="103">
        <v>0</v>
      </c>
      <c r="S16" s="103">
        <v>2</v>
      </c>
      <c r="T16" s="103">
        <v>1</v>
      </c>
      <c r="U16" s="103">
        <v>2</v>
      </c>
      <c r="V16" s="103">
        <v>0</v>
      </c>
      <c r="W16" s="103">
        <v>315</v>
      </c>
      <c r="X16" s="103">
        <v>157</v>
      </c>
      <c r="Y16" s="103">
        <v>391</v>
      </c>
      <c r="Z16" s="103">
        <v>3</v>
      </c>
      <c r="AA16" s="101">
        <v>869</v>
      </c>
      <c r="AB16" s="101">
        <v>192</v>
      </c>
      <c r="AC16" s="139">
        <v>1061</v>
      </c>
      <c r="AD16" s="104">
        <v>927</v>
      </c>
      <c r="AE16" s="104">
        <v>752</v>
      </c>
      <c r="AF16" s="104">
        <v>1057</v>
      </c>
      <c r="AG16" s="104">
        <v>849</v>
      </c>
      <c r="AH16" s="54"/>
    </row>
    <row r="17" spans="1:34" ht="27.75" customHeight="1">
      <c r="A17" s="216">
        <v>12</v>
      </c>
      <c r="B17" s="217" t="s">
        <v>24</v>
      </c>
      <c r="C17" s="234">
        <v>32</v>
      </c>
      <c r="D17" s="234">
        <v>9</v>
      </c>
      <c r="E17" s="234">
        <v>41</v>
      </c>
      <c r="F17" s="234">
        <v>1</v>
      </c>
      <c r="G17" s="234">
        <v>2</v>
      </c>
      <c r="H17" s="234">
        <v>0</v>
      </c>
      <c r="I17" s="234">
        <v>0</v>
      </c>
      <c r="J17" s="234">
        <v>0</v>
      </c>
      <c r="K17" s="234">
        <v>19</v>
      </c>
      <c r="L17" s="234">
        <v>3</v>
      </c>
      <c r="M17" s="234">
        <v>11</v>
      </c>
      <c r="N17" s="234">
        <v>0</v>
      </c>
      <c r="O17" s="234">
        <v>16</v>
      </c>
      <c r="P17" s="234">
        <v>3</v>
      </c>
      <c r="Q17" s="234">
        <v>7</v>
      </c>
      <c r="R17" s="234">
        <v>0</v>
      </c>
      <c r="S17" s="234">
        <v>2</v>
      </c>
      <c r="T17" s="234">
        <v>1</v>
      </c>
      <c r="U17" s="234">
        <v>2</v>
      </c>
      <c r="V17" s="234">
        <v>0</v>
      </c>
      <c r="W17" s="234">
        <v>105</v>
      </c>
      <c r="X17" s="234">
        <v>60</v>
      </c>
      <c r="Y17" s="234">
        <v>250</v>
      </c>
      <c r="Z17" s="234">
        <v>2</v>
      </c>
      <c r="AA17" s="235">
        <v>487</v>
      </c>
      <c r="AB17" s="235">
        <v>79</v>
      </c>
      <c r="AC17" s="236">
        <v>566</v>
      </c>
      <c r="AD17" s="237">
        <v>513</v>
      </c>
      <c r="AE17" s="237">
        <v>369</v>
      </c>
      <c r="AF17" s="237">
        <v>599</v>
      </c>
      <c r="AG17" s="237">
        <v>424</v>
      </c>
      <c r="AH17" s="54"/>
    </row>
    <row r="18" spans="1:34" ht="27.75" customHeight="1">
      <c r="A18" s="44">
        <v>13</v>
      </c>
      <c r="B18" s="87" t="s">
        <v>25</v>
      </c>
      <c r="C18" s="103">
        <v>47</v>
      </c>
      <c r="D18" s="103">
        <v>20</v>
      </c>
      <c r="E18" s="103">
        <v>41</v>
      </c>
      <c r="F18" s="103">
        <v>1</v>
      </c>
      <c r="G18" s="103">
        <v>4</v>
      </c>
      <c r="H18" s="103">
        <v>0</v>
      </c>
      <c r="I18" s="103">
        <v>2</v>
      </c>
      <c r="J18" s="103">
        <v>0</v>
      </c>
      <c r="K18" s="103">
        <v>37</v>
      </c>
      <c r="L18" s="103">
        <v>9</v>
      </c>
      <c r="M18" s="103">
        <v>3</v>
      </c>
      <c r="N18" s="103">
        <v>0</v>
      </c>
      <c r="O18" s="103">
        <v>33</v>
      </c>
      <c r="P18" s="103">
        <v>12</v>
      </c>
      <c r="Q18" s="103">
        <v>7</v>
      </c>
      <c r="R18" s="103">
        <v>0</v>
      </c>
      <c r="S18" s="103">
        <v>0</v>
      </c>
      <c r="T18" s="103">
        <v>0</v>
      </c>
      <c r="U18" s="103">
        <v>0</v>
      </c>
      <c r="V18" s="103">
        <v>0</v>
      </c>
      <c r="W18" s="103">
        <v>92</v>
      </c>
      <c r="X18" s="103">
        <v>45</v>
      </c>
      <c r="Y18" s="103">
        <v>170</v>
      </c>
      <c r="Z18" s="103">
        <v>3</v>
      </c>
      <c r="AA18" s="101">
        <v>436</v>
      </c>
      <c r="AB18" s="101">
        <v>90</v>
      </c>
      <c r="AC18" s="238">
        <v>526</v>
      </c>
      <c r="AD18" s="104">
        <v>463</v>
      </c>
      <c r="AE18" s="104">
        <v>270</v>
      </c>
      <c r="AF18" s="104">
        <v>485</v>
      </c>
      <c r="AG18" s="104">
        <v>282</v>
      </c>
      <c r="AH18" s="54"/>
    </row>
    <row r="19" spans="1:34" ht="27.75" customHeight="1">
      <c r="A19" s="216">
        <v>14</v>
      </c>
      <c r="B19" s="217" t="s">
        <v>26</v>
      </c>
      <c r="C19" s="234">
        <v>90</v>
      </c>
      <c r="D19" s="234">
        <v>18</v>
      </c>
      <c r="E19" s="234">
        <v>22</v>
      </c>
      <c r="F19" s="234">
        <v>0</v>
      </c>
      <c r="G19" s="234">
        <v>0</v>
      </c>
      <c r="H19" s="234">
        <v>0</v>
      </c>
      <c r="I19" s="234">
        <v>0</v>
      </c>
      <c r="J19" s="234">
        <v>0</v>
      </c>
      <c r="K19" s="234">
        <v>20</v>
      </c>
      <c r="L19" s="234">
        <v>3</v>
      </c>
      <c r="M19" s="234">
        <v>0</v>
      </c>
      <c r="N19" s="234">
        <v>0</v>
      </c>
      <c r="O19" s="234">
        <v>35</v>
      </c>
      <c r="P19" s="234">
        <v>10</v>
      </c>
      <c r="Q19" s="234">
        <v>4</v>
      </c>
      <c r="R19" s="234">
        <v>0</v>
      </c>
      <c r="S19" s="234">
        <v>1</v>
      </c>
      <c r="T19" s="234">
        <v>0</v>
      </c>
      <c r="U19" s="234">
        <v>5</v>
      </c>
      <c r="V19" s="234">
        <v>0</v>
      </c>
      <c r="W19" s="234">
        <v>430</v>
      </c>
      <c r="X19" s="234">
        <v>192</v>
      </c>
      <c r="Y19" s="234">
        <v>198</v>
      </c>
      <c r="Z19" s="234">
        <v>2</v>
      </c>
      <c r="AA19" s="235">
        <v>805</v>
      </c>
      <c r="AB19" s="235">
        <v>225</v>
      </c>
      <c r="AC19" s="236">
        <v>1030</v>
      </c>
      <c r="AD19" s="237">
        <v>856</v>
      </c>
      <c r="AE19" s="237">
        <v>666</v>
      </c>
      <c r="AF19" s="237">
        <v>940</v>
      </c>
      <c r="AG19" s="237">
        <v>704</v>
      </c>
      <c r="AH19" s="54"/>
    </row>
    <row r="20" spans="1:34" ht="27.75" customHeight="1">
      <c r="A20" s="44">
        <v>15</v>
      </c>
      <c r="B20" s="87" t="s">
        <v>27</v>
      </c>
      <c r="C20" s="103">
        <v>1</v>
      </c>
      <c r="D20" s="103">
        <v>0</v>
      </c>
      <c r="E20" s="103">
        <v>7</v>
      </c>
      <c r="F20" s="103">
        <v>0</v>
      </c>
      <c r="G20" s="103">
        <v>0</v>
      </c>
      <c r="H20" s="103">
        <v>0</v>
      </c>
      <c r="I20" s="103">
        <v>2</v>
      </c>
      <c r="J20" s="103">
        <v>0</v>
      </c>
      <c r="K20" s="103">
        <v>6</v>
      </c>
      <c r="L20" s="103">
        <v>0</v>
      </c>
      <c r="M20" s="103">
        <v>3</v>
      </c>
      <c r="N20" s="103">
        <v>0</v>
      </c>
      <c r="O20" s="103">
        <v>10</v>
      </c>
      <c r="P20" s="103">
        <v>1</v>
      </c>
      <c r="Q20" s="103">
        <v>3</v>
      </c>
      <c r="R20" s="103">
        <v>0</v>
      </c>
      <c r="S20" s="103">
        <v>1</v>
      </c>
      <c r="T20" s="103">
        <v>0</v>
      </c>
      <c r="U20" s="103">
        <v>1</v>
      </c>
      <c r="V20" s="103">
        <v>0</v>
      </c>
      <c r="W20" s="103">
        <v>37</v>
      </c>
      <c r="X20" s="103">
        <v>20</v>
      </c>
      <c r="Y20" s="103">
        <v>60</v>
      </c>
      <c r="Z20" s="103">
        <v>0</v>
      </c>
      <c r="AA20" s="101">
        <v>131</v>
      </c>
      <c r="AB20" s="101">
        <v>21</v>
      </c>
      <c r="AC20" s="139">
        <v>152</v>
      </c>
      <c r="AD20" s="104">
        <v>139</v>
      </c>
      <c r="AE20" s="104">
        <v>101</v>
      </c>
      <c r="AF20" s="104">
        <v>151</v>
      </c>
      <c r="AG20" s="104">
        <v>108</v>
      </c>
      <c r="AH20" s="54"/>
    </row>
    <row r="21" spans="1:34" ht="27.75" customHeight="1">
      <c r="A21" s="216">
        <v>16</v>
      </c>
      <c r="B21" s="217" t="s">
        <v>28</v>
      </c>
      <c r="C21" s="234">
        <v>0</v>
      </c>
      <c r="D21" s="234">
        <v>0</v>
      </c>
      <c r="E21" s="234">
        <v>0</v>
      </c>
      <c r="F21" s="234">
        <v>0</v>
      </c>
      <c r="G21" s="234">
        <v>0</v>
      </c>
      <c r="H21" s="234">
        <v>0</v>
      </c>
      <c r="I21" s="234">
        <v>0</v>
      </c>
      <c r="J21" s="234">
        <v>0</v>
      </c>
      <c r="K21" s="234">
        <v>0</v>
      </c>
      <c r="L21" s="234">
        <v>0</v>
      </c>
      <c r="M21" s="234">
        <v>0</v>
      </c>
      <c r="N21" s="234">
        <v>0</v>
      </c>
      <c r="O21" s="234">
        <v>0</v>
      </c>
      <c r="P21" s="234">
        <v>0</v>
      </c>
      <c r="Q21" s="234">
        <v>0</v>
      </c>
      <c r="R21" s="234">
        <v>0</v>
      </c>
      <c r="S21" s="234">
        <v>0</v>
      </c>
      <c r="T21" s="234">
        <v>0</v>
      </c>
      <c r="U21" s="234">
        <v>0</v>
      </c>
      <c r="V21" s="234">
        <v>0</v>
      </c>
      <c r="W21" s="234">
        <v>0</v>
      </c>
      <c r="X21" s="234">
        <v>0</v>
      </c>
      <c r="Y21" s="234">
        <v>0</v>
      </c>
      <c r="Z21" s="234">
        <v>0</v>
      </c>
      <c r="AA21" s="235">
        <v>0</v>
      </c>
      <c r="AB21" s="235">
        <v>0</v>
      </c>
      <c r="AC21" s="239">
        <v>0</v>
      </c>
      <c r="AD21" s="237">
        <v>0</v>
      </c>
      <c r="AE21" s="237">
        <v>0</v>
      </c>
      <c r="AF21" s="237">
        <v>0</v>
      </c>
      <c r="AG21" s="237">
        <v>0</v>
      </c>
      <c r="AH21" s="54"/>
    </row>
    <row r="22" spans="1:34" ht="27.75" customHeight="1">
      <c r="A22" s="44">
        <v>17</v>
      </c>
      <c r="B22" s="87" t="s">
        <v>29</v>
      </c>
      <c r="C22" s="103">
        <v>40</v>
      </c>
      <c r="D22" s="103">
        <v>11</v>
      </c>
      <c r="E22" s="103">
        <v>14</v>
      </c>
      <c r="F22" s="103">
        <v>0</v>
      </c>
      <c r="G22" s="103">
        <v>2</v>
      </c>
      <c r="H22" s="103">
        <v>0</v>
      </c>
      <c r="I22" s="103">
        <v>1</v>
      </c>
      <c r="J22" s="103">
        <v>0</v>
      </c>
      <c r="K22" s="103">
        <v>24</v>
      </c>
      <c r="L22" s="103">
        <v>5</v>
      </c>
      <c r="M22" s="103">
        <v>1</v>
      </c>
      <c r="N22" s="103">
        <v>0</v>
      </c>
      <c r="O22" s="103">
        <v>36</v>
      </c>
      <c r="P22" s="103">
        <v>10</v>
      </c>
      <c r="Q22" s="103">
        <v>3</v>
      </c>
      <c r="R22" s="103">
        <v>0</v>
      </c>
      <c r="S22" s="103">
        <v>0</v>
      </c>
      <c r="T22" s="103">
        <v>0</v>
      </c>
      <c r="U22" s="103">
        <v>2</v>
      </c>
      <c r="V22" s="103">
        <v>0</v>
      </c>
      <c r="W22" s="103">
        <v>117</v>
      </c>
      <c r="X22" s="103">
        <v>45</v>
      </c>
      <c r="Y22" s="103">
        <v>76</v>
      </c>
      <c r="Z22" s="103">
        <v>0</v>
      </c>
      <c r="AA22" s="101">
        <v>316</v>
      </c>
      <c r="AB22" s="101">
        <v>71</v>
      </c>
      <c r="AC22" s="139">
        <v>387</v>
      </c>
      <c r="AD22" s="104">
        <v>324</v>
      </c>
      <c r="AE22" s="104">
        <v>194</v>
      </c>
      <c r="AF22" s="104">
        <v>337</v>
      </c>
      <c r="AG22" s="104">
        <v>198</v>
      </c>
      <c r="AH22" s="54"/>
    </row>
    <row r="23" spans="1:34" ht="27.75" customHeight="1">
      <c r="A23" s="216">
        <v>18</v>
      </c>
      <c r="B23" s="217" t="s">
        <v>30</v>
      </c>
      <c r="C23" s="234">
        <v>25</v>
      </c>
      <c r="D23" s="234">
        <v>3</v>
      </c>
      <c r="E23" s="234">
        <v>38</v>
      </c>
      <c r="F23" s="234">
        <v>1</v>
      </c>
      <c r="G23" s="234">
        <v>0</v>
      </c>
      <c r="H23" s="234">
        <v>0</v>
      </c>
      <c r="I23" s="234">
        <v>0</v>
      </c>
      <c r="J23" s="234">
        <v>0</v>
      </c>
      <c r="K23" s="234">
        <v>0</v>
      </c>
      <c r="L23" s="234">
        <v>0</v>
      </c>
      <c r="M23" s="234">
        <v>0</v>
      </c>
      <c r="N23" s="234">
        <v>0</v>
      </c>
      <c r="O23" s="234">
        <v>6</v>
      </c>
      <c r="P23" s="234">
        <v>1</v>
      </c>
      <c r="Q23" s="234">
        <v>9</v>
      </c>
      <c r="R23" s="234">
        <v>0</v>
      </c>
      <c r="S23" s="234">
        <v>0</v>
      </c>
      <c r="T23" s="234">
        <v>0</v>
      </c>
      <c r="U23" s="234">
        <v>5</v>
      </c>
      <c r="V23" s="234">
        <v>0</v>
      </c>
      <c r="W23" s="234">
        <v>177</v>
      </c>
      <c r="X23" s="234">
        <v>92</v>
      </c>
      <c r="Y23" s="234">
        <v>188</v>
      </c>
      <c r="Z23" s="234">
        <v>3</v>
      </c>
      <c r="AA23" s="235">
        <v>448</v>
      </c>
      <c r="AB23" s="235">
        <v>100</v>
      </c>
      <c r="AC23" s="236">
        <v>548</v>
      </c>
      <c r="AD23" s="237">
        <v>478</v>
      </c>
      <c r="AE23" s="237">
        <v>389</v>
      </c>
      <c r="AF23" s="237">
        <v>540</v>
      </c>
      <c r="AG23" s="237">
        <v>438</v>
      </c>
      <c r="AH23" s="54"/>
    </row>
    <row r="24" spans="1:34" ht="36" customHeight="1">
      <c r="A24" s="468" t="s">
        <v>8</v>
      </c>
      <c r="B24" s="430"/>
      <c r="C24" s="104">
        <v>1158</v>
      </c>
      <c r="D24" s="104">
        <v>296</v>
      </c>
      <c r="E24" s="104">
        <v>623</v>
      </c>
      <c r="F24" s="104">
        <v>9</v>
      </c>
      <c r="G24" s="104">
        <v>32</v>
      </c>
      <c r="H24" s="104">
        <v>6</v>
      </c>
      <c r="I24" s="104">
        <v>17</v>
      </c>
      <c r="J24" s="104">
        <v>0</v>
      </c>
      <c r="K24" s="104">
        <v>272</v>
      </c>
      <c r="L24" s="104">
        <v>52</v>
      </c>
      <c r="M24" s="104">
        <v>45</v>
      </c>
      <c r="N24" s="104">
        <v>1</v>
      </c>
      <c r="O24" s="104">
        <v>380</v>
      </c>
      <c r="P24" s="104">
        <v>94</v>
      </c>
      <c r="Q24" s="104">
        <v>87</v>
      </c>
      <c r="R24" s="104">
        <v>1</v>
      </c>
      <c r="S24" s="104">
        <v>22</v>
      </c>
      <c r="T24" s="104">
        <v>7</v>
      </c>
      <c r="U24" s="104">
        <v>40</v>
      </c>
      <c r="V24" s="104">
        <v>0</v>
      </c>
      <c r="W24" s="104">
        <v>4312</v>
      </c>
      <c r="X24" s="104">
        <v>1756</v>
      </c>
      <c r="Y24" s="104">
        <v>3338</v>
      </c>
      <c r="Z24" s="104">
        <v>38</v>
      </c>
      <c r="AA24" s="104">
        <v>10326</v>
      </c>
      <c r="AB24" s="104">
        <v>2260</v>
      </c>
      <c r="AC24" s="104">
        <v>12586</v>
      </c>
      <c r="AD24" s="104">
        <f>SUM(AD6:AD23)</f>
        <v>11186</v>
      </c>
      <c r="AE24" s="104">
        <f>SUM(AE6:AE23)</f>
        <v>8245</v>
      </c>
      <c r="AF24" s="104">
        <f>SUM(AF6:AF23)</f>
        <v>12390</v>
      </c>
      <c r="AG24" s="104">
        <f>SUM(AG6:AG23)</f>
        <v>9018</v>
      </c>
      <c r="AH24" s="8"/>
    </row>
    <row r="25" spans="1:34" ht="36" customHeight="1">
      <c r="A25" s="105"/>
      <c r="B25" s="106"/>
      <c r="C25" s="459" t="s">
        <v>46</v>
      </c>
      <c r="D25" s="459"/>
      <c r="E25" s="459"/>
      <c r="F25" s="459"/>
      <c r="G25" s="459" t="s">
        <v>59</v>
      </c>
      <c r="H25" s="459"/>
      <c r="I25" s="459"/>
      <c r="J25" s="459"/>
      <c r="K25" s="459" t="s">
        <v>60</v>
      </c>
      <c r="L25" s="459"/>
      <c r="M25" s="459"/>
      <c r="N25" s="459"/>
      <c r="O25" s="459" t="s">
        <v>61</v>
      </c>
      <c r="P25" s="459"/>
      <c r="Q25" s="459"/>
      <c r="R25" s="459"/>
      <c r="S25" s="459" t="s">
        <v>62</v>
      </c>
      <c r="T25" s="459"/>
      <c r="U25" s="459"/>
      <c r="V25" s="459"/>
      <c r="W25" s="459" t="s">
        <v>51</v>
      </c>
      <c r="X25" s="459"/>
      <c r="Y25" s="459"/>
      <c r="Z25" s="459"/>
      <c r="AA25" s="459" t="s">
        <v>8</v>
      </c>
      <c r="AB25" s="459"/>
      <c r="AC25" s="107"/>
      <c r="AD25" s="108"/>
      <c r="AE25" s="108"/>
      <c r="AF25" s="108"/>
      <c r="AG25" s="109"/>
      <c r="AH25" s="65"/>
    </row>
    <row r="26" spans="1:34" ht="21">
      <c r="A26" s="467" t="s">
        <v>11</v>
      </c>
      <c r="B26" s="467"/>
      <c r="C26" s="458">
        <f>SUM(C24,E24)</f>
        <v>1781</v>
      </c>
      <c r="D26" s="458"/>
      <c r="E26" s="458"/>
      <c r="F26" s="458"/>
      <c r="G26" s="458">
        <f>G24+I24</f>
        <v>49</v>
      </c>
      <c r="H26" s="458"/>
      <c r="I26" s="458"/>
      <c r="J26" s="458"/>
      <c r="K26" s="458">
        <f>K24+M24</f>
        <v>317</v>
      </c>
      <c r="L26" s="458"/>
      <c r="M26" s="458"/>
      <c r="N26" s="458"/>
      <c r="O26" s="458">
        <f>O24+Q24</f>
        <v>467</v>
      </c>
      <c r="P26" s="458"/>
      <c r="Q26" s="458"/>
      <c r="R26" s="458"/>
      <c r="S26" s="458">
        <f>S24+U24</f>
        <v>62</v>
      </c>
      <c r="T26" s="458"/>
      <c r="U26" s="458"/>
      <c r="V26" s="458"/>
      <c r="W26" s="458">
        <f>W24+Y24</f>
        <v>7650</v>
      </c>
      <c r="X26" s="458"/>
      <c r="Y26" s="458"/>
      <c r="Z26" s="458"/>
      <c r="AA26" s="458">
        <f>SUM(C26,G26,K26,O26,S26,W26)</f>
        <v>10326</v>
      </c>
      <c r="AB26" s="458"/>
      <c r="AC26" s="110"/>
      <c r="AD26" s="111"/>
      <c r="AE26" s="111"/>
      <c r="AF26" s="111"/>
      <c r="AG26" s="112"/>
      <c r="AH26" s="8"/>
    </row>
    <row r="27" spans="1:34" ht="21">
      <c r="A27" s="467" t="s">
        <v>63</v>
      </c>
      <c r="B27" s="467"/>
      <c r="C27" s="458">
        <f>D24+F24</f>
        <v>305</v>
      </c>
      <c r="D27" s="458"/>
      <c r="E27" s="458"/>
      <c r="F27" s="458"/>
      <c r="G27" s="458">
        <f>H24+J24</f>
        <v>6</v>
      </c>
      <c r="H27" s="458"/>
      <c r="I27" s="458"/>
      <c r="J27" s="458"/>
      <c r="K27" s="458">
        <f>L24+N24</f>
        <v>53</v>
      </c>
      <c r="L27" s="458"/>
      <c r="M27" s="458"/>
      <c r="N27" s="458"/>
      <c r="O27" s="458">
        <f>P24+R24</f>
        <v>95</v>
      </c>
      <c r="P27" s="458"/>
      <c r="Q27" s="458"/>
      <c r="R27" s="458"/>
      <c r="S27" s="458">
        <f>T24+V24</f>
        <v>7</v>
      </c>
      <c r="T27" s="458"/>
      <c r="U27" s="458"/>
      <c r="V27" s="458"/>
      <c r="W27" s="460">
        <f>X24+Z24</f>
        <v>1794</v>
      </c>
      <c r="X27" s="461"/>
      <c r="Y27" s="461"/>
      <c r="Z27" s="462"/>
      <c r="AA27" s="458">
        <f>SUM(C27,G27,K27,O27,S27,W27)</f>
        <v>2260</v>
      </c>
      <c r="AB27" s="458"/>
      <c r="AC27" s="113"/>
      <c r="AD27" s="114"/>
      <c r="AE27" s="114"/>
      <c r="AF27" s="114"/>
      <c r="AG27" s="115"/>
      <c r="AH27" s="8"/>
    </row>
    <row r="28" spans="1:33" ht="15">
      <c r="A28" s="116"/>
      <c r="B28" s="117" t="s">
        <v>136</v>
      </c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</row>
  </sheetData>
  <sheetProtection/>
  <mergeCells count="54">
    <mergeCell ref="W26:Z26"/>
    <mergeCell ref="AA26:AB26"/>
    <mergeCell ref="AF2:AG3"/>
    <mergeCell ref="AD4:AD5"/>
    <mergeCell ref="AE4:AE5"/>
    <mergeCell ref="C2:AC2"/>
    <mergeCell ref="W3:Z3"/>
    <mergeCell ref="G4:H4"/>
    <mergeCell ref="I4:J4"/>
    <mergeCell ref="K4:L4"/>
    <mergeCell ref="AF4:AF5"/>
    <mergeCell ref="Q4:R4"/>
    <mergeCell ref="AC3:AC5"/>
    <mergeCell ref="A27:B27"/>
    <mergeCell ref="A26:B26"/>
    <mergeCell ref="A24:B24"/>
    <mergeCell ref="A2:A5"/>
    <mergeCell ref="B2:B5"/>
    <mergeCell ref="Y4:Z4"/>
    <mergeCell ref="S3:V3"/>
    <mergeCell ref="C3:F3"/>
    <mergeCell ref="G3:J3"/>
    <mergeCell ref="K3:N3"/>
    <mergeCell ref="C4:D4"/>
    <mergeCell ref="E4:F4"/>
    <mergeCell ref="AD2:AE3"/>
    <mergeCell ref="M4:N4"/>
    <mergeCell ref="AA3:AB4"/>
    <mergeCell ref="C25:F25"/>
    <mergeCell ref="G25:J25"/>
    <mergeCell ref="W27:Z27"/>
    <mergeCell ref="S27:V27"/>
    <mergeCell ref="O3:R3"/>
    <mergeCell ref="O4:P4"/>
    <mergeCell ref="W25:Z25"/>
    <mergeCell ref="U4:V4"/>
    <mergeCell ref="W4:X4"/>
    <mergeCell ref="S4:T4"/>
    <mergeCell ref="S26:V26"/>
    <mergeCell ref="C26:F26"/>
    <mergeCell ref="C27:F27"/>
    <mergeCell ref="G26:J26"/>
    <mergeCell ref="G27:J27"/>
    <mergeCell ref="O26:R26"/>
    <mergeCell ref="A1:AG1"/>
    <mergeCell ref="AG4:AG5"/>
    <mergeCell ref="K26:N26"/>
    <mergeCell ref="K27:N27"/>
    <mergeCell ref="O25:R25"/>
    <mergeCell ref="AA25:AB25"/>
    <mergeCell ref="S25:V25"/>
    <mergeCell ref="AA27:AB27"/>
    <mergeCell ref="O27:R27"/>
    <mergeCell ref="K25:N25"/>
  </mergeCells>
  <printOptions/>
  <pageMargins left="0.1968503937007874" right="0.11811023622047245" top="0.5905511811023623" bottom="0.5905511811023623" header="0.5118110236220472" footer="0.5118110236220472"/>
  <pageSetup fitToHeight="1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zoomScale="70" zoomScaleNormal="70" zoomScalePageLayoutView="0" workbookViewId="0" topLeftCell="A1">
      <selection activeCell="P16" sqref="P16"/>
    </sheetView>
  </sheetViews>
  <sheetFormatPr defaultColWidth="9.00390625" defaultRowHeight="12.75"/>
  <cols>
    <col min="2" max="2" width="32.625" style="0" customWidth="1"/>
    <col min="3" max="3" width="13.375" style="0" customWidth="1"/>
    <col min="4" max="4" width="12.00390625" style="0" customWidth="1"/>
    <col min="5" max="5" width="11.625" style="0" customWidth="1"/>
    <col min="6" max="6" width="14.00390625" style="0" customWidth="1"/>
  </cols>
  <sheetData>
    <row r="1" spans="1:6" ht="81.75" customHeight="1">
      <c r="A1" s="473" t="s">
        <v>291</v>
      </c>
      <c r="B1" s="473"/>
      <c r="C1" s="473"/>
      <c r="D1" s="473"/>
      <c r="E1" s="473"/>
      <c r="F1" s="473"/>
    </row>
    <row r="2" spans="1:6" ht="18" customHeight="1">
      <c r="A2" s="469" t="s">
        <v>9</v>
      </c>
      <c r="B2" s="469" t="s">
        <v>292</v>
      </c>
      <c r="C2" s="476" t="s">
        <v>293</v>
      </c>
      <c r="D2" s="477"/>
      <c r="E2" s="478" t="s">
        <v>294</v>
      </c>
      <c r="F2" s="479"/>
    </row>
    <row r="3" spans="1:6" ht="17.25">
      <c r="A3" s="474"/>
      <c r="B3" s="470"/>
      <c r="C3" s="480" t="s">
        <v>295</v>
      </c>
      <c r="D3" s="480"/>
      <c r="E3" s="481" t="s">
        <v>296</v>
      </c>
      <c r="F3" s="481"/>
    </row>
    <row r="4" spans="1:6" ht="18" thickBot="1">
      <c r="A4" s="475"/>
      <c r="B4" s="471"/>
      <c r="C4" s="194" t="s">
        <v>297</v>
      </c>
      <c r="D4" s="194" t="s">
        <v>298</v>
      </c>
      <c r="E4" s="194" t="s">
        <v>297</v>
      </c>
      <c r="F4" s="195" t="s">
        <v>298</v>
      </c>
    </row>
    <row r="5" spans="1:6" ht="27.75" customHeight="1" thickTop="1">
      <c r="A5" s="79">
        <v>1</v>
      </c>
      <c r="B5" s="80" t="s">
        <v>13</v>
      </c>
      <c r="C5" s="196">
        <v>137</v>
      </c>
      <c r="D5" s="196">
        <v>193</v>
      </c>
      <c r="E5" s="196">
        <v>208</v>
      </c>
      <c r="F5" s="196">
        <v>338</v>
      </c>
    </row>
    <row r="6" spans="1:6" ht="27.75" customHeight="1">
      <c r="A6" s="216">
        <v>2</v>
      </c>
      <c r="B6" s="217" t="s">
        <v>14</v>
      </c>
      <c r="C6" s="288">
        <v>170</v>
      </c>
      <c r="D6" s="288">
        <v>211</v>
      </c>
      <c r="E6" s="288">
        <v>195</v>
      </c>
      <c r="F6" s="288">
        <v>245</v>
      </c>
    </row>
    <row r="7" spans="1:6" ht="27.75" customHeight="1">
      <c r="A7" s="44">
        <v>3</v>
      </c>
      <c r="B7" s="87" t="s">
        <v>15</v>
      </c>
      <c r="C7" s="197">
        <f>142+88</f>
        <v>230</v>
      </c>
      <c r="D7" s="197">
        <f>214+131</f>
        <v>345</v>
      </c>
      <c r="E7" s="197">
        <f>183+111</f>
        <v>294</v>
      </c>
      <c r="F7" s="197">
        <f>321+175</f>
        <v>496</v>
      </c>
    </row>
    <row r="8" spans="1:6" ht="27.75" customHeight="1">
      <c r="A8" s="216">
        <v>4</v>
      </c>
      <c r="B8" s="217" t="s">
        <v>16</v>
      </c>
      <c r="C8" s="288">
        <v>901</v>
      </c>
      <c r="D8" s="288">
        <v>1235</v>
      </c>
      <c r="E8" s="288">
        <v>1086</v>
      </c>
      <c r="F8" s="288">
        <v>1583</v>
      </c>
    </row>
    <row r="9" spans="1:6" ht="27.75" customHeight="1">
      <c r="A9" s="44">
        <v>5</v>
      </c>
      <c r="B9" s="87" t="s">
        <v>17</v>
      </c>
      <c r="C9" s="197">
        <v>1372</v>
      </c>
      <c r="D9" s="197">
        <v>1833</v>
      </c>
      <c r="E9" s="197">
        <v>1657</v>
      </c>
      <c r="F9" s="197">
        <v>2317</v>
      </c>
    </row>
    <row r="10" spans="1:6" ht="27.75" customHeight="1">
      <c r="A10" s="216">
        <v>6</v>
      </c>
      <c r="B10" s="217" t="s">
        <v>18</v>
      </c>
      <c r="C10" s="288">
        <v>1179</v>
      </c>
      <c r="D10" s="288">
        <v>1441</v>
      </c>
      <c r="E10" s="288">
        <v>1453</v>
      </c>
      <c r="F10" s="288">
        <v>1830</v>
      </c>
    </row>
    <row r="11" spans="1:6" ht="27.75" customHeight="1">
      <c r="A11" s="44">
        <v>7</v>
      </c>
      <c r="B11" s="87" t="s">
        <v>19</v>
      </c>
      <c r="C11" s="197">
        <v>1145</v>
      </c>
      <c r="D11" s="197">
        <v>1573</v>
      </c>
      <c r="E11" s="197">
        <v>1296</v>
      </c>
      <c r="F11" s="197">
        <v>1900</v>
      </c>
    </row>
    <row r="12" spans="1:6" ht="27.75" customHeight="1">
      <c r="A12" s="216">
        <v>8</v>
      </c>
      <c r="B12" s="217" t="s">
        <v>20</v>
      </c>
      <c r="C12" s="288">
        <v>261</v>
      </c>
      <c r="D12" s="288">
        <v>410</v>
      </c>
      <c r="E12" s="288">
        <v>351</v>
      </c>
      <c r="F12" s="288">
        <v>580</v>
      </c>
    </row>
    <row r="13" spans="1:6" ht="27.75" customHeight="1">
      <c r="A13" s="44">
        <v>9</v>
      </c>
      <c r="B13" s="87" t="s">
        <v>21</v>
      </c>
      <c r="C13" s="198">
        <v>747</v>
      </c>
      <c r="D13" s="198">
        <v>914</v>
      </c>
      <c r="E13" s="197">
        <v>856</v>
      </c>
      <c r="F13" s="197">
        <v>1096</v>
      </c>
    </row>
    <row r="14" spans="1:6" ht="27.75" customHeight="1">
      <c r="A14" s="216">
        <v>10</v>
      </c>
      <c r="B14" s="217" t="s">
        <v>22</v>
      </c>
      <c r="C14" s="288">
        <v>184</v>
      </c>
      <c r="D14" s="288">
        <v>258</v>
      </c>
      <c r="E14" s="288">
        <v>304</v>
      </c>
      <c r="F14" s="288">
        <v>461</v>
      </c>
    </row>
    <row r="15" spans="1:6" ht="27.75" customHeight="1">
      <c r="A15" s="44">
        <v>11</v>
      </c>
      <c r="B15" s="87" t="s">
        <v>23</v>
      </c>
      <c r="C15" s="197">
        <v>119</v>
      </c>
      <c r="D15" s="197">
        <v>155</v>
      </c>
      <c r="E15" s="197">
        <v>151</v>
      </c>
      <c r="F15" s="197">
        <v>214</v>
      </c>
    </row>
    <row r="16" spans="1:6" ht="27.75" customHeight="1">
      <c r="A16" s="216">
        <v>12</v>
      </c>
      <c r="B16" s="217" t="s">
        <v>24</v>
      </c>
      <c r="C16" s="288">
        <v>340</v>
      </c>
      <c r="D16" s="288">
        <v>473</v>
      </c>
      <c r="E16" s="288">
        <v>462</v>
      </c>
      <c r="F16" s="288">
        <v>678</v>
      </c>
    </row>
    <row r="17" spans="1:6" ht="27.75" customHeight="1">
      <c r="A17" s="44">
        <v>13</v>
      </c>
      <c r="B17" s="87" t="s">
        <v>25</v>
      </c>
      <c r="C17" s="197">
        <v>289</v>
      </c>
      <c r="D17" s="197">
        <v>430</v>
      </c>
      <c r="E17" s="197">
        <v>361</v>
      </c>
      <c r="F17" s="197">
        <v>569</v>
      </c>
    </row>
    <row r="18" spans="1:6" ht="27.75" customHeight="1">
      <c r="A18" s="216">
        <v>14</v>
      </c>
      <c r="B18" s="217" t="s">
        <v>26</v>
      </c>
      <c r="C18" s="288">
        <v>303</v>
      </c>
      <c r="D18" s="288">
        <v>402</v>
      </c>
      <c r="E18" s="288">
        <v>389</v>
      </c>
      <c r="F18" s="288">
        <v>542</v>
      </c>
    </row>
    <row r="19" spans="1:6" ht="27.75" customHeight="1">
      <c r="A19" s="44">
        <v>15</v>
      </c>
      <c r="B19" s="87" t="s">
        <v>27</v>
      </c>
      <c r="C19" s="197">
        <v>342</v>
      </c>
      <c r="D19" s="197">
        <v>482</v>
      </c>
      <c r="E19" s="197">
        <v>428</v>
      </c>
      <c r="F19" s="197">
        <v>628</v>
      </c>
    </row>
    <row r="20" spans="1:6" ht="27.75" customHeight="1">
      <c r="A20" s="216">
        <v>16</v>
      </c>
      <c r="B20" s="217" t="s">
        <v>28</v>
      </c>
      <c r="C20" s="288">
        <v>37</v>
      </c>
      <c r="D20" s="288">
        <v>59</v>
      </c>
      <c r="E20" s="288">
        <v>46</v>
      </c>
      <c r="F20" s="288">
        <v>77</v>
      </c>
    </row>
    <row r="21" spans="1:6" ht="27.75" customHeight="1">
      <c r="A21" s="44">
        <v>17</v>
      </c>
      <c r="B21" s="87" t="s">
        <v>29</v>
      </c>
      <c r="C21" s="197">
        <v>985</v>
      </c>
      <c r="D21" s="197">
        <v>1306</v>
      </c>
      <c r="E21" s="197">
        <v>1136</v>
      </c>
      <c r="F21" s="197">
        <v>1617</v>
      </c>
    </row>
    <row r="22" spans="1:6" ht="27.75" customHeight="1">
      <c r="A22" s="216">
        <v>18</v>
      </c>
      <c r="B22" s="217" t="s">
        <v>30</v>
      </c>
      <c r="C22" s="289">
        <v>641</v>
      </c>
      <c r="D22" s="288">
        <v>926</v>
      </c>
      <c r="E22" s="367">
        <v>770</v>
      </c>
      <c r="F22" s="288">
        <v>1160</v>
      </c>
    </row>
    <row r="23" spans="1:6" ht="27.75" customHeight="1">
      <c r="A23" s="418" t="s">
        <v>8</v>
      </c>
      <c r="B23" s="419"/>
      <c r="C23" s="199">
        <f>SUM(C5:C22)</f>
        <v>9382</v>
      </c>
      <c r="D23" s="199">
        <f>SUM(D5:D22)</f>
        <v>12646</v>
      </c>
      <c r="E23" s="199">
        <f>SUM(E5:E22)</f>
        <v>11443</v>
      </c>
      <c r="F23" s="199">
        <f>SUM(F5:F22)</f>
        <v>16331</v>
      </c>
    </row>
    <row r="24" spans="3:6" ht="12.75">
      <c r="C24" s="4"/>
      <c r="D24" s="4"/>
      <c r="E24" s="4"/>
      <c r="F24" s="4"/>
    </row>
    <row r="25" spans="3:6" ht="12.75">
      <c r="C25" s="4"/>
      <c r="D25" s="4"/>
      <c r="E25" s="4"/>
      <c r="F25" s="4"/>
    </row>
    <row r="26" spans="3:6" ht="12.75">
      <c r="C26" s="4"/>
      <c r="D26" s="4"/>
      <c r="E26" s="4"/>
      <c r="F26" s="4"/>
    </row>
  </sheetData>
  <sheetProtection/>
  <mergeCells count="8">
    <mergeCell ref="A1:F1"/>
    <mergeCell ref="A23:B23"/>
    <mergeCell ref="A2:A4"/>
    <mergeCell ref="B2:B4"/>
    <mergeCell ref="C2:D2"/>
    <mergeCell ref="E2:F2"/>
    <mergeCell ref="C3:D3"/>
    <mergeCell ref="E3:F3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9"/>
  <sheetViews>
    <sheetView zoomScale="70" zoomScaleNormal="70" zoomScalePageLayoutView="0" workbookViewId="0" topLeftCell="A1">
      <selection activeCell="R11" sqref="R11"/>
    </sheetView>
  </sheetViews>
  <sheetFormatPr defaultColWidth="9.00390625" defaultRowHeight="12.75"/>
  <cols>
    <col min="1" max="1" width="4.375" style="0" customWidth="1"/>
    <col min="2" max="2" width="19.375" style="15" customWidth="1"/>
    <col min="3" max="3" width="8.00390625" style="16" customWidth="1"/>
    <col min="4" max="4" width="8.875" style="16" hidden="1" customWidth="1"/>
    <col min="5" max="5" width="10.00390625" style="16" customWidth="1"/>
    <col min="6" max="6" width="11.875" style="16" customWidth="1"/>
    <col min="7" max="7" width="8.375" style="16" customWidth="1"/>
    <col min="8" max="8" width="9.625" style="0" hidden="1" customWidth="1"/>
    <col min="9" max="9" width="10.125" style="0" customWidth="1"/>
    <col min="10" max="10" width="11.625" style="0" customWidth="1"/>
  </cols>
  <sheetData>
    <row r="1" spans="1:10" ht="51" customHeight="1">
      <c r="A1" s="482" t="s">
        <v>288</v>
      </c>
      <c r="B1" s="482"/>
      <c r="C1" s="482"/>
      <c r="D1" s="482"/>
      <c r="E1" s="482"/>
      <c r="F1" s="482"/>
      <c r="G1" s="482"/>
      <c r="H1" s="482"/>
      <c r="I1" s="482"/>
      <c r="J1" s="482"/>
    </row>
    <row r="2" spans="1:10" ht="16.5" customHeight="1">
      <c r="A2" s="483" t="s">
        <v>64</v>
      </c>
      <c r="B2" s="420" t="s">
        <v>10</v>
      </c>
      <c r="C2" s="486" t="s">
        <v>65</v>
      </c>
      <c r="D2" s="486"/>
      <c r="E2" s="486"/>
      <c r="F2" s="486"/>
      <c r="G2" s="486" t="s">
        <v>66</v>
      </c>
      <c r="H2" s="486"/>
      <c r="I2" s="486"/>
      <c r="J2" s="486"/>
    </row>
    <row r="3" spans="1:10" ht="48.75" customHeight="1" thickBot="1">
      <c r="A3" s="484"/>
      <c r="B3" s="485"/>
      <c r="C3" s="320" t="s">
        <v>289</v>
      </c>
      <c r="D3" s="320" t="s">
        <v>272</v>
      </c>
      <c r="E3" s="320" t="s">
        <v>67</v>
      </c>
      <c r="F3" s="320" t="s">
        <v>165</v>
      </c>
      <c r="G3" s="320" t="s">
        <v>289</v>
      </c>
      <c r="H3" s="320" t="s">
        <v>272</v>
      </c>
      <c r="I3" s="320" t="s">
        <v>67</v>
      </c>
      <c r="J3" s="320" t="s">
        <v>166</v>
      </c>
    </row>
    <row r="4" spans="1:12" s="11" customFormat="1" ht="27.75" customHeight="1" thickTop="1">
      <c r="A4" s="206">
        <v>1</v>
      </c>
      <c r="B4" s="207" t="s">
        <v>13</v>
      </c>
      <c r="C4" s="165">
        <v>661</v>
      </c>
      <c r="D4" s="165">
        <v>653</v>
      </c>
      <c r="E4" s="67">
        <f aca="true" t="shared" si="0" ref="E4:E22">C4/D4</f>
        <v>1.0122511485451762</v>
      </c>
      <c r="F4" s="68">
        <v>1036</v>
      </c>
      <c r="G4" s="399">
        <v>1157</v>
      </c>
      <c r="H4" s="66">
        <v>1131</v>
      </c>
      <c r="I4" s="67">
        <f>G4/H4</f>
        <v>1.0229885057471264</v>
      </c>
      <c r="J4" s="68">
        <v>1741</v>
      </c>
      <c r="K4" s="10"/>
      <c r="L4" s="10"/>
    </row>
    <row r="5" spans="1:18" ht="27.75" customHeight="1">
      <c r="A5" s="273">
        <v>2</v>
      </c>
      <c r="B5" s="274" t="s">
        <v>14</v>
      </c>
      <c r="C5" s="275">
        <v>612</v>
      </c>
      <c r="D5" s="275">
        <v>564</v>
      </c>
      <c r="E5" s="276">
        <f t="shared" si="0"/>
        <v>1.0851063829787233</v>
      </c>
      <c r="F5" s="277">
        <v>888</v>
      </c>
      <c r="G5" s="400">
        <v>1133</v>
      </c>
      <c r="H5" s="278">
        <v>1047</v>
      </c>
      <c r="I5" s="276">
        <f aca="true" t="shared" si="1" ref="I5:I22">G5/H5</f>
        <v>1.082139446036294</v>
      </c>
      <c r="J5" s="277">
        <v>1623</v>
      </c>
      <c r="K5" s="10"/>
      <c r="L5" s="10"/>
      <c r="N5" s="11"/>
      <c r="P5" s="11"/>
      <c r="R5" s="11"/>
    </row>
    <row r="6" spans="1:18" ht="27.75" customHeight="1">
      <c r="A6" s="208">
        <v>3</v>
      </c>
      <c r="B6" s="209" t="s">
        <v>15</v>
      </c>
      <c r="C6" s="166">
        <v>1307</v>
      </c>
      <c r="D6" s="166">
        <v>1316</v>
      </c>
      <c r="E6" s="49">
        <f t="shared" si="0"/>
        <v>0.993161094224924</v>
      </c>
      <c r="F6" s="46">
        <v>1882</v>
      </c>
      <c r="G6" s="401">
        <v>2287</v>
      </c>
      <c r="H6" s="48">
        <v>2291</v>
      </c>
      <c r="I6" s="49">
        <f t="shared" si="1"/>
        <v>0.998254037538193</v>
      </c>
      <c r="J6" s="46">
        <v>3234</v>
      </c>
      <c r="K6" s="10"/>
      <c r="L6" s="10"/>
      <c r="N6" s="11"/>
      <c r="P6" s="11"/>
      <c r="R6" s="11"/>
    </row>
    <row r="7" spans="1:12" s="13" customFormat="1" ht="27.75" customHeight="1">
      <c r="A7" s="273">
        <v>4</v>
      </c>
      <c r="B7" s="274" t="s">
        <v>16</v>
      </c>
      <c r="C7" s="275">
        <v>1395</v>
      </c>
      <c r="D7" s="275">
        <v>1358</v>
      </c>
      <c r="E7" s="276">
        <f t="shared" si="0"/>
        <v>1.0272459499263622</v>
      </c>
      <c r="F7" s="277">
        <v>2078</v>
      </c>
      <c r="G7" s="400">
        <v>2728</v>
      </c>
      <c r="H7" s="278">
        <v>2634</v>
      </c>
      <c r="I7" s="276">
        <f t="shared" si="1"/>
        <v>1.0356871678056188</v>
      </c>
      <c r="J7" s="277">
        <v>3992</v>
      </c>
      <c r="K7" s="12"/>
      <c r="L7" s="12"/>
    </row>
    <row r="8" spans="1:18" ht="27.75" customHeight="1">
      <c r="A8" s="208">
        <v>5</v>
      </c>
      <c r="B8" s="209" t="s">
        <v>17</v>
      </c>
      <c r="C8" s="166">
        <v>1131</v>
      </c>
      <c r="D8" s="166">
        <v>1102</v>
      </c>
      <c r="E8" s="49">
        <f t="shared" si="0"/>
        <v>1.0263157894736843</v>
      </c>
      <c r="F8" s="46">
        <v>1927</v>
      </c>
      <c r="G8" s="401">
        <v>1975</v>
      </c>
      <c r="H8" s="48">
        <v>1925</v>
      </c>
      <c r="I8" s="49">
        <f t="shared" si="1"/>
        <v>1.025974025974026</v>
      </c>
      <c r="J8" s="46">
        <v>3362</v>
      </c>
      <c r="K8" s="10"/>
      <c r="L8" s="10"/>
      <c r="N8" s="11"/>
      <c r="P8" s="11"/>
      <c r="R8" s="11"/>
    </row>
    <row r="9" spans="1:18" ht="27.75" customHeight="1">
      <c r="A9" s="273">
        <v>6</v>
      </c>
      <c r="B9" s="274" t="s">
        <v>18</v>
      </c>
      <c r="C9" s="275">
        <v>1886</v>
      </c>
      <c r="D9" s="275">
        <v>1852</v>
      </c>
      <c r="E9" s="276">
        <f t="shared" si="0"/>
        <v>1.0183585313174945</v>
      </c>
      <c r="F9" s="277">
        <v>2622</v>
      </c>
      <c r="G9" s="400">
        <v>3642</v>
      </c>
      <c r="H9" s="278">
        <v>3556</v>
      </c>
      <c r="I9" s="276">
        <f t="shared" si="1"/>
        <v>1.0241844769403825</v>
      </c>
      <c r="J9" s="277">
        <v>4971</v>
      </c>
      <c r="K9" s="10"/>
      <c r="L9" s="10"/>
      <c r="N9" s="11"/>
      <c r="P9" s="11"/>
      <c r="R9" s="11"/>
    </row>
    <row r="10" spans="1:12" s="13" customFormat="1" ht="27.75" customHeight="1">
      <c r="A10" s="208">
        <v>7</v>
      </c>
      <c r="B10" s="209" t="s">
        <v>19</v>
      </c>
      <c r="C10" s="166">
        <v>694</v>
      </c>
      <c r="D10" s="166">
        <v>687</v>
      </c>
      <c r="E10" s="51">
        <f t="shared" si="0"/>
        <v>1.01018922852984</v>
      </c>
      <c r="F10" s="47">
        <v>1032</v>
      </c>
      <c r="G10" s="402">
        <v>1196</v>
      </c>
      <c r="H10" s="50">
        <v>1185</v>
      </c>
      <c r="I10" s="51">
        <f t="shared" si="1"/>
        <v>1.009282700421941</v>
      </c>
      <c r="J10" s="47">
        <v>1780</v>
      </c>
      <c r="K10" s="12"/>
      <c r="L10" s="12"/>
    </row>
    <row r="11" spans="1:12" s="13" customFormat="1" ht="27.75" customHeight="1">
      <c r="A11" s="273">
        <v>8</v>
      </c>
      <c r="B11" s="274" t="s">
        <v>20</v>
      </c>
      <c r="C11" s="275">
        <v>433</v>
      </c>
      <c r="D11" s="275">
        <v>432</v>
      </c>
      <c r="E11" s="276">
        <f t="shared" si="0"/>
        <v>1.0023148148148149</v>
      </c>
      <c r="F11" s="277">
        <v>614</v>
      </c>
      <c r="G11" s="278">
        <v>765</v>
      </c>
      <c r="H11" s="278">
        <v>756</v>
      </c>
      <c r="I11" s="276">
        <f t="shared" si="1"/>
        <v>1.0119047619047619</v>
      </c>
      <c r="J11" s="277">
        <v>1073</v>
      </c>
      <c r="K11" s="12"/>
      <c r="L11" s="12"/>
    </row>
    <row r="12" spans="1:18" ht="27.75" customHeight="1">
      <c r="A12" s="208">
        <v>9</v>
      </c>
      <c r="B12" s="209" t="s">
        <v>21</v>
      </c>
      <c r="C12" s="166">
        <v>509</v>
      </c>
      <c r="D12" s="166">
        <v>513</v>
      </c>
      <c r="E12" s="49">
        <f t="shared" si="0"/>
        <v>0.9922027290448343</v>
      </c>
      <c r="F12" s="46">
        <v>775</v>
      </c>
      <c r="G12" s="48">
        <v>915</v>
      </c>
      <c r="H12" s="48">
        <v>896</v>
      </c>
      <c r="I12" s="49">
        <f t="shared" si="1"/>
        <v>1.0212053571428572</v>
      </c>
      <c r="J12" s="46">
        <v>1348</v>
      </c>
      <c r="K12" s="10"/>
      <c r="L12" s="10"/>
      <c r="N12" s="11"/>
      <c r="P12" s="11"/>
      <c r="R12" s="11"/>
    </row>
    <row r="13" spans="1:12" s="13" customFormat="1" ht="27.75" customHeight="1">
      <c r="A13" s="273">
        <v>10</v>
      </c>
      <c r="B13" s="274" t="s">
        <v>22</v>
      </c>
      <c r="C13" s="275">
        <v>646</v>
      </c>
      <c r="D13" s="275">
        <v>665</v>
      </c>
      <c r="E13" s="276">
        <f t="shared" si="0"/>
        <v>0.9714285714285714</v>
      </c>
      <c r="F13" s="277">
        <v>981</v>
      </c>
      <c r="G13" s="400">
        <v>1106</v>
      </c>
      <c r="H13" s="278">
        <v>1133</v>
      </c>
      <c r="I13" s="276">
        <f t="shared" si="1"/>
        <v>0.9761694616063548</v>
      </c>
      <c r="J13" s="277">
        <v>1659</v>
      </c>
      <c r="K13" s="12"/>
      <c r="L13" s="12"/>
    </row>
    <row r="14" spans="1:18" ht="27.75" customHeight="1">
      <c r="A14" s="208">
        <v>11</v>
      </c>
      <c r="B14" s="209" t="s">
        <v>23</v>
      </c>
      <c r="C14" s="166">
        <v>385</v>
      </c>
      <c r="D14" s="166">
        <v>378</v>
      </c>
      <c r="E14" s="49">
        <f t="shared" si="0"/>
        <v>1.0185185185185186</v>
      </c>
      <c r="F14" s="46">
        <v>567</v>
      </c>
      <c r="G14" s="48">
        <v>741</v>
      </c>
      <c r="H14" s="48">
        <v>728</v>
      </c>
      <c r="I14" s="49">
        <f t="shared" si="1"/>
        <v>1.0178571428571428</v>
      </c>
      <c r="J14" s="46">
        <v>1059</v>
      </c>
      <c r="K14" s="10"/>
      <c r="L14" s="10"/>
      <c r="N14" s="11"/>
      <c r="P14" s="11"/>
      <c r="R14" s="11"/>
    </row>
    <row r="15" spans="1:12" s="11" customFormat="1" ht="27.75" customHeight="1">
      <c r="A15" s="273">
        <v>12</v>
      </c>
      <c r="B15" s="274" t="s">
        <v>24</v>
      </c>
      <c r="C15" s="275">
        <v>952</v>
      </c>
      <c r="D15" s="275">
        <v>929</v>
      </c>
      <c r="E15" s="276">
        <f t="shared" si="0"/>
        <v>1.0247578040904197</v>
      </c>
      <c r="F15" s="277">
        <v>1454</v>
      </c>
      <c r="G15" s="400">
        <v>1759</v>
      </c>
      <c r="H15" s="278">
        <v>1707</v>
      </c>
      <c r="I15" s="276">
        <f t="shared" si="1"/>
        <v>1.0304628002343292</v>
      </c>
      <c r="J15" s="277">
        <v>2631</v>
      </c>
      <c r="K15" s="10"/>
      <c r="L15" s="10"/>
    </row>
    <row r="16" spans="1:18" ht="27.75" customHeight="1">
      <c r="A16" s="208">
        <v>13</v>
      </c>
      <c r="B16" s="209" t="s">
        <v>25</v>
      </c>
      <c r="C16" s="166">
        <v>693</v>
      </c>
      <c r="D16" s="166">
        <v>691</v>
      </c>
      <c r="E16" s="49">
        <f t="shared" si="0"/>
        <v>1.0028943560057888</v>
      </c>
      <c r="F16" s="46">
        <v>965</v>
      </c>
      <c r="G16" s="401">
        <v>1187</v>
      </c>
      <c r="H16" s="48">
        <v>1183</v>
      </c>
      <c r="I16" s="49">
        <f t="shared" si="1"/>
        <v>1.0033812341504649</v>
      </c>
      <c r="J16" s="46">
        <v>1625</v>
      </c>
      <c r="K16" s="10"/>
      <c r="L16" s="10"/>
      <c r="N16" s="11"/>
      <c r="P16" s="11"/>
      <c r="R16" s="11"/>
    </row>
    <row r="17" spans="1:12" s="13" customFormat="1" ht="27.75" customHeight="1">
      <c r="A17" s="273">
        <v>14</v>
      </c>
      <c r="B17" s="274" t="s">
        <v>26</v>
      </c>
      <c r="C17" s="275">
        <v>663</v>
      </c>
      <c r="D17" s="275">
        <v>663</v>
      </c>
      <c r="E17" s="276">
        <f t="shared" si="0"/>
        <v>1</v>
      </c>
      <c r="F17" s="277">
        <v>1010</v>
      </c>
      <c r="G17" s="400">
        <v>1210</v>
      </c>
      <c r="H17" s="278">
        <v>1216</v>
      </c>
      <c r="I17" s="276">
        <f t="shared" si="1"/>
        <v>0.9950657894736842</v>
      </c>
      <c r="J17" s="277">
        <v>1793</v>
      </c>
      <c r="K17" s="12"/>
      <c r="L17" s="12"/>
    </row>
    <row r="18" spans="1:18" ht="27.75" customHeight="1">
      <c r="A18" s="208">
        <v>15</v>
      </c>
      <c r="B18" s="209" t="s">
        <v>27</v>
      </c>
      <c r="C18" s="166">
        <v>622</v>
      </c>
      <c r="D18" s="166">
        <v>638</v>
      </c>
      <c r="E18" s="49">
        <f t="shared" si="0"/>
        <v>0.9749216300940439</v>
      </c>
      <c r="F18" s="46">
        <v>927</v>
      </c>
      <c r="G18" s="401">
        <v>1139</v>
      </c>
      <c r="H18" s="48">
        <v>1157</v>
      </c>
      <c r="I18" s="49">
        <f t="shared" si="1"/>
        <v>0.9844425237683665</v>
      </c>
      <c r="J18" s="46">
        <v>1631</v>
      </c>
      <c r="K18" s="10"/>
      <c r="L18" s="10"/>
      <c r="N18" s="11"/>
      <c r="P18" s="11"/>
      <c r="R18" s="11"/>
    </row>
    <row r="19" spans="1:18" ht="27.75" customHeight="1">
      <c r="A19" s="273">
        <v>16</v>
      </c>
      <c r="B19" s="274" t="s">
        <v>28</v>
      </c>
      <c r="C19" s="275">
        <v>201</v>
      </c>
      <c r="D19" s="275">
        <v>206</v>
      </c>
      <c r="E19" s="276">
        <f t="shared" si="0"/>
        <v>0.9757281553398058</v>
      </c>
      <c r="F19" s="277">
        <v>336</v>
      </c>
      <c r="G19" s="278">
        <v>366</v>
      </c>
      <c r="H19" s="278">
        <v>371</v>
      </c>
      <c r="I19" s="276">
        <f t="shared" si="1"/>
        <v>0.9865229110512129</v>
      </c>
      <c r="J19" s="277">
        <v>598</v>
      </c>
      <c r="K19" s="10"/>
      <c r="L19" s="10"/>
      <c r="N19" s="11"/>
      <c r="P19" s="11"/>
      <c r="R19" s="11"/>
    </row>
    <row r="20" spans="1:18" ht="27.75" customHeight="1">
      <c r="A20" s="208">
        <v>17</v>
      </c>
      <c r="B20" s="209" t="s">
        <v>29</v>
      </c>
      <c r="C20" s="166">
        <v>966</v>
      </c>
      <c r="D20" s="166">
        <v>970</v>
      </c>
      <c r="E20" s="49">
        <f t="shared" si="0"/>
        <v>0.9958762886597938</v>
      </c>
      <c r="F20" s="46">
        <v>1427</v>
      </c>
      <c r="G20" s="401">
        <v>1612</v>
      </c>
      <c r="H20" s="48">
        <v>1609</v>
      </c>
      <c r="I20" s="49">
        <f t="shared" si="1"/>
        <v>1.0018645121193288</v>
      </c>
      <c r="J20" s="46">
        <v>2347</v>
      </c>
      <c r="K20" s="10"/>
      <c r="L20" s="10"/>
      <c r="N20" s="11"/>
      <c r="P20" s="11"/>
      <c r="R20" s="11"/>
    </row>
    <row r="21" spans="1:18" ht="27.75" customHeight="1">
      <c r="A21" s="273">
        <v>18</v>
      </c>
      <c r="B21" s="274" t="s">
        <v>30</v>
      </c>
      <c r="C21" s="275">
        <v>710</v>
      </c>
      <c r="D21" s="275">
        <v>704</v>
      </c>
      <c r="E21" s="276">
        <f t="shared" si="0"/>
        <v>1.0085227272727273</v>
      </c>
      <c r="F21" s="277">
        <v>1077</v>
      </c>
      <c r="G21" s="400">
        <v>1314</v>
      </c>
      <c r="H21" s="278">
        <v>1298</v>
      </c>
      <c r="I21" s="276">
        <f t="shared" si="1"/>
        <v>1.012326656394453</v>
      </c>
      <c r="J21" s="277">
        <v>1892</v>
      </c>
      <c r="K21" s="10"/>
      <c r="L21" s="10"/>
      <c r="N21" s="11"/>
      <c r="P21" s="11"/>
      <c r="R21" s="11"/>
    </row>
    <row r="22" spans="1:10" s="14" customFormat="1" ht="27.75" customHeight="1">
      <c r="A22" s="487" t="s">
        <v>8</v>
      </c>
      <c r="B22" s="488"/>
      <c r="C22" s="167">
        <v>14466</v>
      </c>
      <c r="D22" s="167">
        <v>14321</v>
      </c>
      <c r="E22" s="49">
        <f t="shared" si="0"/>
        <v>1.0101249912715593</v>
      </c>
      <c r="F22" s="46">
        <v>21598</v>
      </c>
      <c r="G22" s="168">
        <v>26232</v>
      </c>
      <c r="H22" s="168">
        <v>25823</v>
      </c>
      <c r="I22" s="49">
        <f t="shared" si="1"/>
        <v>1.015838593501917</v>
      </c>
      <c r="J22" s="46">
        <v>38359</v>
      </c>
    </row>
    <row r="24" ht="15">
      <c r="L24" s="10"/>
    </row>
    <row r="27" ht="28.5" customHeight="1">
      <c r="F27" s="17"/>
    </row>
    <row r="28" ht="12.75">
      <c r="G28" s="18"/>
    </row>
    <row r="29" spans="3:6" ht="12.75">
      <c r="C29" s="18"/>
      <c r="D29" s="18"/>
      <c r="E29" s="18"/>
      <c r="F29" s="18"/>
    </row>
  </sheetData>
  <sheetProtection/>
  <mergeCells count="6">
    <mergeCell ref="A1:J1"/>
    <mergeCell ref="A2:A3"/>
    <mergeCell ref="B2:B3"/>
    <mergeCell ref="C2:F2"/>
    <mergeCell ref="G2:J2"/>
    <mergeCell ref="A22:B22"/>
  </mergeCells>
  <printOptions/>
  <pageMargins left="0.56" right="0.16" top="0.61" bottom="0.44" header="0.5" footer="0.46"/>
  <pageSetup horizontalDpi="600" verticalDpi="600" orientation="portrait" paperSize="9" scale="11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3"/>
  <sheetViews>
    <sheetView zoomScale="60" zoomScaleNormal="60" zoomScalePageLayoutView="0" workbookViewId="0" topLeftCell="A1">
      <selection activeCell="P16" sqref="P16"/>
    </sheetView>
  </sheetViews>
  <sheetFormatPr defaultColWidth="9.00390625" defaultRowHeight="12.75"/>
  <cols>
    <col min="1" max="1" width="4.50390625" style="0" bestFit="1" customWidth="1"/>
    <col min="2" max="2" width="24.00390625" style="0" bestFit="1" customWidth="1"/>
    <col min="3" max="4" width="10.625" style="0" bestFit="1" customWidth="1"/>
    <col min="7" max="7" width="9.625" style="0" customWidth="1"/>
    <col min="9" max="9" width="11.125" style="0" customWidth="1"/>
    <col min="14" max="14" width="11.50390625" style="0" customWidth="1"/>
    <col min="15" max="15" width="13.375" style="0" customWidth="1"/>
    <col min="16" max="16" width="14.50390625" style="0" customWidth="1"/>
  </cols>
  <sheetData>
    <row r="1" spans="1:16" ht="20.25">
      <c r="A1" s="489" t="s">
        <v>290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</row>
    <row r="2" spans="1:16" ht="90.75" customHeight="1">
      <c r="A2" s="433" t="s">
        <v>9</v>
      </c>
      <c r="B2" s="433" t="s">
        <v>10</v>
      </c>
      <c r="C2" s="432" t="s">
        <v>228</v>
      </c>
      <c r="D2" s="432"/>
      <c r="E2" s="61" t="s">
        <v>138</v>
      </c>
      <c r="F2" s="432" t="s">
        <v>139</v>
      </c>
      <c r="G2" s="432"/>
      <c r="H2" s="432" t="s">
        <v>140</v>
      </c>
      <c r="I2" s="432"/>
      <c r="J2" s="432" t="s">
        <v>141</v>
      </c>
      <c r="K2" s="432"/>
      <c r="L2" s="432" t="s">
        <v>142</v>
      </c>
      <c r="M2" s="432"/>
      <c r="N2" s="432" t="s">
        <v>143</v>
      </c>
      <c r="O2" s="432"/>
      <c r="P2" s="61" t="s">
        <v>144</v>
      </c>
    </row>
    <row r="3" spans="1:16" ht="15" customHeight="1" thickBot="1">
      <c r="A3" s="438"/>
      <c r="B3" s="438"/>
      <c r="C3" s="169" t="s">
        <v>145</v>
      </c>
      <c r="D3" s="169" t="s">
        <v>146</v>
      </c>
      <c r="E3" s="169" t="s">
        <v>146</v>
      </c>
      <c r="F3" s="169" t="s">
        <v>145</v>
      </c>
      <c r="G3" s="170" t="s">
        <v>146</v>
      </c>
      <c r="H3" s="169" t="s">
        <v>145</v>
      </c>
      <c r="I3" s="170" t="s">
        <v>146</v>
      </c>
      <c r="J3" s="169" t="s">
        <v>145</v>
      </c>
      <c r="K3" s="170" t="s">
        <v>146</v>
      </c>
      <c r="L3" s="169" t="s">
        <v>145</v>
      </c>
      <c r="M3" s="170" t="s">
        <v>146</v>
      </c>
      <c r="N3" s="169" t="s">
        <v>145</v>
      </c>
      <c r="O3" s="170" t="s">
        <v>146</v>
      </c>
      <c r="P3" s="170" t="s">
        <v>146</v>
      </c>
    </row>
    <row r="4" spans="1:16" ht="27.75" customHeight="1" thickTop="1">
      <c r="A4" s="79">
        <v>1</v>
      </c>
      <c r="B4" s="380" t="s">
        <v>13</v>
      </c>
      <c r="C4" s="381">
        <v>661</v>
      </c>
      <c r="D4" s="381">
        <v>1157</v>
      </c>
      <c r="E4" s="381">
        <v>0</v>
      </c>
      <c r="F4" s="381">
        <v>2</v>
      </c>
      <c r="G4" s="381">
        <v>2</v>
      </c>
      <c r="H4" s="381">
        <v>0</v>
      </c>
      <c r="I4" s="381">
        <v>0</v>
      </c>
      <c r="J4" s="381">
        <v>1</v>
      </c>
      <c r="K4" s="381">
        <v>1</v>
      </c>
      <c r="L4" s="381">
        <v>0</v>
      </c>
      <c r="M4" s="381">
        <v>0</v>
      </c>
      <c r="N4" s="381">
        <v>5</v>
      </c>
      <c r="O4" s="381">
        <v>6</v>
      </c>
      <c r="P4" s="382">
        <f>O4+M4+K4+I4+G4</f>
        <v>9</v>
      </c>
    </row>
    <row r="5" spans="1:16" ht="27.75" customHeight="1">
      <c r="A5" s="216">
        <v>2</v>
      </c>
      <c r="B5" s="385" t="s">
        <v>14</v>
      </c>
      <c r="C5" s="386">
        <v>612</v>
      </c>
      <c r="D5" s="386">
        <v>1133</v>
      </c>
      <c r="E5" s="386">
        <v>0</v>
      </c>
      <c r="F5" s="386">
        <v>2</v>
      </c>
      <c r="G5" s="386">
        <v>2</v>
      </c>
      <c r="H5" s="386">
        <v>0</v>
      </c>
      <c r="I5" s="386">
        <v>0</v>
      </c>
      <c r="J5" s="386">
        <v>0</v>
      </c>
      <c r="K5" s="386">
        <v>0</v>
      </c>
      <c r="L5" s="386">
        <v>3</v>
      </c>
      <c r="M5" s="386">
        <v>4</v>
      </c>
      <c r="N5" s="386">
        <v>5</v>
      </c>
      <c r="O5" s="386">
        <v>5</v>
      </c>
      <c r="P5" s="403">
        <f aca="true" t="shared" si="0" ref="P5:P22">O5+M5+K5+I5+G5</f>
        <v>11</v>
      </c>
    </row>
    <row r="6" spans="1:16" ht="27.75" customHeight="1">
      <c r="A6" s="44">
        <v>3</v>
      </c>
      <c r="B6" s="383" t="s">
        <v>15</v>
      </c>
      <c r="C6" s="384">
        <v>1307</v>
      </c>
      <c r="D6" s="384">
        <v>2287</v>
      </c>
      <c r="E6" s="384">
        <v>41</v>
      </c>
      <c r="F6" s="384">
        <v>1</v>
      </c>
      <c r="G6" s="384">
        <v>1</v>
      </c>
      <c r="H6" s="384">
        <v>0</v>
      </c>
      <c r="I6" s="384">
        <v>0</v>
      </c>
      <c r="J6" s="384">
        <v>0</v>
      </c>
      <c r="K6" s="384">
        <v>0</v>
      </c>
      <c r="L6" s="384">
        <v>3</v>
      </c>
      <c r="M6" s="384">
        <v>3</v>
      </c>
      <c r="N6" s="384">
        <v>2</v>
      </c>
      <c r="O6" s="384">
        <v>2</v>
      </c>
      <c r="P6" s="382">
        <f t="shared" si="0"/>
        <v>6</v>
      </c>
    </row>
    <row r="7" spans="1:16" ht="27.75" customHeight="1">
      <c r="A7" s="216">
        <v>4</v>
      </c>
      <c r="B7" s="385" t="s">
        <v>16</v>
      </c>
      <c r="C7" s="386">
        <v>1395</v>
      </c>
      <c r="D7" s="386">
        <v>2728</v>
      </c>
      <c r="E7" s="386">
        <v>88</v>
      </c>
      <c r="F7" s="386">
        <v>6</v>
      </c>
      <c r="G7" s="386">
        <v>6</v>
      </c>
      <c r="H7" s="386">
        <v>0</v>
      </c>
      <c r="I7" s="386">
        <v>0</v>
      </c>
      <c r="J7" s="386">
        <v>1</v>
      </c>
      <c r="K7" s="386">
        <v>3</v>
      </c>
      <c r="L7" s="386">
        <v>6</v>
      </c>
      <c r="M7" s="386">
        <v>6</v>
      </c>
      <c r="N7" s="386">
        <v>13</v>
      </c>
      <c r="O7" s="386">
        <v>14</v>
      </c>
      <c r="P7" s="403">
        <f t="shared" si="0"/>
        <v>29</v>
      </c>
    </row>
    <row r="8" spans="1:16" ht="27.75" customHeight="1">
      <c r="A8" s="44">
        <v>5</v>
      </c>
      <c r="B8" s="383" t="s">
        <v>17</v>
      </c>
      <c r="C8" s="384">
        <v>1131</v>
      </c>
      <c r="D8" s="384">
        <v>1975</v>
      </c>
      <c r="E8" s="384">
        <v>51</v>
      </c>
      <c r="F8" s="384">
        <v>6</v>
      </c>
      <c r="G8" s="384">
        <v>7</v>
      </c>
      <c r="H8" s="384">
        <v>1</v>
      </c>
      <c r="I8" s="384">
        <v>1</v>
      </c>
      <c r="J8" s="384">
        <v>0</v>
      </c>
      <c r="K8" s="384">
        <v>0</v>
      </c>
      <c r="L8" s="384">
        <v>3</v>
      </c>
      <c r="M8" s="384">
        <v>3</v>
      </c>
      <c r="N8" s="384">
        <v>9</v>
      </c>
      <c r="O8" s="384">
        <v>13</v>
      </c>
      <c r="P8" s="382">
        <f t="shared" si="0"/>
        <v>24</v>
      </c>
    </row>
    <row r="9" spans="1:16" ht="27.75" customHeight="1">
      <c r="A9" s="216">
        <v>6</v>
      </c>
      <c r="B9" s="385" t="s">
        <v>18</v>
      </c>
      <c r="C9" s="386">
        <v>1886</v>
      </c>
      <c r="D9" s="386">
        <v>3642</v>
      </c>
      <c r="E9" s="386">
        <v>10</v>
      </c>
      <c r="F9" s="386">
        <v>22</v>
      </c>
      <c r="G9" s="386">
        <v>22</v>
      </c>
      <c r="H9" s="386">
        <v>0</v>
      </c>
      <c r="I9" s="386">
        <v>0</v>
      </c>
      <c r="J9" s="386">
        <v>1</v>
      </c>
      <c r="K9" s="386">
        <v>1</v>
      </c>
      <c r="L9" s="386">
        <v>13</v>
      </c>
      <c r="M9" s="386">
        <v>13</v>
      </c>
      <c r="N9" s="386">
        <v>14</v>
      </c>
      <c r="O9" s="386">
        <v>18</v>
      </c>
      <c r="P9" s="403">
        <f t="shared" si="0"/>
        <v>54</v>
      </c>
    </row>
    <row r="10" spans="1:16" ht="27.75" customHeight="1">
      <c r="A10" s="44">
        <v>7</v>
      </c>
      <c r="B10" s="383" t="s">
        <v>19</v>
      </c>
      <c r="C10" s="384">
        <v>694</v>
      </c>
      <c r="D10" s="384">
        <v>1196</v>
      </c>
      <c r="E10" s="384">
        <v>48</v>
      </c>
      <c r="F10" s="384">
        <v>2</v>
      </c>
      <c r="G10" s="384">
        <v>2</v>
      </c>
      <c r="H10" s="384">
        <v>0</v>
      </c>
      <c r="I10" s="384">
        <v>0</v>
      </c>
      <c r="J10" s="384">
        <v>0</v>
      </c>
      <c r="K10" s="384">
        <v>0</v>
      </c>
      <c r="L10" s="384">
        <v>3</v>
      </c>
      <c r="M10" s="384">
        <v>3</v>
      </c>
      <c r="N10" s="384">
        <v>7</v>
      </c>
      <c r="O10" s="384">
        <v>7</v>
      </c>
      <c r="P10" s="382">
        <f t="shared" si="0"/>
        <v>12</v>
      </c>
    </row>
    <row r="11" spans="1:16" ht="27.75" customHeight="1">
      <c r="A11" s="216">
        <v>8</v>
      </c>
      <c r="B11" s="385" t="s">
        <v>20</v>
      </c>
      <c r="C11" s="386">
        <v>433</v>
      </c>
      <c r="D11" s="386">
        <v>765</v>
      </c>
      <c r="E11" s="386">
        <v>1</v>
      </c>
      <c r="F11" s="386">
        <v>0</v>
      </c>
      <c r="G11" s="386">
        <v>0</v>
      </c>
      <c r="H11" s="386">
        <v>0</v>
      </c>
      <c r="I11" s="386">
        <v>0</v>
      </c>
      <c r="J11" s="386">
        <v>0</v>
      </c>
      <c r="K11" s="386">
        <v>0</v>
      </c>
      <c r="L11" s="386">
        <v>1</v>
      </c>
      <c r="M11" s="386">
        <v>1</v>
      </c>
      <c r="N11" s="386">
        <v>1</v>
      </c>
      <c r="O11" s="386">
        <v>1</v>
      </c>
      <c r="P11" s="403">
        <f t="shared" si="0"/>
        <v>2</v>
      </c>
    </row>
    <row r="12" spans="1:16" ht="27.75" customHeight="1">
      <c r="A12" s="44">
        <v>9</v>
      </c>
      <c r="B12" s="383" t="s">
        <v>21</v>
      </c>
      <c r="C12" s="384">
        <v>509</v>
      </c>
      <c r="D12" s="384">
        <v>915</v>
      </c>
      <c r="E12" s="384">
        <v>2</v>
      </c>
      <c r="F12" s="384">
        <v>4</v>
      </c>
      <c r="G12" s="384">
        <v>4</v>
      </c>
      <c r="H12" s="384">
        <v>0</v>
      </c>
      <c r="I12" s="384">
        <v>0</v>
      </c>
      <c r="J12" s="384">
        <v>0</v>
      </c>
      <c r="K12" s="384">
        <v>0</v>
      </c>
      <c r="L12" s="384">
        <v>1</v>
      </c>
      <c r="M12" s="384">
        <v>1</v>
      </c>
      <c r="N12" s="384">
        <v>5</v>
      </c>
      <c r="O12" s="384">
        <v>6</v>
      </c>
      <c r="P12" s="382">
        <f t="shared" si="0"/>
        <v>11</v>
      </c>
    </row>
    <row r="13" spans="1:16" ht="27.75" customHeight="1">
      <c r="A13" s="216">
        <v>10</v>
      </c>
      <c r="B13" s="385" t="s">
        <v>22</v>
      </c>
      <c r="C13" s="386">
        <v>646</v>
      </c>
      <c r="D13" s="386">
        <v>1106</v>
      </c>
      <c r="E13" s="386">
        <v>18</v>
      </c>
      <c r="F13" s="386">
        <v>3</v>
      </c>
      <c r="G13" s="386">
        <v>3</v>
      </c>
      <c r="H13" s="386">
        <v>0</v>
      </c>
      <c r="I13" s="386">
        <v>0</v>
      </c>
      <c r="J13" s="386">
        <v>2</v>
      </c>
      <c r="K13" s="386">
        <v>2</v>
      </c>
      <c r="L13" s="386">
        <v>4</v>
      </c>
      <c r="M13" s="386">
        <v>4</v>
      </c>
      <c r="N13" s="386">
        <v>2</v>
      </c>
      <c r="O13" s="386">
        <v>2</v>
      </c>
      <c r="P13" s="403">
        <f t="shared" si="0"/>
        <v>11</v>
      </c>
    </row>
    <row r="14" spans="1:16" ht="27.75" customHeight="1">
      <c r="A14" s="44">
        <v>11</v>
      </c>
      <c r="B14" s="383" t="s">
        <v>23</v>
      </c>
      <c r="C14" s="384">
        <v>385</v>
      </c>
      <c r="D14" s="384">
        <v>741</v>
      </c>
      <c r="E14" s="384">
        <v>46</v>
      </c>
      <c r="F14" s="384">
        <v>4</v>
      </c>
      <c r="G14" s="384">
        <v>5</v>
      </c>
      <c r="H14" s="384">
        <v>0</v>
      </c>
      <c r="I14" s="384">
        <v>0</v>
      </c>
      <c r="J14" s="384">
        <v>0</v>
      </c>
      <c r="K14" s="384">
        <v>0</v>
      </c>
      <c r="L14" s="384">
        <v>2</v>
      </c>
      <c r="M14" s="384">
        <v>2</v>
      </c>
      <c r="N14" s="384">
        <v>2</v>
      </c>
      <c r="O14" s="384">
        <v>3</v>
      </c>
      <c r="P14" s="382">
        <f t="shared" si="0"/>
        <v>10</v>
      </c>
    </row>
    <row r="15" spans="1:16" ht="27.75" customHeight="1">
      <c r="A15" s="216">
        <v>12</v>
      </c>
      <c r="B15" s="385" t="s">
        <v>24</v>
      </c>
      <c r="C15" s="386">
        <v>952</v>
      </c>
      <c r="D15" s="386">
        <v>1759</v>
      </c>
      <c r="E15" s="386">
        <v>0</v>
      </c>
      <c r="F15" s="386">
        <v>5</v>
      </c>
      <c r="G15" s="386">
        <v>5</v>
      </c>
      <c r="H15" s="386">
        <v>0</v>
      </c>
      <c r="I15" s="386">
        <v>0</v>
      </c>
      <c r="J15" s="386">
        <v>0</v>
      </c>
      <c r="K15" s="386">
        <v>0</v>
      </c>
      <c r="L15" s="386">
        <v>1</v>
      </c>
      <c r="M15" s="386">
        <v>1</v>
      </c>
      <c r="N15" s="386">
        <v>6</v>
      </c>
      <c r="O15" s="386">
        <v>6</v>
      </c>
      <c r="P15" s="403">
        <f t="shared" si="0"/>
        <v>12</v>
      </c>
    </row>
    <row r="16" spans="1:16" ht="27.75" customHeight="1">
      <c r="A16" s="44">
        <v>13</v>
      </c>
      <c r="B16" s="383" t="s">
        <v>25</v>
      </c>
      <c r="C16" s="384">
        <v>693</v>
      </c>
      <c r="D16" s="384">
        <v>1187</v>
      </c>
      <c r="E16" s="384">
        <v>0</v>
      </c>
      <c r="F16" s="384">
        <v>5</v>
      </c>
      <c r="G16" s="384">
        <v>5</v>
      </c>
      <c r="H16" s="384">
        <v>0</v>
      </c>
      <c r="I16" s="384">
        <v>0</v>
      </c>
      <c r="J16" s="384">
        <v>0</v>
      </c>
      <c r="K16" s="384">
        <v>0</v>
      </c>
      <c r="L16" s="384">
        <v>3</v>
      </c>
      <c r="M16" s="384">
        <v>3</v>
      </c>
      <c r="N16" s="384">
        <v>5</v>
      </c>
      <c r="O16" s="384">
        <v>6</v>
      </c>
      <c r="P16" s="382">
        <f t="shared" si="0"/>
        <v>14</v>
      </c>
    </row>
    <row r="17" spans="1:16" ht="27.75" customHeight="1">
      <c r="A17" s="216">
        <v>14</v>
      </c>
      <c r="B17" s="385" t="s">
        <v>26</v>
      </c>
      <c r="C17" s="386">
        <v>663</v>
      </c>
      <c r="D17" s="386">
        <v>1210</v>
      </c>
      <c r="E17" s="386">
        <v>47</v>
      </c>
      <c r="F17" s="386">
        <v>0</v>
      </c>
      <c r="G17" s="386">
        <v>0</v>
      </c>
      <c r="H17" s="386">
        <v>0</v>
      </c>
      <c r="I17" s="386">
        <v>0</v>
      </c>
      <c r="J17" s="386">
        <v>0</v>
      </c>
      <c r="K17" s="386">
        <v>0</v>
      </c>
      <c r="L17" s="386">
        <v>2</v>
      </c>
      <c r="M17" s="386">
        <v>2</v>
      </c>
      <c r="N17" s="386">
        <v>2</v>
      </c>
      <c r="O17" s="386">
        <v>2</v>
      </c>
      <c r="P17" s="403">
        <f t="shared" si="0"/>
        <v>4</v>
      </c>
    </row>
    <row r="18" spans="1:16" ht="27.75" customHeight="1">
      <c r="A18" s="44">
        <v>15</v>
      </c>
      <c r="B18" s="383" t="s">
        <v>27</v>
      </c>
      <c r="C18" s="384">
        <v>622</v>
      </c>
      <c r="D18" s="384">
        <v>1139</v>
      </c>
      <c r="E18" s="384">
        <v>4</v>
      </c>
      <c r="F18" s="384">
        <v>3</v>
      </c>
      <c r="G18" s="384">
        <v>3</v>
      </c>
      <c r="H18" s="384">
        <v>0</v>
      </c>
      <c r="I18" s="384">
        <v>0</v>
      </c>
      <c r="J18" s="384">
        <v>0</v>
      </c>
      <c r="K18" s="384">
        <v>0</v>
      </c>
      <c r="L18" s="384">
        <v>3</v>
      </c>
      <c r="M18" s="384">
        <v>3</v>
      </c>
      <c r="N18" s="384">
        <v>2</v>
      </c>
      <c r="O18" s="384">
        <v>2</v>
      </c>
      <c r="P18" s="382">
        <f t="shared" si="0"/>
        <v>8</v>
      </c>
    </row>
    <row r="19" spans="1:16" ht="27.75" customHeight="1">
      <c r="A19" s="216">
        <v>16</v>
      </c>
      <c r="B19" s="385" t="s">
        <v>28</v>
      </c>
      <c r="C19" s="386">
        <v>201</v>
      </c>
      <c r="D19" s="386">
        <v>366</v>
      </c>
      <c r="E19" s="386">
        <v>1</v>
      </c>
      <c r="F19" s="386">
        <v>0</v>
      </c>
      <c r="G19" s="386">
        <v>0</v>
      </c>
      <c r="H19" s="386">
        <v>0</v>
      </c>
      <c r="I19" s="386">
        <v>0</v>
      </c>
      <c r="J19" s="386">
        <v>0</v>
      </c>
      <c r="K19" s="386">
        <v>0</v>
      </c>
      <c r="L19" s="386">
        <v>0</v>
      </c>
      <c r="M19" s="386">
        <v>0</v>
      </c>
      <c r="N19" s="386">
        <v>0</v>
      </c>
      <c r="O19" s="386">
        <v>0</v>
      </c>
      <c r="P19" s="403">
        <f t="shared" si="0"/>
        <v>0</v>
      </c>
    </row>
    <row r="20" spans="1:16" ht="27.75" customHeight="1">
      <c r="A20" s="44">
        <v>17</v>
      </c>
      <c r="B20" s="383" t="s">
        <v>29</v>
      </c>
      <c r="C20" s="384">
        <v>966</v>
      </c>
      <c r="D20" s="384">
        <v>1612</v>
      </c>
      <c r="E20" s="384">
        <v>0</v>
      </c>
      <c r="F20" s="384">
        <v>6</v>
      </c>
      <c r="G20" s="384">
        <v>6</v>
      </c>
      <c r="H20" s="384">
        <v>0</v>
      </c>
      <c r="I20" s="384">
        <v>0</v>
      </c>
      <c r="J20" s="384">
        <v>0</v>
      </c>
      <c r="K20" s="384">
        <v>0</v>
      </c>
      <c r="L20" s="384">
        <v>1</v>
      </c>
      <c r="M20" s="384">
        <v>1</v>
      </c>
      <c r="N20" s="384">
        <v>3</v>
      </c>
      <c r="O20" s="384">
        <v>3</v>
      </c>
      <c r="P20" s="382">
        <f t="shared" si="0"/>
        <v>10</v>
      </c>
    </row>
    <row r="21" spans="1:16" ht="27.75" customHeight="1">
      <c r="A21" s="216">
        <v>18</v>
      </c>
      <c r="B21" s="385" t="s">
        <v>30</v>
      </c>
      <c r="C21" s="386">
        <v>710</v>
      </c>
      <c r="D21" s="386">
        <v>1314</v>
      </c>
      <c r="E21" s="386">
        <v>1</v>
      </c>
      <c r="F21" s="386">
        <v>1</v>
      </c>
      <c r="G21" s="386">
        <v>1</v>
      </c>
      <c r="H21" s="386">
        <v>0</v>
      </c>
      <c r="I21" s="386">
        <v>0</v>
      </c>
      <c r="J21" s="386">
        <v>0</v>
      </c>
      <c r="K21" s="386">
        <v>0</v>
      </c>
      <c r="L21" s="386">
        <v>2</v>
      </c>
      <c r="M21" s="386">
        <v>2</v>
      </c>
      <c r="N21" s="386">
        <v>2</v>
      </c>
      <c r="O21" s="386">
        <v>3</v>
      </c>
      <c r="P21" s="403">
        <f t="shared" si="0"/>
        <v>6</v>
      </c>
    </row>
    <row r="22" spans="1:16" ht="27.75" customHeight="1">
      <c r="A22" s="490" t="s">
        <v>8</v>
      </c>
      <c r="B22" s="490"/>
      <c r="C22" s="171">
        <v>14466</v>
      </c>
      <c r="D22" s="171">
        <v>26232</v>
      </c>
      <c r="E22" s="171">
        <v>358</v>
      </c>
      <c r="F22" s="171">
        <v>72</v>
      </c>
      <c r="G22" s="171">
        <v>74</v>
      </c>
      <c r="H22" s="171">
        <v>1</v>
      </c>
      <c r="I22" s="171">
        <v>1</v>
      </c>
      <c r="J22" s="171">
        <v>5</v>
      </c>
      <c r="K22" s="171">
        <v>7</v>
      </c>
      <c r="L22" s="171">
        <v>51</v>
      </c>
      <c r="M22" s="171">
        <v>52</v>
      </c>
      <c r="N22" s="171">
        <v>85</v>
      </c>
      <c r="O22" s="171">
        <v>99</v>
      </c>
      <c r="P22" s="382">
        <f t="shared" si="0"/>
        <v>233</v>
      </c>
    </row>
    <row r="23" ht="27.75" customHeight="1">
      <c r="P23" s="37"/>
    </row>
  </sheetData>
  <sheetProtection/>
  <mergeCells count="10">
    <mergeCell ref="A1:P1"/>
    <mergeCell ref="A2:A3"/>
    <mergeCell ref="B2:B3"/>
    <mergeCell ref="A22:B22"/>
    <mergeCell ref="C2:D2"/>
    <mergeCell ref="F2:G2"/>
    <mergeCell ref="J2:K2"/>
    <mergeCell ref="N2:O2"/>
    <mergeCell ref="H2:I2"/>
    <mergeCell ref="L2:M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6"/>
  <sheetViews>
    <sheetView zoomScale="90" zoomScaleNormal="90" zoomScalePageLayoutView="0" workbookViewId="0" topLeftCell="A1">
      <selection activeCell="N12" sqref="N12"/>
    </sheetView>
  </sheetViews>
  <sheetFormatPr defaultColWidth="9.125" defaultRowHeight="12.75"/>
  <cols>
    <col min="1" max="1" width="4.50390625" style="19" customWidth="1"/>
    <col min="2" max="2" width="23.625" style="19" customWidth="1"/>
    <col min="3" max="3" width="11.625" style="19" customWidth="1"/>
    <col min="4" max="4" width="8.625" style="19" customWidth="1"/>
    <col min="5" max="5" width="11.00390625" style="19" customWidth="1"/>
    <col min="6" max="6" width="11.375" style="19" customWidth="1"/>
    <col min="7" max="7" width="13.75390625" style="19" customWidth="1"/>
    <col min="8" max="8" width="11.625" style="19" customWidth="1"/>
    <col min="9" max="9" width="10.375" style="19" customWidth="1"/>
    <col min="10" max="10" width="10.875" style="19" customWidth="1"/>
    <col min="11" max="11" width="9.50390625" style="19" customWidth="1"/>
    <col min="12" max="12" width="12.375" style="19" customWidth="1"/>
    <col min="13" max="16384" width="9.125" style="19" customWidth="1"/>
  </cols>
  <sheetData>
    <row r="1" spans="1:12" ht="17.25" customHeight="1">
      <c r="A1" s="494" t="s">
        <v>68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</row>
    <row r="2" spans="1:12" ht="17.25" customHeight="1">
      <c r="A2" s="494" t="s">
        <v>69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</row>
    <row r="3" spans="1:12" ht="17.25" customHeight="1">
      <c r="A3" s="494" t="s">
        <v>213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</row>
    <row r="4" spans="1:12" ht="18" customHeight="1" thickBot="1">
      <c r="A4" s="501" t="s">
        <v>299</v>
      </c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</row>
    <row r="5" spans="1:12" ht="17.25">
      <c r="A5" s="420" t="s">
        <v>1</v>
      </c>
      <c r="B5" s="420" t="s">
        <v>10</v>
      </c>
      <c r="C5" s="420" t="s">
        <v>300</v>
      </c>
      <c r="D5" s="420" t="s">
        <v>301</v>
      </c>
      <c r="E5" s="420" t="s">
        <v>302</v>
      </c>
      <c r="F5" s="420" t="s">
        <v>303</v>
      </c>
      <c r="G5" s="420" t="s">
        <v>304</v>
      </c>
      <c r="H5" s="492" t="s">
        <v>305</v>
      </c>
      <c r="I5" s="495" t="s">
        <v>306</v>
      </c>
      <c r="J5" s="496"/>
      <c r="K5" s="496"/>
      <c r="L5" s="497"/>
    </row>
    <row r="6" spans="1:12" ht="21" customHeight="1">
      <c r="A6" s="420"/>
      <c r="B6" s="420"/>
      <c r="C6" s="420"/>
      <c r="D6" s="420"/>
      <c r="E6" s="420"/>
      <c r="F6" s="420"/>
      <c r="G6" s="420"/>
      <c r="H6" s="492"/>
      <c r="I6" s="498" t="s">
        <v>307</v>
      </c>
      <c r="J6" s="420"/>
      <c r="K6" s="420"/>
      <c r="L6" s="499" t="s">
        <v>308</v>
      </c>
    </row>
    <row r="7" spans="1:12" ht="36" customHeight="1" thickBot="1">
      <c r="A7" s="485"/>
      <c r="B7" s="485"/>
      <c r="C7" s="485"/>
      <c r="D7" s="485"/>
      <c r="E7" s="485"/>
      <c r="F7" s="485"/>
      <c r="G7" s="485"/>
      <c r="H7" s="493"/>
      <c r="I7" s="356" t="s">
        <v>309</v>
      </c>
      <c r="J7" s="157" t="s">
        <v>310</v>
      </c>
      <c r="K7" s="157" t="s">
        <v>311</v>
      </c>
      <c r="L7" s="500"/>
    </row>
    <row r="8" spans="1:12" ht="18" thickTop="1">
      <c r="A8" s="137">
        <v>1</v>
      </c>
      <c r="B8" s="80" t="s">
        <v>13</v>
      </c>
      <c r="C8" s="184">
        <v>4</v>
      </c>
      <c r="D8" s="184">
        <v>3</v>
      </c>
      <c r="E8" s="184">
        <v>129</v>
      </c>
      <c r="F8" s="184">
        <v>172</v>
      </c>
      <c r="G8" s="200">
        <v>308</v>
      </c>
      <c r="H8" s="404">
        <v>285</v>
      </c>
      <c r="I8" s="357">
        <v>586</v>
      </c>
      <c r="J8" s="201">
        <f>I8-K8</f>
        <v>543</v>
      </c>
      <c r="K8" s="201">
        <v>43</v>
      </c>
      <c r="L8" s="358">
        <v>514</v>
      </c>
    </row>
    <row r="9" spans="1:12" ht="17.25">
      <c r="A9" s="398">
        <v>2</v>
      </c>
      <c r="B9" s="217" t="s">
        <v>14</v>
      </c>
      <c r="C9" s="218">
        <v>3</v>
      </c>
      <c r="D9" s="218">
        <v>0</v>
      </c>
      <c r="E9" s="218">
        <v>125</v>
      </c>
      <c r="F9" s="218">
        <v>193</v>
      </c>
      <c r="G9" s="281">
        <v>321</v>
      </c>
      <c r="H9" s="405">
        <v>295</v>
      </c>
      <c r="I9" s="365">
        <v>533</v>
      </c>
      <c r="J9" s="282">
        <f aca="true" t="shared" si="0" ref="J9:J26">I9-K9</f>
        <v>521</v>
      </c>
      <c r="K9" s="282">
        <v>12</v>
      </c>
      <c r="L9" s="366">
        <v>476</v>
      </c>
    </row>
    <row r="10" spans="1:12" ht="17.25">
      <c r="A10" s="95">
        <v>3</v>
      </c>
      <c r="B10" s="87" t="s">
        <v>15</v>
      </c>
      <c r="C10" s="186">
        <v>8</v>
      </c>
      <c r="D10" s="186">
        <v>0</v>
      </c>
      <c r="E10" s="186">
        <v>267</v>
      </c>
      <c r="F10" s="186">
        <v>373</v>
      </c>
      <c r="G10" s="70">
        <v>648</v>
      </c>
      <c r="H10" s="406">
        <v>605</v>
      </c>
      <c r="I10" s="359">
        <v>1277</v>
      </c>
      <c r="J10" s="202">
        <f t="shared" si="0"/>
        <v>1222</v>
      </c>
      <c r="K10" s="202">
        <v>55</v>
      </c>
      <c r="L10" s="360">
        <v>1135</v>
      </c>
    </row>
    <row r="11" spans="1:12" ht="17.25">
      <c r="A11" s="398">
        <v>4</v>
      </c>
      <c r="B11" s="217" t="s">
        <v>16</v>
      </c>
      <c r="C11" s="218">
        <v>12</v>
      </c>
      <c r="D11" s="218">
        <v>0</v>
      </c>
      <c r="E11" s="218">
        <v>256</v>
      </c>
      <c r="F11" s="218">
        <v>652</v>
      </c>
      <c r="G11" s="281">
        <v>920</v>
      </c>
      <c r="H11" s="405">
        <v>846</v>
      </c>
      <c r="I11" s="365">
        <v>1532</v>
      </c>
      <c r="J11" s="282">
        <f t="shared" si="0"/>
        <v>1476</v>
      </c>
      <c r="K11" s="282">
        <v>56</v>
      </c>
      <c r="L11" s="366">
        <v>1332</v>
      </c>
    </row>
    <row r="12" spans="1:12" ht="17.25">
      <c r="A12" s="95">
        <v>5</v>
      </c>
      <c r="B12" s="87" t="s">
        <v>17</v>
      </c>
      <c r="C12" s="186">
        <v>8</v>
      </c>
      <c r="D12" s="186">
        <v>0</v>
      </c>
      <c r="E12" s="186">
        <v>225</v>
      </c>
      <c r="F12" s="186">
        <v>307</v>
      </c>
      <c r="G12" s="70">
        <v>540</v>
      </c>
      <c r="H12" s="406">
        <v>509</v>
      </c>
      <c r="I12" s="359">
        <v>1080</v>
      </c>
      <c r="J12" s="202">
        <f t="shared" si="0"/>
        <v>1044</v>
      </c>
      <c r="K12" s="202">
        <v>36</v>
      </c>
      <c r="L12" s="360">
        <v>979</v>
      </c>
    </row>
    <row r="13" spans="1:12" ht="17.25">
      <c r="A13" s="398">
        <v>6</v>
      </c>
      <c r="B13" s="217" t="s">
        <v>18</v>
      </c>
      <c r="C13" s="218">
        <v>22</v>
      </c>
      <c r="D13" s="218">
        <v>6</v>
      </c>
      <c r="E13" s="218">
        <v>390</v>
      </c>
      <c r="F13" s="218">
        <v>741</v>
      </c>
      <c r="G13" s="281">
        <v>1159</v>
      </c>
      <c r="H13" s="405">
        <v>1074</v>
      </c>
      <c r="I13" s="365">
        <v>1862</v>
      </c>
      <c r="J13" s="282">
        <f t="shared" si="0"/>
        <v>1784</v>
      </c>
      <c r="K13" s="282">
        <v>78</v>
      </c>
      <c r="L13" s="366">
        <v>1639</v>
      </c>
    </row>
    <row r="14" spans="1:12" ht="17.25">
      <c r="A14" s="95">
        <v>7</v>
      </c>
      <c r="B14" s="87" t="s">
        <v>19</v>
      </c>
      <c r="C14" s="186">
        <v>8</v>
      </c>
      <c r="D14" s="186">
        <v>2</v>
      </c>
      <c r="E14" s="186">
        <v>123</v>
      </c>
      <c r="F14" s="186">
        <v>192</v>
      </c>
      <c r="G14" s="70">
        <v>325</v>
      </c>
      <c r="H14" s="406">
        <v>305</v>
      </c>
      <c r="I14" s="359">
        <v>657</v>
      </c>
      <c r="J14" s="202">
        <f t="shared" si="0"/>
        <v>618</v>
      </c>
      <c r="K14" s="202">
        <v>39</v>
      </c>
      <c r="L14" s="360">
        <v>580</v>
      </c>
    </row>
    <row r="15" spans="1:12" ht="17.25">
      <c r="A15" s="398">
        <v>8</v>
      </c>
      <c r="B15" s="217" t="s">
        <v>20</v>
      </c>
      <c r="C15" s="218">
        <v>2</v>
      </c>
      <c r="D15" s="218">
        <v>0</v>
      </c>
      <c r="E15" s="218">
        <v>57</v>
      </c>
      <c r="F15" s="218">
        <v>168</v>
      </c>
      <c r="G15" s="281">
        <v>227</v>
      </c>
      <c r="H15" s="405">
        <v>214</v>
      </c>
      <c r="I15" s="365">
        <v>400</v>
      </c>
      <c r="J15" s="282">
        <f t="shared" si="0"/>
        <v>380</v>
      </c>
      <c r="K15" s="282">
        <v>20</v>
      </c>
      <c r="L15" s="366">
        <v>355</v>
      </c>
    </row>
    <row r="16" spans="1:12" ht="17.25">
      <c r="A16" s="95">
        <v>9</v>
      </c>
      <c r="B16" s="87" t="s">
        <v>21</v>
      </c>
      <c r="C16" s="186">
        <v>1</v>
      </c>
      <c r="D16" s="186">
        <v>1</v>
      </c>
      <c r="E16" s="186">
        <v>92</v>
      </c>
      <c r="F16" s="186">
        <v>181</v>
      </c>
      <c r="G16" s="70">
        <v>275</v>
      </c>
      <c r="H16" s="406">
        <v>255</v>
      </c>
      <c r="I16" s="359">
        <v>503</v>
      </c>
      <c r="J16" s="202">
        <f t="shared" si="0"/>
        <v>494</v>
      </c>
      <c r="K16" s="202">
        <v>9</v>
      </c>
      <c r="L16" s="360">
        <v>464</v>
      </c>
    </row>
    <row r="17" spans="1:12" ht="17.25">
      <c r="A17" s="398">
        <v>10</v>
      </c>
      <c r="B17" s="217" t="s">
        <v>22</v>
      </c>
      <c r="C17" s="218">
        <v>6</v>
      </c>
      <c r="D17" s="218">
        <v>0</v>
      </c>
      <c r="E17" s="218">
        <v>111</v>
      </c>
      <c r="F17" s="218">
        <v>211</v>
      </c>
      <c r="G17" s="281">
        <v>328</v>
      </c>
      <c r="H17" s="405">
        <v>310</v>
      </c>
      <c r="I17" s="365">
        <v>537</v>
      </c>
      <c r="J17" s="282">
        <f t="shared" si="0"/>
        <v>506</v>
      </c>
      <c r="K17" s="282">
        <v>31</v>
      </c>
      <c r="L17" s="366">
        <v>485</v>
      </c>
    </row>
    <row r="18" spans="1:12" ht="17.25">
      <c r="A18" s="95">
        <v>11</v>
      </c>
      <c r="B18" s="87" t="s">
        <v>23</v>
      </c>
      <c r="C18" s="186">
        <v>3</v>
      </c>
      <c r="D18" s="186">
        <v>5</v>
      </c>
      <c r="E18" s="186">
        <v>78</v>
      </c>
      <c r="F18" s="186">
        <v>170</v>
      </c>
      <c r="G18" s="70">
        <v>256</v>
      </c>
      <c r="H18" s="406">
        <v>230</v>
      </c>
      <c r="I18" s="359">
        <v>424</v>
      </c>
      <c r="J18" s="202">
        <f t="shared" si="0"/>
        <v>387</v>
      </c>
      <c r="K18" s="202">
        <v>37</v>
      </c>
      <c r="L18" s="360">
        <v>358</v>
      </c>
    </row>
    <row r="19" spans="1:12" ht="17.25">
      <c r="A19" s="398">
        <v>12</v>
      </c>
      <c r="B19" s="217" t="s">
        <v>24</v>
      </c>
      <c r="C19" s="218">
        <v>3</v>
      </c>
      <c r="D19" s="218">
        <v>0</v>
      </c>
      <c r="E19" s="218">
        <v>196</v>
      </c>
      <c r="F19" s="218">
        <v>356</v>
      </c>
      <c r="G19" s="281">
        <v>555</v>
      </c>
      <c r="H19" s="405">
        <v>511</v>
      </c>
      <c r="I19" s="365">
        <v>1002</v>
      </c>
      <c r="J19" s="282">
        <f t="shared" si="0"/>
        <v>990</v>
      </c>
      <c r="K19" s="282">
        <v>12</v>
      </c>
      <c r="L19" s="366">
        <v>898</v>
      </c>
    </row>
    <row r="20" spans="1:12" ht="17.25">
      <c r="A20" s="95">
        <v>13</v>
      </c>
      <c r="B20" s="87" t="s">
        <v>25</v>
      </c>
      <c r="C20" s="186">
        <v>16</v>
      </c>
      <c r="D20" s="186">
        <v>0</v>
      </c>
      <c r="E20" s="186">
        <v>100</v>
      </c>
      <c r="F20" s="186">
        <v>192</v>
      </c>
      <c r="G20" s="70">
        <v>308</v>
      </c>
      <c r="H20" s="406">
        <v>292</v>
      </c>
      <c r="I20" s="359">
        <v>552</v>
      </c>
      <c r="J20" s="202">
        <f t="shared" si="0"/>
        <v>497</v>
      </c>
      <c r="K20" s="202">
        <v>55</v>
      </c>
      <c r="L20" s="360">
        <v>484</v>
      </c>
    </row>
    <row r="21" spans="1:12" ht="17.25">
      <c r="A21" s="398">
        <v>14</v>
      </c>
      <c r="B21" s="217" t="s">
        <v>26</v>
      </c>
      <c r="C21" s="218">
        <v>3</v>
      </c>
      <c r="D21" s="218">
        <v>2</v>
      </c>
      <c r="E21" s="218">
        <v>131</v>
      </c>
      <c r="F21" s="218">
        <v>286</v>
      </c>
      <c r="G21" s="281">
        <v>422</v>
      </c>
      <c r="H21" s="405">
        <v>400</v>
      </c>
      <c r="I21" s="365">
        <v>718</v>
      </c>
      <c r="J21" s="282">
        <f t="shared" si="0"/>
        <v>674</v>
      </c>
      <c r="K21" s="282">
        <v>44</v>
      </c>
      <c r="L21" s="366">
        <v>639</v>
      </c>
    </row>
    <row r="22" spans="1:12" ht="17.25">
      <c r="A22" s="95">
        <v>15</v>
      </c>
      <c r="B22" s="87" t="s">
        <v>27</v>
      </c>
      <c r="C22" s="186">
        <v>2</v>
      </c>
      <c r="D22" s="186">
        <v>1</v>
      </c>
      <c r="E22" s="186">
        <v>93</v>
      </c>
      <c r="F22" s="186">
        <v>229</v>
      </c>
      <c r="G22" s="70">
        <v>325</v>
      </c>
      <c r="H22" s="406">
        <v>299</v>
      </c>
      <c r="I22" s="359">
        <v>515</v>
      </c>
      <c r="J22" s="202">
        <f t="shared" si="0"/>
        <v>493</v>
      </c>
      <c r="K22" s="202">
        <v>22</v>
      </c>
      <c r="L22" s="360">
        <v>450</v>
      </c>
    </row>
    <row r="23" spans="1:12" ht="17.25">
      <c r="A23" s="398">
        <v>16</v>
      </c>
      <c r="B23" s="217" t="s">
        <v>28</v>
      </c>
      <c r="C23" s="218">
        <v>1</v>
      </c>
      <c r="D23" s="218">
        <v>0</v>
      </c>
      <c r="E23" s="218">
        <v>49</v>
      </c>
      <c r="F23" s="218">
        <v>40</v>
      </c>
      <c r="G23" s="281">
        <v>90</v>
      </c>
      <c r="H23" s="405">
        <v>85</v>
      </c>
      <c r="I23" s="365">
        <v>192</v>
      </c>
      <c r="J23" s="282">
        <f t="shared" si="0"/>
        <v>186</v>
      </c>
      <c r="K23" s="282">
        <v>6</v>
      </c>
      <c r="L23" s="366">
        <v>173</v>
      </c>
    </row>
    <row r="24" spans="1:12" ht="17.25">
      <c r="A24" s="95">
        <v>17</v>
      </c>
      <c r="B24" s="87" t="s">
        <v>29</v>
      </c>
      <c r="C24" s="186">
        <v>8</v>
      </c>
      <c r="D24" s="186">
        <v>6</v>
      </c>
      <c r="E24" s="186">
        <v>132</v>
      </c>
      <c r="F24" s="186">
        <v>333</v>
      </c>
      <c r="G24" s="70">
        <v>479</v>
      </c>
      <c r="H24" s="406">
        <v>444</v>
      </c>
      <c r="I24" s="359">
        <v>832</v>
      </c>
      <c r="J24" s="202">
        <f t="shared" si="0"/>
        <v>782</v>
      </c>
      <c r="K24" s="202">
        <v>50</v>
      </c>
      <c r="L24" s="360">
        <v>737</v>
      </c>
    </row>
    <row r="25" spans="1:12" ht="17.25">
      <c r="A25" s="398">
        <v>18</v>
      </c>
      <c r="B25" s="217" t="s">
        <v>30</v>
      </c>
      <c r="C25" s="218">
        <v>6</v>
      </c>
      <c r="D25" s="218">
        <v>0</v>
      </c>
      <c r="E25" s="218">
        <v>143</v>
      </c>
      <c r="F25" s="218">
        <v>219</v>
      </c>
      <c r="G25" s="281">
        <v>368</v>
      </c>
      <c r="H25" s="405">
        <v>336</v>
      </c>
      <c r="I25" s="365">
        <v>668</v>
      </c>
      <c r="J25" s="282">
        <f t="shared" si="0"/>
        <v>648</v>
      </c>
      <c r="K25" s="282">
        <v>20</v>
      </c>
      <c r="L25" s="366">
        <v>591</v>
      </c>
    </row>
    <row r="26" spans="1:12" ht="18" thickBot="1">
      <c r="A26" s="491" t="s">
        <v>8</v>
      </c>
      <c r="B26" s="491"/>
      <c r="C26" s="70">
        <v>116</v>
      </c>
      <c r="D26" s="70">
        <v>26</v>
      </c>
      <c r="E26" s="70">
        <v>2697</v>
      </c>
      <c r="F26" s="70">
        <v>5015</v>
      </c>
      <c r="G26" s="70">
        <v>7854</v>
      </c>
      <c r="H26" s="406">
        <v>7295</v>
      </c>
      <c r="I26" s="361">
        <v>13870</v>
      </c>
      <c r="J26" s="362">
        <f t="shared" si="0"/>
        <v>13245</v>
      </c>
      <c r="K26" s="363">
        <v>625</v>
      </c>
      <c r="L26" s="364">
        <v>12289</v>
      </c>
    </row>
  </sheetData>
  <sheetProtection/>
  <mergeCells count="16">
    <mergeCell ref="A1:L1"/>
    <mergeCell ref="I5:L5"/>
    <mergeCell ref="I6:K6"/>
    <mergeCell ref="L6:L7"/>
    <mergeCell ref="A2:L2"/>
    <mergeCell ref="A3:L3"/>
    <mergeCell ref="A4:L4"/>
    <mergeCell ref="A5:A7"/>
    <mergeCell ref="B5:B7"/>
    <mergeCell ref="C5:C7"/>
    <mergeCell ref="A26:B26"/>
    <mergeCell ref="D5:D7"/>
    <mergeCell ref="E5:E7"/>
    <mergeCell ref="F5:F7"/>
    <mergeCell ref="G5:G7"/>
    <mergeCell ref="H5:H7"/>
  </mergeCells>
  <printOptions/>
  <pageMargins left="0.53" right="0.02" top="0.38" bottom="0.69" header="0.38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6"/>
  <sheetViews>
    <sheetView zoomScale="65" zoomScaleNormal="65" zoomScalePageLayoutView="0" workbookViewId="0" topLeftCell="A1">
      <selection activeCell="Q10" sqref="Q10"/>
    </sheetView>
  </sheetViews>
  <sheetFormatPr defaultColWidth="12.00390625" defaultRowHeight="12.75"/>
  <cols>
    <col min="1" max="1" width="5.00390625" style="30" customWidth="1"/>
    <col min="2" max="2" width="26.375" style="21" customWidth="1"/>
    <col min="3" max="3" width="15.625" style="21" customWidth="1"/>
    <col min="4" max="4" width="17.50390625" style="21" customWidth="1"/>
    <col min="5" max="5" width="15.875" style="21" customWidth="1"/>
    <col min="6" max="6" width="12.375" style="21" customWidth="1"/>
    <col min="7" max="7" width="11.00390625" style="21" customWidth="1"/>
    <col min="8" max="8" width="9.00390625" style="21" customWidth="1"/>
    <col min="9" max="10" width="10.125" style="21" customWidth="1"/>
    <col min="11" max="12" width="12.00390625" style="21" customWidth="1"/>
    <col min="13" max="13" width="19.125" style="21" customWidth="1"/>
    <col min="14" max="14" width="16.625" style="21" customWidth="1"/>
    <col min="15" max="16384" width="12.00390625" style="21" customWidth="1"/>
  </cols>
  <sheetData>
    <row r="1" spans="1:14" s="20" customFormat="1" ht="51.75" customHeight="1">
      <c r="A1" s="502" t="s">
        <v>316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</row>
    <row r="2" spans="1:14" ht="58.5" customHeight="1">
      <c r="A2" s="464" t="s">
        <v>9</v>
      </c>
      <c r="B2" s="436" t="s">
        <v>10</v>
      </c>
      <c r="C2" s="456" t="s">
        <v>190</v>
      </c>
      <c r="D2" s="456" t="s">
        <v>70</v>
      </c>
      <c r="E2" s="456"/>
      <c r="F2" s="456" t="s">
        <v>191</v>
      </c>
      <c r="G2" s="456"/>
      <c r="H2" s="456"/>
      <c r="I2" s="456"/>
      <c r="J2" s="456"/>
      <c r="K2" s="456" t="s">
        <v>192</v>
      </c>
      <c r="L2" s="456" t="s">
        <v>193</v>
      </c>
      <c r="M2" s="456" t="s">
        <v>194</v>
      </c>
      <c r="N2" s="456"/>
    </row>
    <row r="3" spans="1:14" ht="41.25" customHeight="1" thickBot="1">
      <c r="A3" s="505"/>
      <c r="B3" s="437"/>
      <c r="C3" s="457"/>
      <c r="D3" s="99" t="s">
        <v>195</v>
      </c>
      <c r="E3" s="100" t="s">
        <v>196</v>
      </c>
      <c r="F3" s="143" t="s">
        <v>172</v>
      </c>
      <c r="G3" s="144" t="s">
        <v>197</v>
      </c>
      <c r="H3" s="144" t="s">
        <v>198</v>
      </c>
      <c r="I3" s="144" t="s">
        <v>199</v>
      </c>
      <c r="J3" s="144" t="s">
        <v>200</v>
      </c>
      <c r="K3" s="457"/>
      <c r="L3" s="457"/>
      <c r="M3" s="143" t="s">
        <v>172</v>
      </c>
      <c r="N3" s="144" t="s">
        <v>201</v>
      </c>
    </row>
    <row r="4" spans="1:14" s="22" customFormat="1" ht="27.75" customHeight="1" thickTop="1">
      <c r="A4" s="145">
        <v>1</v>
      </c>
      <c r="B4" s="80" t="s">
        <v>13</v>
      </c>
      <c r="C4" s="137">
        <v>504</v>
      </c>
      <c r="D4" s="137">
        <v>1158</v>
      </c>
      <c r="E4" s="60">
        <v>1058</v>
      </c>
      <c r="F4" s="146">
        <v>49</v>
      </c>
      <c r="G4" s="146">
        <v>39</v>
      </c>
      <c r="H4" s="146">
        <v>10</v>
      </c>
      <c r="I4" s="137">
        <v>0</v>
      </c>
      <c r="J4" s="137">
        <v>0</v>
      </c>
      <c r="K4" s="147">
        <v>25</v>
      </c>
      <c r="L4" s="147">
        <v>81</v>
      </c>
      <c r="M4" s="147">
        <v>304</v>
      </c>
      <c r="N4" s="137">
        <v>150</v>
      </c>
    </row>
    <row r="5" spans="1:14" s="23" customFormat="1" ht="27.75" customHeight="1">
      <c r="A5" s="249">
        <v>2</v>
      </c>
      <c r="B5" s="217" t="s">
        <v>14</v>
      </c>
      <c r="C5" s="398">
        <v>466</v>
      </c>
      <c r="D5" s="398">
        <v>575</v>
      </c>
      <c r="E5" s="232">
        <v>937</v>
      </c>
      <c r="F5" s="398">
        <v>27</v>
      </c>
      <c r="G5" s="398">
        <v>21</v>
      </c>
      <c r="H5" s="398">
        <v>6</v>
      </c>
      <c r="I5" s="398">
        <v>0</v>
      </c>
      <c r="J5" s="398">
        <v>0</v>
      </c>
      <c r="K5" s="397">
        <v>95</v>
      </c>
      <c r="L5" s="397">
        <v>112</v>
      </c>
      <c r="M5" s="397">
        <v>404</v>
      </c>
      <c r="N5" s="398">
        <v>208</v>
      </c>
    </row>
    <row r="6" spans="1:14" s="23" customFormat="1" ht="27.75" customHeight="1">
      <c r="A6" s="132">
        <v>3</v>
      </c>
      <c r="B6" s="87" t="s">
        <v>15</v>
      </c>
      <c r="C6" s="95">
        <v>905</v>
      </c>
      <c r="D6" s="95">
        <v>1190</v>
      </c>
      <c r="E6" s="58">
        <v>1661</v>
      </c>
      <c r="F6" s="148">
        <v>76</v>
      </c>
      <c r="G6" s="148">
        <v>66</v>
      </c>
      <c r="H6" s="148">
        <v>10</v>
      </c>
      <c r="I6" s="95">
        <v>0</v>
      </c>
      <c r="J6" s="95">
        <v>0</v>
      </c>
      <c r="K6" s="96">
        <v>135</v>
      </c>
      <c r="L6" s="96">
        <v>143</v>
      </c>
      <c r="M6" s="96">
        <v>574</v>
      </c>
      <c r="N6" s="95">
        <v>290</v>
      </c>
    </row>
    <row r="7" spans="1:14" s="23" customFormat="1" ht="27.75" customHeight="1">
      <c r="A7" s="249">
        <v>4</v>
      </c>
      <c r="B7" s="217" t="s">
        <v>16</v>
      </c>
      <c r="C7" s="398">
        <v>2471</v>
      </c>
      <c r="D7" s="398">
        <v>769</v>
      </c>
      <c r="E7" s="232">
        <v>3157</v>
      </c>
      <c r="F7" s="398">
        <v>158</v>
      </c>
      <c r="G7" s="398">
        <v>128</v>
      </c>
      <c r="H7" s="398">
        <v>30</v>
      </c>
      <c r="I7" s="398">
        <v>0</v>
      </c>
      <c r="J7" s="398">
        <v>0</v>
      </c>
      <c r="K7" s="397">
        <v>166</v>
      </c>
      <c r="L7" s="397">
        <v>334</v>
      </c>
      <c r="M7" s="397">
        <v>1351</v>
      </c>
      <c r="N7" s="398">
        <v>510</v>
      </c>
    </row>
    <row r="8" spans="1:14" s="23" customFormat="1" ht="27.75" customHeight="1">
      <c r="A8" s="132">
        <v>5</v>
      </c>
      <c r="B8" s="87" t="s">
        <v>17</v>
      </c>
      <c r="C8" s="95">
        <v>1855</v>
      </c>
      <c r="D8" s="95">
        <v>761</v>
      </c>
      <c r="E8" s="58">
        <v>2522</v>
      </c>
      <c r="F8" s="148">
        <v>125</v>
      </c>
      <c r="G8" s="148">
        <v>94</v>
      </c>
      <c r="H8" s="148">
        <v>31</v>
      </c>
      <c r="I8" s="95">
        <v>0</v>
      </c>
      <c r="J8" s="95">
        <v>0</v>
      </c>
      <c r="K8" s="96">
        <v>187</v>
      </c>
      <c r="L8" s="96">
        <v>229</v>
      </c>
      <c r="M8" s="96">
        <v>989</v>
      </c>
      <c r="N8" s="95">
        <v>362</v>
      </c>
    </row>
    <row r="9" spans="1:14" s="23" customFormat="1" ht="27.75" customHeight="1">
      <c r="A9" s="249">
        <v>6</v>
      </c>
      <c r="B9" s="217" t="s">
        <v>18</v>
      </c>
      <c r="C9" s="398">
        <v>2018</v>
      </c>
      <c r="D9" s="398">
        <v>2342</v>
      </c>
      <c r="E9" s="232">
        <v>3309</v>
      </c>
      <c r="F9" s="398">
        <v>134</v>
      </c>
      <c r="G9" s="398">
        <v>111</v>
      </c>
      <c r="H9" s="398">
        <v>23</v>
      </c>
      <c r="I9" s="398">
        <v>0</v>
      </c>
      <c r="J9" s="398">
        <v>0</v>
      </c>
      <c r="K9" s="397">
        <v>254</v>
      </c>
      <c r="L9" s="397">
        <v>319</v>
      </c>
      <c r="M9" s="397">
        <v>1469</v>
      </c>
      <c r="N9" s="398">
        <v>785</v>
      </c>
    </row>
    <row r="10" spans="1:14" s="23" customFormat="1" ht="27.75" customHeight="1">
      <c r="A10" s="132">
        <v>7</v>
      </c>
      <c r="B10" s="87" t="s">
        <v>19</v>
      </c>
      <c r="C10" s="95">
        <v>800</v>
      </c>
      <c r="D10" s="95">
        <v>896</v>
      </c>
      <c r="E10" s="58">
        <v>1210</v>
      </c>
      <c r="F10" s="148">
        <v>94</v>
      </c>
      <c r="G10" s="148">
        <v>84</v>
      </c>
      <c r="H10" s="148">
        <v>10</v>
      </c>
      <c r="I10" s="95">
        <v>0</v>
      </c>
      <c r="J10" s="95">
        <v>0</v>
      </c>
      <c r="K10" s="96">
        <v>103</v>
      </c>
      <c r="L10" s="96">
        <v>104</v>
      </c>
      <c r="M10" s="96">
        <v>481</v>
      </c>
      <c r="N10" s="95">
        <v>192</v>
      </c>
    </row>
    <row r="11" spans="1:14" s="23" customFormat="1" ht="27.75" customHeight="1">
      <c r="A11" s="249">
        <v>8</v>
      </c>
      <c r="B11" s="217" t="s">
        <v>20</v>
      </c>
      <c r="C11" s="398">
        <v>693</v>
      </c>
      <c r="D11" s="398">
        <v>542</v>
      </c>
      <c r="E11" s="232">
        <v>900</v>
      </c>
      <c r="F11" s="398">
        <v>71</v>
      </c>
      <c r="G11" s="398">
        <v>65</v>
      </c>
      <c r="H11" s="398">
        <v>6</v>
      </c>
      <c r="I11" s="398">
        <v>0</v>
      </c>
      <c r="J11" s="398">
        <v>0</v>
      </c>
      <c r="K11" s="397">
        <v>73</v>
      </c>
      <c r="L11" s="397">
        <v>68</v>
      </c>
      <c r="M11" s="397">
        <v>452</v>
      </c>
      <c r="N11" s="398">
        <v>80</v>
      </c>
    </row>
    <row r="12" spans="1:14" s="23" customFormat="1" ht="27.75" customHeight="1">
      <c r="A12" s="132">
        <v>9</v>
      </c>
      <c r="B12" s="87" t="s">
        <v>21</v>
      </c>
      <c r="C12" s="95">
        <v>849</v>
      </c>
      <c r="D12" s="95">
        <v>424</v>
      </c>
      <c r="E12" s="58">
        <v>1365</v>
      </c>
      <c r="F12" s="95">
        <v>53</v>
      </c>
      <c r="G12" s="95">
        <v>45</v>
      </c>
      <c r="H12" s="95">
        <v>8</v>
      </c>
      <c r="I12" s="95">
        <v>0</v>
      </c>
      <c r="J12" s="95">
        <v>0</v>
      </c>
      <c r="K12" s="96">
        <v>138</v>
      </c>
      <c r="L12" s="96">
        <v>126</v>
      </c>
      <c r="M12" s="96">
        <v>515</v>
      </c>
      <c r="N12" s="95">
        <v>158</v>
      </c>
    </row>
    <row r="13" spans="1:14" s="23" customFormat="1" ht="27.75" customHeight="1">
      <c r="A13" s="249">
        <v>10</v>
      </c>
      <c r="B13" s="217" t="s">
        <v>22</v>
      </c>
      <c r="C13" s="398">
        <v>291</v>
      </c>
      <c r="D13" s="398">
        <v>757</v>
      </c>
      <c r="E13" s="232">
        <v>682</v>
      </c>
      <c r="F13" s="398">
        <v>25</v>
      </c>
      <c r="G13" s="398">
        <v>20</v>
      </c>
      <c r="H13" s="398">
        <v>5</v>
      </c>
      <c r="I13" s="398">
        <v>0</v>
      </c>
      <c r="J13" s="398">
        <v>0</v>
      </c>
      <c r="K13" s="397">
        <v>23</v>
      </c>
      <c r="L13" s="397">
        <v>53</v>
      </c>
      <c r="M13" s="397">
        <v>303</v>
      </c>
      <c r="N13" s="398">
        <v>225</v>
      </c>
    </row>
    <row r="14" spans="1:14" s="23" customFormat="1" ht="27.75" customHeight="1">
      <c r="A14" s="132">
        <v>11</v>
      </c>
      <c r="B14" s="87" t="s">
        <v>23</v>
      </c>
      <c r="C14" s="95">
        <v>560</v>
      </c>
      <c r="D14" s="95">
        <v>448</v>
      </c>
      <c r="E14" s="58">
        <v>939</v>
      </c>
      <c r="F14" s="95">
        <v>46</v>
      </c>
      <c r="G14" s="95">
        <v>37</v>
      </c>
      <c r="H14" s="95">
        <v>9</v>
      </c>
      <c r="I14" s="95">
        <v>0</v>
      </c>
      <c r="J14" s="95">
        <v>0</v>
      </c>
      <c r="K14" s="96">
        <v>94</v>
      </c>
      <c r="L14" s="96">
        <v>89</v>
      </c>
      <c r="M14" s="96">
        <v>374</v>
      </c>
      <c r="N14" s="95">
        <v>182</v>
      </c>
    </row>
    <row r="15" spans="1:14" s="23" customFormat="1" ht="27.75" customHeight="1">
      <c r="A15" s="249">
        <v>12</v>
      </c>
      <c r="B15" s="217" t="s">
        <v>24</v>
      </c>
      <c r="C15" s="398">
        <v>682</v>
      </c>
      <c r="D15" s="398">
        <v>637</v>
      </c>
      <c r="E15" s="232">
        <v>1696</v>
      </c>
      <c r="F15" s="398">
        <v>60</v>
      </c>
      <c r="G15" s="398">
        <v>48</v>
      </c>
      <c r="H15" s="398">
        <v>12</v>
      </c>
      <c r="I15" s="398">
        <v>0</v>
      </c>
      <c r="J15" s="398">
        <v>0</v>
      </c>
      <c r="K15" s="397">
        <v>152</v>
      </c>
      <c r="L15" s="397">
        <v>125</v>
      </c>
      <c r="M15" s="397">
        <v>461</v>
      </c>
      <c r="N15" s="398">
        <v>329</v>
      </c>
    </row>
    <row r="16" spans="1:14" s="23" customFormat="1" ht="27.75" customHeight="1">
      <c r="A16" s="132">
        <v>13</v>
      </c>
      <c r="B16" s="87" t="s">
        <v>25</v>
      </c>
      <c r="C16" s="95">
        <v>292</v>
      </c>
      <c r="D16" s="95">
        <v>1646</v>
      </c>
      <c r="E16" s="58">
        <v>694</v>
      </c>
      <c r="F16" s="95">
        <v>27</v>
      </c>
      <c r="G16" s="95">
        <v>19</v>
      </c>
      <c r="H16" s="95">
        <v>8</v>
      </c>
      <c r="I16" s="95">
        <v>0</v>
      </c>
      <c r="J16" s="95">
        <v>0</v>
      </c>
      <c r="K16" s="96">
        <v>49</v>
      </c>
      <c r="L16" s="96">
        <v>65</v>
      </c>
      <c r="M16" s="96">
        <v>351</v>
      </c>
      <c r="N16" s="95">
        <v>208</v>
      </c>
    </row>
    <row r="17" spans="1:14" s="23" customFormat="1" ht="27.75" customHeight="1">
      <c r="A17" s="249">
        <v>14</v>
      </c>
      <c r="B17" s="217" t="s">
        <v>26</v>
      </c>
      <c r="C17" s="398">
        <v>520</v>
      </c>
      <c r="D17" s="398">
        <v>1037</v>
      </c>
      <c r="E17" s="232">
        <v>1000</v>
      </c>
      <c r="F17" s="398">
        <v>47</v>
      </c>
      <c r="G17" s="398">
        <v>38</v>
      </c>
      <c r="H17" s="398">
        <v>9</v>
      </c>
      <c r="I17" s="398">
        <v>0</v>
      </c>
      <c r="J17" s="398">
        <v>0</v>
      </c>
      <c r="K17" s="397">
        <v>70</v>
      </c>
      <c r="L17" s="397">
        <v>90</v>
      </c>
      <c r="M17" s="397">
        <v>430</v>
      </c>
      <c r="N17" s="398">
        <v>237</v>
      </c>
    </row>
    <row r="18" spans="1:14" s="23" customFormat="1" ht="27.75" customHeight="1">
      <c r="A18" s="132">
        <v>15</v>
      </c>
      <c r="B18" s="87" t="s">
        <v>27</v>
      </c>
      <c r="C18" s="95">
        <v>419</v>
      </c>
      <c r="D18" s="95">
        <v>1330</v>
      </c>
      <c r="E18" s="58">
        <v>969</v>
      </c>
      <c r="F18" s="148">
        <v>44</v>
      </c>
      <c r="G18" s="148">
        <v>37</v>
      </c>
      <c r="H18" s="148">
        <v>7</v>
      </c>
      <c r="I18" s="95">
        <v>0</v>
      </c>
      <c r="J18" s="95">
        <v>0</v>
      </c>
      <c r="K18" s="96">
        <v>71</v>
      </c>
      <c r="L18" s="96">
        <v>95</v>
      </c>
      <c r="M18" s="96">
        <v>346</v>
      </c>
      <c r="N18" s="95">
        <v>242</v>
      </c>
    </row>
    <row r="19" spans="1:14" s="23" customFormat="1" ht="27.75" customHeight="1">
      <c r="A19" s="249">
        <v>16</v>
      </c>
      <c r="B19" s="217" t="s">
        <v>28</v>
      </c>
      <c r="C19" s="398">
        <v>569</v>
      </c>
      <c r="D19" s="398">
        <v>410</v>
      </c>
      <c r="E19" s="232">
        <v>616</v>
      </c>
      <c r="F19" s="398">
        <v>63</v>
      </c>
      <c r="G19" s="398">
        <v>51</v>
      </c>
      <c r="H19" s="398">
        <v>12</v>
      </c>
      <c r="I19" s="398">
        <v>0</v>
      </c>
      <c r="J19" s="398">
        <v>0</v>
      </c>
      <c r="K19" s="397">
        <v>36</v>
      </c>
      <c r="L19" s="397">
        <v>39</v>
      </c>
      <c r="M19" s="397">
        <v>327</v>
      </c>
      <c r="N19" s="398">
        <v>94</v>
      </c>
    </row>
    <row r="20" spans="1:14" s="23" customFormat="1" ht="27.75" customHeight="1">
      <c r="A20" s="132">
        <v>17</v>
      </c>
      <c r="B20" s="87" t="s">
        <v>29</v>
      </c>
      <c r="C20" s="95">
        <v>684</v>
      </c>
      <c r="D20" s="95">
        <v>1157</v>
      </c>
      <c r="E20" s="58">
        <v>1315</v>
      </c>
      <c r="F20" s="95">
        <v>82</v>
      </c>
      <c r="G20" s="95">
        <v>76</v>
      </c>
      <c r="H20" s="95">
        <v>6</v>
      </c>
      <c r="I20" s="95">
        <v>0</v>
      </c>
      <c r="J20" s="95">
        <v>0</v>
      </c>
      <c r="K20" s="96">
        <v>113</v>
      </c>
      <c r="L20" s="96">
        <v>94</v>
      </c>
      <c r="M20" s="96">
        <v>449</v>
      </c>
      <c r="N20" s="95">
        <v>190</v>
      </c>
    </row>
    <row r="21" spans="1:14" s="23" customFormat="1" ht="27.75" customHeight="1">
      <c r="A21" s="249">
        <v>18</v>
      </c>
      <c r="B21" s="217" t="s">
        <v>30</v>
      </c>
      <c r="C21" s="398">
        <v>1036</v>
      </c>
      <c r="D21" s="398">
        <v>426</v>
      </c>
      <c r="E21" s="232">
        <v>1707</v>
      </c>
      <c r="F21" s="398">
        <v>82</v>
      </c>
      <c r="G21" s="398">
        <v>59</v>
      </c>
      <c r="H21" s="398">
        <v>23</v>
      </c>
      <c r="I21" s="398">
        <v>0</v>
      </c>
      <c r="J21" s="398">
        <v>0</v>
      </c>
      <c r="K21" s="397">
        <v>129</v>
      </c>
      <c r="L21" s="397">
        <v>185</v>
      </c>
      <c r="M21" s="397">
        <v>654</v>
      </c>
      <c r="N21" s="398">
        <v>273</v>
      </c>
    </row>
    <row r="22" spans="1:14" s="23" customFormat="1" ht="27.75" customHeight="1">
      <c r="A22" s="503" t="s">
        <v>8</v>
      </c>
      <c r="B22" s="503"/>
      <c r="C22" s="98">
        <v>15614</v>
      </c>
      <c r="D22" s="98">
        <v>16505</v>
      </c>
      <c r="E22" s="149">
        <v>25737</v>
      </c>
      <c r="F22" s="98">
        <v>1263</v>
      </c>
      <c r="G22" s="98">
        <v>1038</v>
      </c>
      <c r="H22" s="98">
        <v>225</v>
      </c>
      <c r="I22" s="98">
        <v>0</v>
      </c>
      <c r="J22" s="98">
        <v>0</v>
      </c>
      <c r="K22" s="98">
        <v>1913</v>
      </c>
      <c r="L22" s="98">
        <v>2351</v>
      </c>
      <c r="M22" s="98">
        <v>10234</v>
      </c>
      <c r="N22" s="98">
        <v>4715</v>
      </c>
    </row>
    <row r="23" spans="1:14" ht="23.25" customHeight="1">
      <c r="A23" s="150"/>
      <c r="B23" s="504" t="s">
        <v>137</v>
      </c>
      <c r="C23" s="504"/>
      <c r="D23" s="504"/>
      <c r="E23" s="504"/>
      <c r="F23" s="504"/>
      <c r="G23" s="504"/>
      <c r="H23" s="504"/>
      <c r="I23" s="504"/>
      <c r="J23" s="504"/>
      <c r="K23" s="504"/>
      <c r="L23" s="504"/>
      <c r="M23" s="504"/>
      <c r="N23" s="151"/>
    </row>
    <row r="24" spans="1:8" s="25" customFormat="1" ht="12.75" customHeight="1">
      <c r="A24" s="24"/>
      <c r="B24" s="26"/>
      <c r="C24" s="24"/>
      <c r="D24" s="24"/>
      <c r="E24" s="24"/>
      <c r="F24" s="24"/>
      <c r="H24" s="24"/>
    </row>
    <row r="25" spans="1:8" ht="12.75" customHeight="1">
      <c r="A25" s="27"/>
      <c r="B25" s="28"/>
      <c r="C25" s="29"/>
      <c r="D25" s="29"/>
      <c r="E25" s="29"/>
      <c r="F25" s="29"/>
      <c r="H25" s="28"/>
    </row>
    <row r="26" spans="1:8" ht="12.75" customHeight="1">
      <c r="A26" s="27"/>
      <c r="B26" s="28"/>
      <c r="C26" s="28"/>
      <c r="D26" s="28"/>
      <c r="E26" s="28"/>
      <c r="F26" s="28"/>
      <c r="H26" s="28"/>
    </row>
  </sheetData>
  <sheetProtection/>
  <mergeCells count="11">
    <mergeCell ref="M2:N2"/>
    <mergeCell ref="A1:N1"/>
    <mergeCell ref="C2:C3"/>
    <mergeCell ref="K2:K3"/>
    <mergeCell ref="L2:L3"/>
    <mergeCell ref="A22:B22"/>
    <mergeCell ref="B23:M23"/>
    <mergeCell ref="B2:B3"/>
    <mergeCell ref="A2:A3"/>
    <mergeCell ref="D2:E2"/>
    <mergeCell ref="F2:J2"/>
  </mergeCells>
  <printOptions/>
  <pageMargins left="1.04" right="0.16" top="0.16" bottom="0.16" header="0.16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Rodkina</dc:creator>
  <cp:keywords/>
  <dc:description/>
  <cp:lastModifiedBy>Ющинская Лариса Петровна</cp:lastModifiedBy>
  <cp:lastPrinted>2014-11-20T07:41:28Z</cp:lastPrinted>
  <dcterms:created xsi:type="dcterms:W3CDTF">2012-06-09T06:34:01Z</dcterms:created>
  <dcterms:modified xsi:type="dcterms:W3CDTF">2015-01-12T12:27:04Z</dcterms:modified>
  <cp:category/>
  <cp:version/>
  <cp:contentType/>
  <cp:contentStatus/>
</cp:coreProperties>
</file>