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9320" windowHeight="13410" firstSheet="5" activeTab="0"/>
  </bookViews>
  <sheets>
    <sheet name="ДЕТСКИЕ" sheetId="1" r:id="rId1"/>
    <sheet name="dn" sheetId="2" r:id="rId2"/>
    <sheet name="ПИТАНИЕ" sheetId="3" r:id="rId3"/>
    <sheet name="ФЕДК" sheetId="4" r:id="rId4"/>
    <sheet name="ЕДИН_ВЫПЛ" sheetId="5" r:id="rId5"/>
    <sheet name="ЕДК_село" sheetId="6" r:id="rId6"/>
    <sheet name="ИНВАЛИД_ВОВ " sheetId="7" r:id="rId7"/>
    <sheet name="ИНВАЛИДЫ" sheetId="8" r:id="rId8"/>
    <sheet name="АКТУАЛЬНЫЕ" sheetId="9" r:id="rId9"/>
    <sheet name="475" sheetId="10" r:id="rId10"/>
    <sheet name="ОБЛРЕГ" sheetId="11" r:id="rId11"/>
    <sheet name="142" sheetId="12" r:id="rId12"/>
    <sheet name="1,5" sheetId="13" r:id="rId13"/>
    <sheet name="ФЕДРЕГ" sheetId="14" r:id="rId14"/>
    <sheet name="СУБСИДИИ" sheetId="15" r:id="rId15"/>
    <sheet name="ВОЗМ_ВРЕДА" sheetId="16" r:id="rId16"/>
    <sheet name="ЕДК" sheetId="17" r:id="rId17"/>
    <sheet name="ЕДК_МНОГОД" sheetId="18" r:id="rId18"/>
  </sheets>
  <definedNames>
    <definedName name="DATABASE" localSheetId="0">'ДЕТСКИЕ'!$B$4:$H$21</definedName>
  </definedNames>
  <calcPr fullCalcOnLoad="1"/>
</workbook>
</file>

<file path=xl/sharedStrings.xml><?xml version="1.0" encoding="utf-8"?>
<sst xmlns="http://schemas.openxmlformats.org/spreadsheetml/2006/main" count="1247" uniqueCount="690">
  <si>
    <t>рейтинг</t>
  </si>
  <si>
    <t>Итого по области</t>
  </si>
  <si>
    <t>Инвалиды ОЗ</t>
  </si>
  <si>
    <t>ИТОГО</t>
  </si>
  <si>
    <t xml:space="preserve">Лица награжденные знаком "ЖБЛ" </t>
  </si>
  <si>
    <t>признанные инвалидами</t>
  </si>
  <si>
    <t>без группы инвалидности</t>
  </si>
  <si>
    <t xml:space="preserve">Участники ВОВ </t>
  </si>
  <si>
    <t>Узники</t>
  </si>
  <si>
    <t>Ветераны боев. действий</t>
  </si>
  <si>
    <t>Учасники ликвидации ЧАЭС</t>
  </si>
  <si>
    <t>5161</t>
  </si>
  <si>
    <t>10393</t>
  </si>
  <si>
    <t>12994</t>
  </si>
  <si>
    <t>27118</t>
  </si>
  <si>
    <t>26472</t>
  </si>
  <si>
    <t>26540</t>
  </si>
  <si>
    <t>12500</t>
  </si>
  <si>
    <t>6536</t>
  </si>
  <si>
    <t>11433</t>
  </si>
  <si>
    <t>3977</t>
  </si>
  <si>
    <t>7226</t>
  </si>
  <si>
    <t>10889</t>
  </si>
  <si>
    <t>4542</t>
  </si>
  <si>
    <t>7898</t>
  </si>
  <si>
    <t>7058</t>
  </si>
  <si>
    <t>6244</t>
  </si>
  <si>
    <t>7490</t>
  </si>
  <si>
    <t>13187</t>
  </si>
  <si>
    <t>Инвали-ды ВОВ</t>
  </si>
  <si>
    <t>Граждане, подвергшиеся рад.воз-действию ЧАЭС</t>
  </si>
  <si>
    <t>Дети-инвали-ды</t>
  </si>
  <si>
    <t>Члены семей погибших/ умерших инв, участ, ВОВ, вет боев</t>
  </si>
  <si>
    <t>Примечание:  Человек  учитывается один раз по наиболее приоритетной категории (см.рейтинг).</t>
  </si>
  <si>
    <t>Количество льготников находящихся в регистре Пенсионного Фонда на 01.03.2011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</si>
  <si>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</si>
  <si>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</si>
  <si>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</si>
  <si>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</si>
  <si>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</si>
  <si>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</si>
  <si>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</si>
  <si>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</si>
  <si>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</si>
  <si>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</si>
  <si>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</si>
  <si>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</si>
  <si>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</si>
  <si>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</si>
  <si>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</si>
  <si>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</si>
  <si>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</si>
  <si>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</si>
  <si>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Наименование МО</t>
  </si>
  <si>
    <t>26</t>
  </si>
  <si>
    <t>32</t>
  </si>
  <si>
    <t>40</t>
  </si>
  <si>
    <t>43</t>
  </si>
  <si>
    <t>28</t>
  </si>
  <si>
    <t>25</t>
  </si>
  <si>
    <t>17</t>
  </si>
  <si>
    <t>22</t>
  </si>
  <si>
    <t>57</t>
  </si>
  <si>
    <t>24</t>
  </si>
  <si>
    <t>206</t>
  </si>
  <si>
    <t>167</t>
  </si>
  <si>
    <t>117</t>
  </si>
  <si>
    <t>54</t>
  </si>
  <si>
    <t>33</t>
  </si>
  <si>
    <t>115</t>
  </si>
  <si>
    <t>37</t>
  </si>
  <si>
    <t>116</t>
  </si>
  <si>
    <t>141</t>
  </si>
  <si>
    <t>85</t>
  </si>
  <si>
    <t>98</t>
  </si>
  <si>
    <t>74</t>
  </si>
  <si>
    <t>8</t>
  </si>
  <si>
    <t>269</t>
  </si>
  <si>
    <t>60</t>
  </si>
  <si>
    <t>271</t>
  </si>
  <si>
    <t>41</t>
  </si>
  <si>
    <t>209</t>
  </si>
  <si>
    <t>217</t>
  </si>
  <si>
    <t>213</t>
  </si>
  <si>
    <t>4</t>
  </si>
  <si>
    <t>15</t>
  </si>
  <si>
    <t>56</t>
  </si>
  <si>
    <t>13</t>
  </si>
  <si>
    <t>10</t>
  </si>
  <si>
    <t>5</t>
  </si>
  <si>
    <t>7</t>
  </si>
  <si>
    <t>19</t>
  </si>
  <si>
    <t>45</t>
  </si>
  <si>
    <t>27</t>
  </si>
  <si>
    <t>273</t>
  </si>
  <si>
    <t>69</t>
  </si>
  <si>
    <t>12</t>
  </si>
  <si>
    <t>441</t>
  </si>
  <si>
    <t>255</t>
  </si>
  <si>
    <t>6851</t>
  </si>
  <si>
    <r>
      <t xml:space="preserve">Сведения о количестве граждан зарегистрированных в БД АИС "Соцзащита", </t>
    </r>
    <r>
      <rPr>
        <b/>
        <u val="single"/>
        <sz val="12"/>
        <rFont val="Arial Cyr"/>
        <family val="0"/>
      </rPr>
      <t xml:space="preserve">имеющих право </t>
    </r>
    <r>
      <rPr>
        <b/>
        <i/>
        <sz val="12"/>
        <rFont val="Arial Cyr"/>
        <family val="0"/>
      </rPr>
      <t>на получение ежемесячной денежной выплаты из федерального бюджета на 01.12.2012г.</t>
    </r>
  </si>
  <si>
    <t>146</t>
  </si>
  <si>
    <t>2135</t>
  </si>
  <si>
    <t>601</t>
  </si>
  <si>
    <t>825</t>
  </si>
  <si>
    <t>311</t>
  </si>
  <si>
    <t>296</t>
  </si>
  <si>
    <t>236</t>
  </si>
  <si>
    <t>191</t>
  </si>
  <si>
    <t>48</t>
  </si>
  <si>
    <t>267</t>
  </si>
  <si>
    <t>84</t>
  </si>
  <si>
    <t>1057</t>
  </si>
  <si>
    <t>279</t>
  </si>
  <si>
    <t>330</t>
  </si>
  <si>
    <t>139</t>
  </si>
  <si>
    <t>693</t>
  </si>
  <si>
    <t>282</t>
  </si>
  <si>
    <t>11</t>
  </si>
  <si>
    <t>152</t>
  </si>
  <si>
    <t>34</t>
  </si>
  <si>
    <t>138</t>
  </si>
  <si>
    <t>110</t>
  </si>
  <si>
    <t>174</t>
  </si>
  <si>
    <t>392</t>
  </si>
  <si>
    <t>315</t>
  </si>
  <si>
    <t>427</t>
  </si>
  <si>
    <t>128</t>
  </si>
  <si>
    <t>131</t>
  </si>
  <si>
    <t>187</t>
  </si>
  <si>
    <t>63</t>
  </si>
  <si>
    <t>111</t>
  </si>
  <si>
    <t>172</t>
  </si>
  <si>
    <t>134</t>
  </si>
  <si>
    <t>198</t>
  </si>
  <si>
    <t>202</t>
  </si>
  <si>
    <t>247</t>
  </si>
  <si>
    <t>61</t>
  </si>
  <si>
    <t>233</t>
  </si>
  <si>
    <t>346</t>
  </si>
  <si>
    <t>376</t>
  </si>
  <si>
    <t>189</t>
  </si>
  <si>
    <t>211</t>
  </si>
  <si>
    <t>109</t>
  </si>
  <si>
    <t>266</t>
  </si>
  <si>
    <t>3</t>
  </si>
  <si>
    <t>4857</t>
  </si>
  <si>
    <t>1</t>
  </si>
  <si>
    <t>2653</t>
  </si>
  <si>
    <t>21</t>
  </si>
  <si>
    <t>6</t>
  </si>
  <si>
    <t>4840</t>
  </si>
  <si>
    <t>10494</t>
  </si>
  <si>
    <t>13138</t>
  </si>
  <si>
    <t>27755</t>
  </si>
  <si>
    <t>25394</t>
  </si>
  <si>
    <t>25311</t>
  </si>
  <si>
    <t>12686</t>
  </si>
  <si>
    <t>6216</t>
  </si>
  <si>
    <t>10898</t>
  </si>
  <si>
    <t>3844</t>
  </si>
  <si>
    <t>10373</t>
  </si>
  <si>
    <t>4368</t>
  </si>
  <si>
    <t>7606</t>
  </si>
  <si>
    <t>6774</t>
  </si>
  <si>
    <t>6100</t>
  </si>
  <si>
    <t>7278</t>
  </si>
  <si>
    <t>12820</t>
  </si>
  <si>
    <t>Информация о получателях субсидий на оплату жилого помещения и коммунальных услуг
 за  ноябрь 2012г.</t>
  </si>
  <si>
    <t>№
п/п</t>
  </si>
  <si>
    <t>Наименование МO</t>
  </si>
  <si>
    <t>текущий месяц</t>
  </si>
  <si>
    <r>
      <t xml:space="preserve">ВСЕГО </t>
    </r>
    <r>
      <rPr>
        <b/>
        <sz val="9"/>
        <rFont val="Arial"/>
        <family val="2"/>
      </rPr>
      <t>(накопительно</t>
    </r>
    <r>
      <rPr>
        <b/>
        <sz val="10"/>
        <rFont val="Arial"/>
        <family val="2"/>
      </rPr>
      <t>)</t>
    </r>
  </si>
  <si>
    <t>ноябрь</t>
  </si>
  <si>
    <t>за 2012 г</t>
  </si>
  <si>
    <t>семей</t>
  </si>
  <si>
    <t>граждан</t>
  </si>
  <si>
    <t xml:space="preserve">Бокситогорский </t>
  </si>
  <si>
    <t>Волосовский</t>
  </si>
  <si>
    <t>Волховский</t>
  </si>
  <si>
    <t>Всеволожский</t>
  </si>
  <si>
    <t>Выборгский</t>
  </si>
  <si>
    <t xml:space="preserve">Лужский   </t>
  </si>
  <si>
    <t>Сосновоборский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</si>
  <si>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</si>
  <si>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</si>
  <si>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</si>
  <si>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 xml:space="preserve">        на декабрь месяц 2012 года</t>
  </si>
  <si>
    <t>№</t>
  </si>
  <si>
    <t>из  них:</t>
  </si>
  <si>
    <t>Числен.</t>
  </si>
  <si>
    <t>Ликвидаторы</t>
  </si>
  <si>
    <t>ЧАЭС, в том числе:</t>
  </si>
  <si>
    <t>МАЯК, в том числе:</t>
  </si>
  <si>
    <t xml:space="preserve">ПОР       </t>
  </si>
  <si>
    <t>получа</t>
  </si>
  <si>
    <t>без инв-ти,</t>
  </si>
  <si>
    <t>телей</t>
  </si>
  <si>
    <t>из них полу-</t>
  </si>
  <si>
    <t>инвалиды, из них</t>
  </si>
  <si>
    <t>получатели в связи с</t>
  </si>
  <si>
    <t>инвалиды</t>
  </si>
  <si>
    <t xml:space="preserve">получатели </t>
  </si>
  <si>
    <t>всего</t>
  </si>
  <si>
    <t>чают</t>
  </si>
  <si>
    <t xml:space="preserve">получают </t>
  </si>
  <si>
    <t>потерей кормильца</t>
  </si>
  <si>
    <t xml:space="preserve">получают  </t>
  </si>
  <si>
    <t>получатели</t>
  </si>
  <si>
    <t>в связи с</t>
  </si>
  <si>
    <t>в соответствии с:</t>
  </si>
  <si>
    <t>потерей</t>
  </si>
  <si>
    <t>законода-</t>
  </si>
  <si>
    <t>судебным</t>
  </si>
  <si>
    <t>кормильца</t>
  </si>
  <si>
    <t>тельством</t>
  </si>
  <si>
    <t>решением</t>
  </si>
  <si>
    <t>по суд.реш.</t>
  </si>
  <si>
    <t>Бокситогорский</t>
  </si>
  <si>
    <t>2</t>
  </si>
  <si>
    <t>9</t>
  </si>
  <si>
    <t>14</t>
  </si>
  <si>
    <t>16</t>
  </si>
  <si>
    <t>18</t>
  </si>
  <si>
    <t>Ежемесячное пособие по уходу за ребенком</t>
  </si>
  <si>
    <t>не подлежащим обязательному социальному страхованию</t>
  </si>
  <si>
    <t>на 01 декабря 2012 года.</t>
  </si>
  <si>
    <t>№ п/п</t>
  </si>
  <si>
    <t>МО</t>
  </si>
  <si>
    <t xml:space="preserve">  Активных распоряжений на детей на отчётную дату.                        </t>
  </si>
  <si>
    <t xml:space="preserve">   Нарастающим итогом за 2012 год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</si>
  <si>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</si>
  <si>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</si>
  <si>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</si>
  <si>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</si>
  <si>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</si>
  <si>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</si>
  <si>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</si>
  <si>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</si>
  <si>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</si>
  <si>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</si>
  <si>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</si>
  <si>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</si>
  <si>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</si>
  <si>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</si>
  <si>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</si>
  <si>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</si>
  <si>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</si>
  <si>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</si>
  <si>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</si>
  <si>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</si>
  <si>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</si>
  <si>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</si>
  <si>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</si>
  <si>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</si>
  <si>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</si>
  <si>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</si>
  <si>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</si>
  <si>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 xml:space="preserve">                      за   декабрь   2012 г.</t>
  </si>
  <si>
    <t>Численность льготоносителей</t>
  </si>
  <si>
    <t>Численность получателей</t>
  </si>
  <si>
    <t>Накопительно льготоносителей за 2012г.(без начислений текущего месяца)</t>
  </si>
  <si>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</si>
  <si>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РАЙОН</t>
  </si>
  <si>
    <t>на  декабрь  2012 года</t>
  </si>
  <si>
    <r>
      <t>ВСЕГО  граждан , которым назначена выплата  в 2012 году (</t>
    </r>
    <r>
      <rPr>
        <b/>
        <u val="single"/>
        <sz val="11"/>
        <rFont val="Arial Cyr"/>
        <family val="0"/>
      </rPr>
      <t xml:space="preserve">накопительно, </t>
    </r>
    <r>
      <rPr>
        <b/>
        <i/>
        <u val="single"/>
        <sz val="11"/>
        <rFont val="Arial Cyr"/>
        <family val="0"/>
      </rPr>
      <t>включительно начисления за текущий месяц</t>
    </r>
    <r>
      <rPr>
        <b/>
        <sz val="11"/>
        <rFont val="Arial Cyr"/>
        <family val="0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</si>
  <si>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</si>
  <si>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</si>
  <si>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</si>
  <si>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</si>
  <si>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</si>
  <si>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</si>
  <si>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Бокситогорский район</t>
  </si>
  <si>
    <t>6313</t>
  </si>
  <si>
    <t>3378</t>
  </si>
  <si>
    <t>Волосовский район</t>
  </si>
  <si>
    <t>2430</t>
  </si>
  <si>
    <t>1593</t>
  </si>
  <si>
    <t>Волховский район</t>
  </si>
  <si>
    <t>7083</t>
  </si>
  <si>
    <t>4327</t>
  </si>
  <si>
    <t>Всеволожский район</t>
  </si>
  <si>
    <t>31</t>
  </si>
  <si>
    <t>14771</t>
  </si>
  <si>
    <t>6443</t>
  </si>
  <si>
    <t>Выборгский район</t>
  </si>
  <si>
    <t>10108</t>
  </si>
  <si>
    <t>8377</t>
  </si>
  <si>
    <t>Гатчинский район</t>
  </si>
  <si>
    <t>15404</t>
  </si>
  <si>
    <t>8675</t>
  </si>
  <si>
    <t>Кингисеппский район</t>
  </si>
  <si>
    <t>5972</t>
  </si>
  <si>
    <t>4521</t>
  </si>
  <si>
    <t>Киришский район</t>
  </si>
  <si>
    <t>6000</t>
  </si>
  <si>
    <t>4774</t>
  </si>
  <si>
    <t>Кировский район</t>
  </si>
  <si>
    <t>23</t>
  </si>
  <si>
    <t>6560</t>
  </si>
  <si>
    <t>4455</t>
  </si>
  <si>
    <t>Лодейнопольский район</t>
  </si>
  <si>
    <t>20</t>
  </si>
  <si>
    <t>2630</t>
  </si>
  <si>
    <t>1433</t>
  </si>
  <si>
    <t>Ломоносовский район</t>
  </si>
  <si>
    <t>4410</t>
  </si>
  <si>
    <t>2493</t>
  </si>
  <si>
    <t>Лужский район</t>
  </si>
  <si>
    <t>6389</t>
  </si>
  <si>
    <t>3380</t>
  </si>
  <si>
    <t>Подпорожский район</t>
  </si>
  <si>
    <t>3438</t>
  </si>
  <si>
    <t>1397</t>
  </si>
  <si>
    <t>Приозерский район</t>
  </si>
  <si>
    <t>3797</t>
  </si>
  <si>
    <t>2700</t>
  </si>
  <si>
    <t>Сланцевский район</t>
  </si>
  <si>
    <t>3895</t>
  </si>
  <si>
    <t>1889</t>
  </si>
  <si>
    <t>г. Сосновый Бор</t>
  </si>
  <si>
    <t>9283</t>
  </si>
  <si>
    <t>2090</t>
  </si>
  <si>
    <t>Тихвинский район</t>
  </si>
  <si>
    <t>6500</t>
  </si>
  <si>
    <t>5831</t>
  </si>
  <si>
    <t>Тосненский район</t>
  </si>
  <si>
    <t>7446</t>
  </si>
  <si>
    <t>4850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</si>
  <si>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</si>
  <si>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за   ноябрь   2012 г.</t>
  </si>
  <si>
    <t>Накопительно льготоносителей за 2012г.</t>
  </si>
  <si>
    <t>Сведения о числености граждан зарегистрированных в БД АИС "Социальная защита" на 01.12.2012 г.</t>
  </si>
  <si>
    <t xml:space="preserve">Количество граждан зарегистрированных в БД </t>
  </si>
  <si>
    <t>Количество граждан, получивших различные меры социальной поддержки в 2012 году (накопительно)</t>
  </si>
  <si>
    <t>Сведения о количестве инвалидов по БД "Социальная защита" на 01.12.2012</t>
  </si>
  <si>
    <t>ВСЕГО:</t>
  </si>
  <si>
    <t>в т.ч. Ребенок-инвалид</t>
  </si>
  <si>
    <t>Инвалиды</t>
  </si>
  <si>
    <t>Всего: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</si>
  <si>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</si>
  <si>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</si>
  <si>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</si>
  <si>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</si>
  <si>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</si>
  <si>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</si>
  <si>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</si>
  <si>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</si>
  <si>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3924</t>
  </si>
  <si>
    <t>1750</t>
  </si>
  <si>
    <t>4341</t>
  </si>
  <si>
    <t>1546</t>
  </si>
  <si>
    <t>11527</t>
  </si>
  <si>
    <t>4165</t>
  </si>
  <si>
    <t>23385</t>
  </si>
  <si>
    <t>8500</t>
  </si>
  <si>
    <t>22316</t>
  </si>
  <si>
    <t>7495</t>
  </si>
  <si>
    <t>20534</t>
  </si>
  <si>
    <t>7155</t>
  </si>
  <si>
    <t>7870</t>
  </si>
  <si>
    <t>3012</t>
  </si>
  <si>
    <t>4939</t>
  </si>
  <si>
    <t>2013</t>
  </si>
  <si>
    <t>9406</t>
  </si>
  <si>
    <t>3289</t>
  </si>
  <si>
    <t>3064</t>
  </si>
  <si>
    <t>1220</t>
  </si>
  <si>
    <t>5705</t>
  </si>
  <si>
    <t>1995</t>
  </si>
  <si>
    <t>8176</t>
  </si>
  <si>
    <t>3060</t>
  </si>
  <si>
    <t>3385</t>
  </si>
  <si>
    <t>1452</t>
  </si>
  <si>
    <t>6003</t>
  </si>
  <si>
    <t>2214</t>
  </si>
  <si>
    <t>5659</t>
  </si>
  <si>
    <t>2074</t>
  </si>
  <si>
    <t>3984</t>
  </si>
  <si>
    <t>1563</t>
  </si>
  <si>
    <t>6031</t>
  </si>
  <si>
    <t>2750</t>
  </si>
  <si>
    <t>10546</t>
  </si>
  <si>
    <t>Информация о количестве  ветеранов  Великой Отечественной войны 1941-1945 годов,  состоящих на учете в БД АИС "Социальная защита" по состоянию  на 01  декабря  2012 года</t>
  </si>
  <si>
    <t xml:space="preserve">         Инвалиды ВОВ </t>
  </si>
  <si>
    <t xml:space="preserve"> 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</si>
  <si>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</si>
  <si>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</si>
  <si>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</si>
  <si>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</si>
  <si>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</si>
  <si>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</si>
  <si>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3(4+5+8+11+14)</t>
  </si>
  <si>
    <t>5 (6+7)</t>
  </si>
  <si>
    <t>8 (9+10)</t>
  </si>
  <si>
    <t>11(12+13)</t>
  </si>
  <si>
    <t>1387</t>
  </si>
  <si>
    <t>313</t>
  </si>
  <si>
    <t>1511</t>
  </si>
  <si>
    <t>2049</t>
  </si>
  <si>
    <t>1870</t>
  </si>
  <si>
    <t>598</t>
  </si>
  <si>
    <t>875</t>
  </si>
  <si>
    <t>1113</t>
  </si>
  <si>
    <t>457</t>
  </si>
  <si>
    <t>517</t>
  </si>
  <si>
    <t>695</t>
  </si>
  <si>
    <t>464</t>
  </si>
  <si>
    <t>408</t>
  </si>
  <si>
    <t>488</t>
  </si>
  <si>
    <t>423</t>
  </si>
  <si>
    <t>1131</t>
  </si>
  <si>
    <t>810</t>
  </si>
  <si>
    <t>Примечание:  Человек  учитывается один раз по более приоритетной категории.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</si>
  <si>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</si>
  <si>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Жертвы политических репрессий октябрь 2012 г)</t>
  </si>
  <si>
    <t>Ветераны труда (декабрь 2012 г)</t>
  </si>
  <si>
    <t>начислено к выплате за октябрь 2012 года</t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</si>
  <si>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декабрь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2012 г</t>
    </r>
  </si>
  <si>
    <t>начислено к выплате на декабрь 2012 года</t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</si>
  <si>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декабрь 2012 г</t>
    </r>
  </si>
  <si>
    <t xml:space="preserve">иждивенцы </t>
  </si>
  <si>
    <t>ЖПР (получатели без иждивенцев)</t>
  </si>
  <si>
    <t>Ветераны труда (получатели без иждивенцев)</t>
  </si>
  <si>
    <t>*-в данную численность также включены граждане у которых имеется задолженность по данному виду выплате</t>
  </si>
  <si>
    <t>Количество получателей у которых были начисления (с учетом должников) накопительно *</t>
  </si>
  <si>
    <t>Количество получателей у которых были начисления (с учетом должников) накопительно*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</si>
  <si>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</si>
  <si>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>Количество актуальных (семей) /получателей (с учетом должников) на декабрь 2012г</t>
  </si>
  <si>
    <t xml:space="preserve">Количество семей  (с учетом должников) декабрь 2012 г. (накопительно по начислению) </t>
  </si>
  <si>
    <t>Количество многодетных семей зарегистрированных в БД на текущий момент 2012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</si>
  <si>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</si>
  <si>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</si>
  <si>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</si>
  <si>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</si>
  <si>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</si>
  <si>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>количество получателей многодетная мать/отец (чел).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</si>
  <si>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</si>
  <si>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</si>
  <si>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</si>
  <si>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</si>
  <si>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</si>
  <si>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</si>
  <si>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</si>
  <si>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 xml:space="preserve">Волосовский        </t>
  </si>
  <si>
    <t>Волхов</t>
  </si>
  <si>
    <t xml:space="preserve">Всеволожский    </t>
  </si>
  <si>
    <t xml:space="preserve">Выборгский        </t>
  </si>
  <si>
    <t xml:space="preserve">Гатчинский          </t>
  </si>
  <si>
    <t xml:space="preserve">Кингисеппский      </t>
  </si>
  <si>
    <t xml:space="preserve">Киришский           </t>
  </si>
  <si>
    <t xml:space="preserve">Кировский         </t>
  </si>
  <si>
    <t xml:space="preserve">Лодейнопольский </t>
  </si>
  <si>
    <t xml:space="preserve">Ломоносовский     </t>
  </si>
  <si>
    <t xml:space="preserve">Лужский            </t>
  </si>
  <si>
    <t xml:space="preserve">Подпорожский       </t>
  </si>
  <si>
    <t xml:space="preserve">Приозерский        </t>
  </si>
  <si>
    <t xml:space="preserve">Сланцевский        </t>
  </si>
  <si>
    <t xml:space="preserve">Сосновый Бор       </t>
  </si>
  <si>
    <t xml:space="preserve">Тихвинский         </t>
  </si>
  <si>
    <t xml:space="preserve">Тосненский        </t>
  </si>
  <si>
    <t>Всего по Лен. области: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</si>
  <si>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</si>
  <si>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П\П</t>
  </si>
  <si>
    <t>Количество актуальных получателей в БД на декабрь 2012 года (с учетом должников)</t>
  </si>
  <si>
    <t>Количество получателей у которых были начисления (с учетом должников) в накопительно  2012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</si>
  <si>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</si>
  <si>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</si>
  <si>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</si>
  <si>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</si>
  <si>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</si>
  <si>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</si>
  <si>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</si>
  <si>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</si>
  <si>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</si>
  <si>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</si>
  <si>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</si>
  <si>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</si>
  <si>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члены семьи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</si>
  <si>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</si>
  <si>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</si>
  <si>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</si>
  <si>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</si>
  <si>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</si>
  <si>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</si>
  <si>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Х</t>
  </si>
  <si>
    <t>члены семей</t>
  </si>
  <si>
    <t>*-в данную численность также включены граждане у которых имеется задолженность по данному виду выплаты</t>
  </si>
  <si>
    <t xml:space="preserve">Информация об оказании некоторых мер социальной поддерждки из средств областного бюджета   за  2012 год (нарастающим итогом) по состоянию БД "Социальная защита" на 01.12.2012  г.   </t>
  </si>
  <si>
    <t>№
 п/п</t>
  </si>
  <si>
    <t>Компенсация на рождение ребенка ЛО</t>
  </si>
  <si>
    <t>Государственная социальная помощь</t>
  </si>
  <si>
    <t>Единоврем. выплата лицам, состоящим в браке 50, 60,70, 75 лет</t>
  </si>
  <si>
    <t>Социальное пособие на погребение</t>
  </si>
  <si>
    <t>Пособие на рожд. по 
ФЗ № 81</t>
  </si>
  <si>
    <t xml:space="preserve">Ежегод. компенсация на приобрет. одежды и шк.-письм. принадлежностей многодетным </t>
  </si>
  <si>
    <t>чел.</t>
  </si>
  <si>
    <t>сем.пар</t>
  </si>
  <si>
    <t>чел</t>
  </si>
  <si>
    <t>6*</t>
  </si>
  <si>
    <t>* В гр.6 Данные указаны без учета соц.пособия на погребения, перечисленные по безналичному расчету организациям, занимающимися погребением.</t>
  </si>
  <si>
    <t xml:space="preserve">Информация о получателях федеральной ежемесячной денежной компенсации  за  расходы по коммунальным услугам  </t>
  </si>
  <si>
    <t>Количество актуальных получателей (с учетом должников) на декабрь 2012г.</t>
  </si>
  <si>
    <t>Количество носителей льгот у которых были начисления (с учетом должников) в 2012 году (накопительно)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</si>
  <si>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</si>
  <si>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</si>
  <si>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</si>
  <si>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</si>
  <si>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</si>
  <si>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</si>
  <si>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</si>
  <si>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 xml:space="preserve">   лица, жители блокадного Лен-да, признанные инв-ми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</si>
  <si>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</si>
  <si>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</si>
  <si>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</si>
  <si>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</si>
  <si>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</si>
  <si>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</si>
  <si>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</si>
  <si>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</si>
  <si>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</si>
  <si>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</si>
  <si>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</si>
  <si>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по Ленинградской области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</si>
  <si>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</si>
  <si>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</si>
  <si>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 xml:space="preserve">                                                                 и    детям в возрасте до 3-х лет             </t>
  </si>
  <si>
    <t xml:space="preserve">                                на  декабрь   2012 г.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</si>
  <si>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</si>
  <si>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</si>
  <si>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</si>
  <si>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</si>
  <si>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</si>
  <si>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</si>
  <si>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r>
      <t>Численность за 2012г.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</si>
  <si>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Льготоносителей (чел.)</t>
  </si>
  <si>
    <t>Получателей</t>
  </si>
  <si>
    <t>В т.ч. Детей</t>
  </si>
  <si>
    <t xml:space="preserve">В т.ч. женщин </t>
  </si>
  <si>
    <t>781</t>
  </si>
  <si>
    <t>690</t>
  </si>
  <si>
    <t>513</t>
  </si>
  <si>
    <t>473</t>
  </si>
  <si>
    <t xml:space="preserve">Волховский </t>
  </si>
  <si>
    <t>1214</t>
  </si>
  <si>
    <t>1105</t>
  </si>
  <si>
    <t>1273</t>
  </si>
  <si>
    <t>1119</t>
  </si>
  <si>
    <t>1591</t>
  </si>
  <si>
    <t>1437</t>
  </si>
  <si>
    <t>1751</t>
  </si>
  <si>
    <t>1570</t>
  </si>
  <si>
    <t>677</t>
  </si>
  <si>
    <t>608</t>
  </si>
  <si>
    <t>409</t>
  </si>
  <si>
    <t>368</t>
  </si>
  <si>
    <t>462</t>
  </si>
  <si>
    <t>579</t>
  </si>
  <si>
    <t>526</t>
  </si>
  <si>
    <t>451</t>
  </si>
  <si>
    <t>397</t>
  </si>
  <si>
    <t>1231</t>
  </si>
  <si>
    <t>1109</t>
  </si>
  <si>
    <t>720</t>
  </si>
  <si>
    <t>641</t>
  </si>
  <si>
    <t>887</t>
  </si>
  <si>
    <t>766</t>
  </si>
  <si>
    <t>584</t>
  </si>
  <si>
    <t>502</t>
  </si>
  <si>
    <t>221</t>
  </si>
  <si>
    <t>1133</t>
  </si>
  <si>
    <t>994</t>
  </si>
  <si>
    <t>522</t>
  </si>
  <si>
    <t>Информация</t>
  </si>
  <si>
    <t xml:space="preserve">о получателях ежемесячных денежных выплат гражданам, </t>
  </si>
  <si>
    <t>награжденным знаком "Почетный донор России" и</t>
  </si>
  <si>
    <t xml:space="preserve">Почетный донор СССР из федерального фонда компенсаций  </t>
  </si>
  <si>
    <t>на   декабрь   2012 г.</t>
  </si>
  <si>
    <t>Почетный донор России</t>
  </si>
  <si>
    <t>Почетный донор СССР</t>
  </si>
  <si>
    <t>Накопительно за 2012г.</t>
  </si>
  <si>
    <r>
      <t xml:space="preserve">Информация о получателях ежемесячных пособий, гражданам имеющим детей  на  </t>
    </r>
    <r>
      <rPr>
        <b/>
        <u val="single"/>
        <sz val="14"/>
        <rFont val="Arial Cyr"/>
        <family val="0"/>
      </rPr>
      <t xml:space="preserve"> декабрь 2012 г</t>
    </r>
    <r>
      <rPr>
        <b/>
        <sz val="14"/>
        <rFont val="Arial Cyr"/>
        <family val="0"/>
      </rPr>
      <t>.</t>
    </r>
  </si>
  <si>
    <t>Число получателей (чел.)</t>
  </si>
  <si>
    <t>Всего детей (чел.)</t>
  </si>
  <si>
    <t>на 01.12.12</t>
  </si>
  <si>
    <t>на 01.11.12</t>
  </si>
  <si>
    <t>% к предш. месяцу</t>
  </si>
  <si>
    <t>Всего за 2012г. (накопительно)</t>
  </si>
  <si>
    <t>Всего  за  2012г. (накопительно)</t>
  </si>
  <si>
    <t>1010</t>
  </si>
  <si>
    <t>1001</t>
  </si>
  <si>
    <t>1443</t>
  </si>
  <si>
    <t>1574</t>
  </si>
  <si>
    <t>1549</t>
  </si>
  <si>
    <t>2239</t>
  </si>
  <si>
    <t>615</t>
  </si>
  <si>
    <t>928</t>
  </si>
  <si>
    <t>1051</t>
  </si>
  <si>
    <t>1063</t>
  </si>
  <si>
    <t>1588</t>
  </si>
  <si>
    <t>1416</t>
  </si>
  <si>
    <t>1385</t>
  </si>
  <si>
    <t>2010</t>
  </si>
  <si>
    <t>2318</t>
  </si>
  <si>
    <t>2245</t>
  </si>
  <si>
    <t>3234</t>
  </si>
  <si>
    <t>1247</t>
  </si>
  <si>
    <t>1248</t>
  </si>
  <si>
    <t>1918</t>
  </si>
  <si>
    <t>2233</t>
  </si>
  <si>
    <t>2215</t>
  </si>
  <si>
    <t>3320</t>
  </si>
  <si>
    <t>1826</t>
  </si>
  <si>
    <t>1817</t>
  </si>
  <si>
    <t>2813</t>
  </si>
  <si>
    <t>2970</t>
  </si>
  <si>
    <t>2958</t>
  </si>
  <si>
    <t>4540</t>
  </si>
  <si>
    <t>1755</t>
  </si>
  <si>
    <t>1700</t>
  </si>
  <si>
    <t>2533</t>
  </si>
  <si>
    <t>3120</t>
  </si>
  <si>
    <t>2993</t>
  </si>
  <si>
    <t>4458</t>
  </si>
  <si>
    <t>769</t>
  </si>
  <si>
    <t>787</t>
  </si>
  <si>
    <t>1205</t>
  </si>
  <si>
    <t>1226</t>
  </si>
  <si>
    <t>1930</t>
  </si>
  <si>
    <t>486</t>
  </si>
  <si>
    <t>492</t>
  </si>
  <si>
    <t>729</t>
  </si>
  <si>
    <t>792</t>
  </si>
  <si>
    <t>797</t>
  </si>
  <si>
    <t>1164</t>
  </si>
  <si>
    <t>531</t>
  </si>
  <si>
    <t>548</t>
  </si>
  <si>
    <t>838</t>
  </si>
  <si>
    <t>870</t>
  </si>
  <si>
    <t>892</t>
  </si>
  <si>
    <t>1384</t>
  </si>
  <si>
    <t>789</t>
  </si>
  <si>
    <t>790</t>
  </si>
  <si>
    <t>1061</t>
  </si>
  <si>
    <t>1260</t>
  </si>
  <si>
    <t>1255</t>
  </si>
  <si>
    <t>1705</t>
  </si>
  <si>
    <t>466</t>
  </si>
  <si>
    <t>688</t>
  </si>
  <si>
    <t>834</t>
  </si>
  <si>
    <t>1209</t>
  </si>
  <si>
    <t>1401</t>
  </si>
  <si>
    <t>1398</t>
  </si>
  <si>
    <t>2014</t>
  </si>
  <si>
    <t>2347</t>
  </si>
  <si>
    <t>2332</t>
  </si>
  <si>
    <t>3284</t>
  </si>
  <si>
    <t>948</t>
  </si>
  <si>
    <t>935</t>
  </si>
  <si>
    <t>1285</t>
  </si>
  <si>
    <t>1519</t>
  </si>
  <si>
    <t>1487</t>
  </si>
  <si>
    <t>2039</t>
  </si>
  <si>
    <t>986</t>
  </si>
  <si>
    <t>971</t>
  </si>
  <si>
    <t>1423</t>
  </si>
  <si>
    <t>1654</t>
  </si>
  <si>
    <t>1626</t>
  </si>
  <si>
    <t>2357</t>
  </si>
  <si>
    <t>650</t>
  </si>
  <si>
    <t>655</t>
  </si>
  <si>
    <t>1014</t>
  </si>
  <si>
    <t>1114</t>
  </si>
  <si>
    <t>1121</t>
  </si>
  <si>
    <t>1688</t>
  </si>
  <si>
    <t>237</t>
  </si>
  <si>
    <t>244</t>
  </si>
  <si>
    <t>374</t>
  </si>
  <si>
    <t>430</t>
  </si>
  <si>
    <t>440</t>
  </si>
  <si>
    <t>637</t>
  </si>
  <si>
    <t>1454</t>
  </si>
  <si>
    <t>1446</t>
  </si>
  <si>
    <t>1954</t>
  </si>
  <si>
    <t>2256</t>
  </si>
  <si>
    <t>3022</t>
  </si>
  <si>
    <t>735</t>
  </si>
  <si>
    <t>1100</t>
  </si>
  <si>
    <t>1239</t>
  </si>
  <si>
    <t>1794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</si>
</sst>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94">
    <font>
      <sz val="10"/>
      <name val="Arial Cyr"/>
      <family val="0"/>
    </font>
    <font>
      <sz val="10"/>
      <color indexed="8"/>
      <name val="Arial Cyr"/>
      <family val="2"/>
    </font>
    <font>
      <b/>
      <i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i/>
      <sz val="8"/>
      <name val="Arial Cyr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 Unicode MS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sz val="7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0"/>
      <name val="Arial"/>
      <family val="2"/>
    </font>
    <font>
      <b/>
      <sz val="11.3"/>
      <color indexed="21"/>
      <name val="Arial Unicode MS"/>
      <family val="2"/>
    </font>
    <font>
      <b/>
      <i/>
      <sz val="12"/>
      <name val="Arial Unicode MS"/>
      <family val="2"/>
    </font>
    <font>
      <b/>
      <i/>
      <sz val="14"/>
      <name val="Arial Cyr"/>
      <family val="0"/>
    </font>
    <font>
      <b/>
      <sz val="9"/>
      <name val="Arial Cyr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u val="single"/>
      <sz val="11"/>
      <name val="Arial Cyr"/>
      <family val="0"/>
    </font>
    <font>
      <b/>
      <i/>
      <u val="single"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sz val="14"/>
      <color indexed="12"/>
      <name val="Arial Cyr"/>
      <family val="0"/>
    </font>
    <font>
      <sz val="10"/>
      <name val="Arial Unicode MS"/>
      <family val="2"/>
    </font>
    <font>
      <b/>
      <sz val="11.3"/>
      <color indexed="8"/>
      <name val="Arial Unicode MS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11"/>
      <name val="Arial"/>
      <family val="2"/>
    </font>
    <font>
      <sz val="6"/>
      <name val="Arial Cyr"/>
      <family val="0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2"/>
      <name val="Arial Cyr"/>
      <family val="0"/>
    </font>
    <font>
      <b/>
      <i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i/>
      <sz val="16"/>
      <name val="Arial Cyr"/>
      <family val="0"/>
    </font>
    <font>
      <u val="single"/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u val="single"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medium"/>
      <top style="thin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9" borderId="0" applyNumberFormat="0" applyBorder="0" applyAlignment="0" applyProtection="0"/>
    <xf numFmtId="0" fontId="86" fillId="7" borderId="1" applyNumberFormat="0" applyAlignment="0" applyProtection="0"/>
    <xf numFmtId="0" fontId="87" fillId="20" borderId="2" applyNumberFormat="0" applyAlignment="0" applyProtection="0"/>
    <xf numFmtId="0" fontId="8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0" fillId="21" borderId="7" applyNumberFormat="0" applyAlignment="0" applyProtection="0"/>
    <xf numFmtId="0" fontId="79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15" fillId="0" borderId="0">
      <alignment/>
      <protection/>
    </xf>
    <xf numFmtId="0" fontId="19" fillId="0" borderId="0">
      <alignment/>
      <protection/>
    </xf>
    <xf numFmtId="0" fontId="84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4" borderId="0" applyNumberFormat="0" applyBorder="0" applyAlignment="0" applyProtection="0"/>
  </cellStyleXfs>
  <cellXfs count="6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24" borderId="10" xfId="0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 wrapText="1"/>
    </xf>
    <xf numFmtId="0" fontId="10" fillId="24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24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/>
    </xf>
    <xf numFmtId="0" fontId="10" fillId="24" borderId="16" xfId="0" applyFont="1" applyFill="1" applyBorder="1" applyAlignment="1">
      <alignment/>
    </xf>
    <xf numFmtId="0" fontId="10" fillId="0" borderId="17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0" fillId="24" borderId="17" xfId="0" applyNumberFormat="1" applyFont="1" applyFill="1" applyBorder="1" applyAlignment="1">
      <alignment horizontal="center" vertical="center" wrapText="1"/>
    </xf>
    <xf numFmtId="0" fontId="14" fillId="24" borderId="17" xfId="0" applyNumberFormat="1" applyFont="1" applyFill="1" applyBorder="1" applyAlignment="1">
      <alignment horizontal="center" vertical="center" wrapText="1"/>
    </xf>
    <xf numFmtId="3" fontId="11" fillId="24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left" wrapText="1"/>
    </xf>
    <xf numFmtId="3" fontId="10" fillId="24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0" fillId="25" borderId="10" xfId="0" applyFont="1" applyFill="1" applyBorder="1" applyAlignment="1">
      <alignment horizontal="left" wrapText="1"/>
    </xf>
    <xf numFmtId="3" fontId="1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0" fillId="2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1" fillId="0" borderId="10" xfId="0" applyNumberFormat="1" applyFont="1" applyBorder="1" applyAlignment="1">
      <alignment horizontal="center" wrapText="1"/>
    </xf>
    <xf numFmtId="0" fontId="5" fillId="0" borderId="0" xfId="52" applyFont="1">
      <alignment/>
      <protection/>
    </xf>
    <xf numFmtId="0" fontId="9" fillId="0" borderId="0" xfId="52" applyFont="1">
      <alignment/>
      <protection/>
    </xf>
    <xf numFmtId="0" fontId="21" fillId="0" borderId="0" xfId="52" applyFont="1">
      <alignment/>
      <protection/>
    </xf>
    <xf numFmtId="0" fontId="5" fillId="0" borderId="18" xfId="52" applyFont="1" applyBorder="1">
      <alignment/>
      <protection/>
    </xf>
    <xf numFmtId="0" fontId="4" fillId="0" borderId="19" xfId="0" applyFont="1" applyBorder="1" applyAlignment="1">
      <alignment horizontal="center" vertical="center" wrapText="1"/>
    </xf>
    <xf numFmtId="0" fontId="5" fillId="0" borderId="20" xfId="52" applyFont="1" applyBorder="1">
      <alignment/>
      <protection/>
    </xf>
    <xf numFmtId="0" fontId="4" fillId="0" borderId="20" xfId="52" applyFont="1" applyBorder="1">
      <alignment/>
      <protection/>
    </xf>
    <xf numFmtId="0" fontId="4" fillId="0" borderId="21" xfId="52" applyFont="1" applyBorder="1">
      <alignment/>
      <protection/>
    </xf>
    <xf numFmtId="0" fontId="4" fillId="0" borderId="22" xfId="52" applyFont="1" applyBorder="1" applyAlignment="1">
      <alignment horizontal="center"/>
      <protection/>
    </xf>
    <xf numFmtId="0" fontId="15" fillId="0" borderId="0" xfId="52">
      <alignment/>
      <protection/>
    </xf>
    <xf numFmtId="0" fontId="4" fillId="0" borderId="23" xfId="52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4" fillId="0" borderId="25" xfId="52" applyFont="1" applyBorder="1" applyAlignment="1">
      <alignment horizontal="center"/>
      <protection/>
    </xf>
    <xf numFmtId="0" fontId="22" fillId="0" borderId="26" xfId="52" applyFont="1" applyBorder="1">
      <alignment/>
      <protection/>
    </xf>
    <xf numFmtId="0" fontId="4" fillId="0" borderId="22" xfId="52" applyFont="1" applyBorder="1">
      <alignment/>
      <protection/>
    </xf>
    <xf numFmtId="0" fontId="22" fillId="0" borderId="27" xfId="52" applyFont="1" applyBorder="1">
      <alignment/>
      <protection/>
    </xf>
    <xf numFmtId="0" fontId="22" fillId="0" borderId="28" xfId="52" applyFont="1" applyBorder="1">
      <alignment/>
      <protection/>
    </xf>
    <xf numFmtId="0" fontId="0" fillId="0" borderId="29" xfId="52" applyFont="1" applyBorder="1">
      <alignment/>
      <protection/>
    </xf>
    <xf numFmtId="0" fontId="4" fillId="0" borderId="30" xfId="52" applyFont="1" applyBorder="1">
      <alignment/>
      <protection/>
    </xf>
    <xf numFmtId="1" fontId="5" fillId="0" borderId="31" xfId="52" applyNumberFormat="1" applyFont="1" applyBorder="1">
      <alignment/>
      <protection/>
    </xf>
    <xf numFmtId="1" fontId="23" fillId="0" borderId="24" xfId="52" applyNumberFormat="1" applyFont="1" applyBorder="1">
      <alignment/>
      <protection/>
    </xf>
    <xf numFmtId="1" fontId="23" fillId="0" borderId="23" xfId="52" applyNumberFormat="1" applyFont="1" applyBorder="1">
      <alignment/>
      <protection/>
    </xf>
    <xf numFmtId="1" fontId="24" fillId="0" borderId="10" xfId="52" applyNumberFormat="1" applyFont="1" applyBorder="1">
      <alignment/>
      <protection/>
    </xf>
    <xf numFmtId="1" fontId="5" fillId="8" borderId="31" xfId="52" applyNumberFormat="1" applyFont="1" applyFill="1" applyBorder="1">
      <alignment/>
      <protection/>
    </xf>
    <xf numFmtId="1" fontId="23" fillId="8" borderId="24" xfId="52" applyNumberFormat="1" applyFont="1" applyFill="1" applyBorder="1">
      <alignment/>
      <protection/>
    </xf>
    <xf numFmtId="1" fontId="23" fillId="8" borderId="23" xfId="52" applyNumberFormat="1" applyFont="1" applyFill="1" applyBorder="1">
      <alignment/>
      <protection/>
    </xf>
    <xf numFmtId="1" fontId="24" fillId="8" borderId="10" xfId="52" applyNumberFormat="1" applyFont="1" applyFill="1" applyBorder="1">
      <alignment/>
      <protection/>
    </xf>
    <xf numFmtId="1" fontId="24" fillId="0" borderId="10" xfId="52" applyNumberFormat="1" applyFont="1" applyFill="1" applyBorder="1">
      <alignment/>
      <protection/>
    </xf>
    <xf numFmtId="1" fontId="5" fillId="8" borderId="28" xfId="52" applyNumberFormat="1" applyFont="1" applyFill="1" applyBorder="1">
      <alignment/>
      <protection/>
    </xf>
    <xf numFmtId="1" fontId="23" fillId="8" borderId="0" xfId="52" applyNumberFormat="1" applyFont="1" applyFill="1" applyBorder="1">
      <alignment/>
      <protection/>
    </xf>
    <xf numFmtId="1" fontId="23" fillId="8" borderId="32" xfId="52" applyNumberFormat="1" applyFont="1" applyFill="1" applyBorder="1">
      <alignment/>
      <protection/>
    </xf>
    <xf numFmtId="1" fontId="23" fillId="0" borderId="33" xfId="52" applyNumberFormat="1" applyFont="1" applyBorder="1" applyAlignment="1">
      <alignment horizontal="center"/>
      <protection/>
    </xf>
    <xf numFmtId="1" fontId="23" fillId="0" borderId="10" xfId="52" applyNumberFormat="1" applyFont="1" applyBorder="1" applyAlignment="1">
      <alignment horizontal="center"/>
      <protection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20" borderId="10" xfId="0" applyNumberFormat="1" applyFont="1" applyFill="1" applyBorder="1" applyAlignment="1">
      <alignment horizontal="center" vertical="center"/>
    </xf>
    <xf numFmtId="49" fontId="30" fillId="20" borderId="10" xfId="0" applyNumberFormat="1" applyFont="1" applyFill="1" applyBorder="1" applyAlignment="1">
      <alignment horizontal="left" vertical="center" wrapText="1"/>
    </xf>
    <xf numFmtId="0" fontId="34" fillId="2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36" fillId="8" borderId="10" xfId="0" applyFont="1" applyFill="1" applyBorder="1" applyAlignment="1">
      <alignment/>
    </xf>
    <xf numFmtId="0" fontId="28" fillId="8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6" fillId="8" borderId="16" xfId="0" applyFont="1" applyFill="1" applyBorder="1" applyAlignment="1">
      <alignment/>
    </xf>
    <xf numFmtId="0" fontId="28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6" fillId="0" borderId="34" xfId="0" applyFont="1" applyBorder="1" applyAlignment="1">
      <alignment horizontal="center" vertical="center" wrapText="1"/>
    </xf>
    <xf numFmtId="0" fontId="6" fillId="25" borderId="34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6" fillId="20" borderId="36" xfId="0" applyFont="1" applyFill="1" applyBorder="1" applyAlignment="1">
      <alignment horizontal="center" vertical="center" wrapText="1"/>
    </xf>
    <xf numFmtId="0" fontId="6" fillId="20" borderId="34" xfId="0" applyFont="1" applyFill="1" applyBorder="1" applyAlignment="1">
      <alignment horizontal="center" vertical="center" wrapText="1"/>
    </xf>
    <xf numFmtId="0" fontId="6" fillId="20" borderId="16" xfId="0" applyFont="1" applyFill="1" applyBorder="1" applyAlignment="1">
      <alignment horizontal="center" vertical="center" wrapText="1"/>
    </xf>
    <xf numFmtId="0" fontId="42" fillId="2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31" xfId="0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1" xfId="0" applyNumberFormat="1" applyFont="1" applyBorder="1" applyAlignment="1">
      <alignment horizontal="center"/>
    </xf>
    <xf numFmtId="3" fontId="28" fillId="25" borderId="11" xfId="0" applyNumberFormat="1" applyFont="1" applyFill="1" applyBorder="1" applyAlignment="1">
      <alignment horizontal="center"/>
    </xf>
    <xf numFmtId="3" fontId="32" fillId="0" borderId="37" xfId="0" applyNumberFormat="1" applyFont="1" applyBorder="1" applyAlignment="1">
      <alignment horizontal="center"/>
    </xf>
    <xf numFmtId="0" fontId="27" fillId="20" borderId="38" xfId="0" applyNumberFormat="1" applyFont="1" applyFill="1" applyBorder="1" applyAlignment="1">
      <alignment horizontal="center"/>
    </xf>
    <xf numFmtId="0" fontId="27" fillId="20" borderId="39" xfId="0" applyNumberFormat="1" applyFont="1" applyFill="1" applyBorder="1" applyAlignment="1">
      <alignment horizontal="center"/>
    </xf>
    <xf numFmtId="3" fontId="27" fillId="20" borderId="39" xfId="0" applyNumberFormat="1" applyFont="1" applyFill="1" applyBorder="1" applyAlignment="1">
      <alignment horizontal="center"/>
    </xf>
    <xf numFmtId="3" fontId="28" fillId="20" borderId="10" xfId="0" applyNumberFormat="1" applyFont="1" applyFill="1" applyBorder="1" applyAlignment="1">
      <alignment horizontal="center"/>
    </xf>
    <xf numFmtId="0" fontId="32" fillId="20" borderId="40" xfId="0" applyNumberFormat="1" applyFont="1" applyFill="1" applyBorder="1" applyAlignment="1">
      <alignment horizontal="center"/>
    </xf>
    <xf numFmtId="0" fontId="27" fillId="24" borderId="41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41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3" fontId="28" fillId="25" borderId="10" xfId="0" applyNumberFormat="1" applyFont="1" applyFill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0" fontId="27" fillId="20" borderId="41" xfId="0" applyNumberFormat="1" applyFont="1" applyFill="1" applyBorder="1" applyAlignment="1">
      <alignment horizontal="center"/>
    </xf>
    <xf numFmtId="0" fontId="27" fillId="20" borderId="10" xfId="0" applyNumberFormat="1" applyFont="1" applyFill="1" applyBorder="1" applyAlignment="1">
      <alignment horizontal="center"/>
    </xf>
    <xf numFmtId="3" fontId="27" fillId="20" borderId="10" xfId="0" applyNumberFormat="1" applyFont="1" applyFill="1" applyBorder="1" applyAlignment="1">
      <alignment horizontal="center"/>
    </xf>
    <xf numFmtId="0" fontId="32" fillId="20" borderId="42" xfId="0" applyNumberFormat="1" applyFont="1" applyFill="1" applyBorder="1" applyAlignment="1">
      <alignment horizontal="center"/>
    </xf>
    <xf numFmtId="3" fontId="43" fillId="0" borderId="34" xfId="0" applyNumberFormat="1" applyFont="1" applyBorder="1" applyAlignment="1">
      <alignment horizontal="center"/>
    </xf>
    <xf numFmtId="0" fontId="43" fillId="20" borderId="36" xfId="0" applyNumberFormat="1" applyFont="1" applyFill="1" applyBorder="1" applyAlignment="1">
      <alignment horizontal="center"/>
    </xf>
    <xf numFmtId="3" fontId="43" fillId="20" borderId="34" xfId="0" applyNumberFormat="1" applyFont="1" applyFill="1" applyBorder="1" applyAlignment="1">
      <alignment horizontal="center"/>
    </xf>
    <xf numFmtId="3" fontId="28" fillId="20" borderId="34" xfId="0" applyNumberFormat="1" applyFont="1" applyFill="1" applyBorder="1" applyAlignment="1">
      <alignment horizontal="center"/>
    </xf>
    <xf numFmtId="3" fontId="43" fillId="20" borderId="3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8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46" fillId="25" borderId="10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36" fillId="8" borderId="10" xfId="0" applyFont="1" applyFill="1" applyBorder="1" applyAlignment="1">
      <alignment/>
    </xf>
    <xf numFmtId="0" fontId="46" fillId="8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8" borderId="16" xfId="0" applyFont="1" applyFill="1" applyBorder="1" applyAlignment="1">
      <alignment/>
    </xf>
    <xf numFmtId="3" fontId="47" fillId="25" borderId="10" xfId="0" applyNumberFormat="1" applyFont="1" applyFill="1" applyBorder="1" applyAlignment="1">
      <alignment horizontal="center" vertical="center" wrapText="1"/>
    </xf>
    <xf numFmtId="49" fontId="48" fillId="0" borderId="41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/>
    </xf>
    <xf numFmtId="3" fontId="11" fillId="0" borderId="4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wrapText="1"/>
    </xf>
    <xf numFmtId="3" fontId="11" fillId="0" borderId="23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center" wrapText="1"/>
    </xf>
    <xf numFmtId="0" fontId="51" fillId="0" borderId="42" xfId="0" applyNumberFormat="1" applyFont="1" applyBorder="1" applyAlignment="1">
      <alignment horizontal="center"/>
    </xf>
    <xf numFmtId="3" fontId="51" fillId="0" borderId="41" xfId="0" applyNumberFormat="1" applyFont="1" applyFill="1" applyBorder="1" applyAlignment="1">
      <alignment horizontal="center"/>
    </xf>
    <xf numFmtId="3" fontId="51" fillId="0" borderId="10" xfId="0" applyNumberFormat="1" applyFont="1" applyFill="1" applyBorder="1" applyAlignment="1">
      <alignment horizontal="center"/>
    </xf>
    <xf numFmtId="3" fontId="51" fillId="0" borderId="10" xfId="0" applyNumberFormat="1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wrapText="1"/>
    </xf>
    <xf numFmtId="0" fontId="33" fillId="8" borderId="41" xfId="0" applyFont="1" applyFill="1" applyBorder="1" applyAlignment="1">
      <alignment/>
    </xf>
    <xf numFmtId="0" fontId="10" fillId="8" borderId="10" xfId="0" applyFont="1" applyFill="1" applyBorder="1" applyAlignment="1">
      <alignment/>
    </xf>
    <xf numFmtId="3" fontId="11" fillId="8" borderId="41" xfId="0" applyNumberFormat="1" applyFont="1" applyFill="1" applyBorder="1" applyAlignment="1">
      <alignment horizontal="center"/>
    </xf>
    <xf numFmtId="0" fontId="11" fillId="8" borderId="12" xfId="0" applyNumberFormat="1" applyFont="1" applyFill="1" applyBorder="1" applyAlignment="1">
      <alignment horizontal="center" wrapText="1"/>
    </xf>
    <xf numFmtId="3" fontId="11" fillId="8" borderId="23" xfId="0" applyNumberFormat="1" applyFont="1" applyFill="1" applyBorder="1" applyAlignment="1">
      <alignment horizontal="center" wrapText="1"/>
    </xf>
    <xf numFmtId="3" fontId="51" fillId="8" borderId="10" xfId="0" applyNumberFormat="1" applyFont="1" applyFill="1" applyBorder="1" applyAlignment="1">
      <alignment horizontal="center" wrapText="1"/>
    </xf>
    <xf numFmtId="0" fontId="51" fillId="8" borderId="42" xfId="0" applyNumberFormat="1" applyFont="1" applyFill="1" applyBorder="1" applyAlignment="1">
      <alignment horizontal="center"/>
    </xf>
    <xf numFmtId="3" fontId="51" fillId="8" borderId="41" xfId="0" applyNumberFormat="1" applyFont="1" applyFill="1" applyBorder="1" applyAlignment="1">
      <alignment horizontal="center"/>
    </xf>
    <xf numFmtId="3" fontId="51" fillId="8" borderId="10" xfId="0" applyNumberFormat="1" applyFont="1" applyFill="1" applyBorder="1" applyAlignment="1">
      <alignment horizontal="center"/>
    </xf>
    <xf numFmtId="3" fontId="11" fillId="8" borderId="42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 wrapText="1"/>
    </xf>
    <xf numFmtId="0" fontId="10" fillId="8" borderId="16" xfId="0" applyFont="1" applyFill="1" applyBorder="1" applyAlignment="1">
      <alignment/>
    </xf>
    <xf numFmtId="3" fontId="11" fillId="0" borderId="36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3" fontId="11" fillId="0" borderId="43" xfId="0" applyNumberFormat="1" applyFont="1" applyBorder="1" applyAlignment="1">
      <alignment horizontal="center" wrapText="1"/>
    </xf>
    <xf numFmtId="3" fontId="11" fillId="0" borderId="34" xfId="0" applyNumberFormat="1" applyFont="1" applyBorder="1" applyAlignment="1">
      <alignment horizontal="center" wrapText="1"/>
    </xf>
    <xf numFmtId="3" fontId="11" fillId="0" borderId="35" xfId="0" applyNumberFormat="1" applyFont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0" fillId="8" borderId="10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10" fillId="8" borderId="10" xfId="0" applyNumberFormat="1" applyFont="1" applyFill="1" applyBorder="1" applyAlignment="1">
      <alignment horizontal="center" vertical="center" wrapText="1"/>
    </xf>
    <xf numFmtId="0" fontId="10" fillId="8" borderId="17" xfId="0" applyNumberFormat="1" applyFont="1" applyFill="1" applyBorder="1" applyAlignment="1">
      <alignment horizontal="center" vertical="top" wrapText="1"/>
    </xf>
    <xf numFmtId="0" fontId="11" fillId="8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6" fillId="8" borderId="10" xfId="0" applyFont="1" applyFill="1" applyBorder="1" applyAlignment="1">
      <alignment/>
    </xf>
    <xf numFmtId="0" fontId="51" fillId="8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10" fillId="0" borderId="31" xfId="0" applyFont="1" applyBorder="1" applyAlignment="1">
      <alignment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/>
    </xf>
    <xf numFmtId="0" fontId="10" fillId="8" borderId="41" xfId="0" applyFont="1" applyFill="1" applyBorder="1" applyAlignment="1">
      <alignment/>
    </xf>
    <xf numFmtId="0" fontId="10" fillId="8" borderId="10" xfId="0" applyFont="1" applyFill="1" applyBorder="1" applyAlignment="1">
      <alignment/>
    </xf>
    <xf numFmtId="3" fontId="10" fillId="8" borderId="10" xfId="0" applyNumberFormat="1" applyFont="1" applyFill="1" applyBorder="1" applyAlignment="1">
      <alignment horizontal="center" vertical="center"/>
    </xf>
    <xf numFmtId="0" fontId="10" fillId="8" borderId="10" xfId="0" applyNumberFormat="1" applyFont="1" applyFill="1" applyBorder="1" applyAlignment="1">
      <alignment horizontal="center" vertical="center"/>
    </xf>
    <xf numFmtId="0" fontId="10" fillId="8" borderId="42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41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8" borderId="10" xfId="0" applyFill="1" applyBorder="1" applyAlignment="1">
      <alignment/>
    </xf>
    <xf numFmtId="0" fontId="41" fillId="8" borderId="10" xfId="0" applyFont="1" applyFill="1" applyBorder="1" applyAlignment="1">
      <alignment/>
    </xf>
    <xf numFmtId="0" fontId="23" fillId="8" borderId="10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1" fontId="24" fillId="8" borderId="10" xfId="0" applyNumberFormat="1" applyFont="1" applyFill="1" applyBorder="1" applyAlignment="1">
      <alignment horizontal="center"/>
    </xf>
    <xf numFmtId="1" fontId="23" fillId="8" borderId="10" xfId="0" applyNumberFormat="1" applyFont="1" applyFill="1" applyBorder="1" applyAlignment="1">
      <alignment horizontal="center"/>
    </xf>
    <xf numFmtId="0" fontId="2" fillId="8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3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0" fillId="0" borderId="45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/>
    </xf>
    <xf numFmtId="0" fontId="0" fillId="8" borderId="11" xfId="0" applyFill="1" applyBorder="1" applyAlignment="1">
      <alignment/>
    </xf>
    <xf numFmtId="0" fontId="60" fillId="8" borderId="46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/>
    </xf>
    <xf numFmtId="0" fontId="60" fillId="8" borderId="47" xfId="0" applyFont="1" applyFill="1" applyBorder="1" applyAlignment="1">
      <alignment horizontal="center" vertical="center"/>
    </xf>
    <xf numFmtId="3" fontId="61" fillId="8" borderId="47" xfId="0" applyNumberFormat="1" applyFont="1" applyFill="1" applyBorder="1" applyAlignment="1">
      <alignment horizontal="center" vertical="center"/>
    </xf>
    <xf numFmtId="0" fontId="62" fillId="8" borderId="10" xfId="0" applyNumberFormat="1" applyFont="1" applyFill="1" applyBorder="1" applyAlignment="1">
      <alignment horizontal="center" vertical="center"/>
    </xf>
    <xf numFmtId="0" fontId="60" fillId="0" borderId="4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3" fontId="61" fillId="0" borderId="47" xfId="0" applyNumberFormat="1" applyFont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 wrapText="1"/>
    </xf>
    <xf numFmtId="0" fontId="61" fillId="8" borderId="46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/>
    </xf>
    <xf numFmtId="0" fontId="36" fillId="8" borderId="16" xfId="0" applyFont="1" applyFill="1" applyBorder="1" applyAlignment="1">
      <alignment/>
    </xf>
    <xf numFmtId="3" fontId="61" fillId="0" borderId="48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wrapText="1"/>
    </xf>
    <xf numFmtId="0" fontId="50" fillId="0" borderId="48" xfId="0" applyFont="1" applyBorder="1" applyAlignment="1">
      <alignment wrapText="1"/>
    </xf>
    <xf numFmtId="3" fontId="59" fillId="0" borderId="49" xfId="0" applyNumberFormat="1" applyFont="1" applyBorder="1" applyAlignment="1">
      <alignment horizontal="center" vertical="center" wrapText="1"/>
    </xf>
    <xf numFmtId="0" fontId="64" fillId="0" borderId="50" xfId="0" applyNumberFormat="1" applyFont="1" applyBorder="1" applyAlignment="1">
      <alignment horizontal="center" vertical="center" wrapText="1"/>
    </xf>
    <xf numFmtId="0" fontId="64" fillId="0" borderId="5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3" fontId="61" fillId="0" borderId="52" xfId="0" applyNumberFormat="1" applyFont="1" applyBorder="1" applyAlignment="1">
      <alignment horizontal="center" vertical="center"/>
    </xf>
    <xf numFmtId="0" fontId="62" fillId="0" borderId="0" xfId="0" applyNumberFormat="1" applyFont="1" applyBorder="1" applyAlignment="1">
      <alignment horizontal="center" vertical="center"/>
    </xf>
    <xf numFmtId="0" fontId="62" fillId="0" borderId="27" xfId="0" applyNumberFormat="1" applyFont="1" applyBorder="1" applyAlignment="1">
      <alignment horizontal="center" vertical="center"/>
    </xf>
    <xf numFmtId="3" fontId="61" fillId="0" borderId="37" xfId="0" applyNumberFormat="1" applyFont="1" applyBorder="1" applyAlignment="1">
      <alignment horizontal="center" vertical="center"/>
    </xf>
    <xf numFmtId="0" fontId="62" fillId="0" borderId="24" xfId="0" applyNumberFormat="1" applyFont="1" applyBorder="1" applyAlignment="1">
      <alignment horizontal="center" vertical="center"/>
    </xf>
    <xf numFmtId="0" fontId="62" fillId="0" borderId="47" xfId="0" applyNumberFormat="1" applyFont="1" applyBorder="1" applyAlignment="1">
      <alignment horizontal="center" vertical="center"/>
    </xf>
    <xf numFmtId="0" fontId="66" fillId="0" borderId="0" xfId="53" applyFont="1" applyAlignment="1">
      <alignment horizontal="center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66" fillId="0" borderId="0" xfId="53" applyFont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 wrapText="1"/>
      <protection/>
    </xf>
    <xf numFmtId="0" fontId="18" fillId="0" borderId="10" xfId="53" applyFont="1" applyBorder="1" applyAlignment="1">
      <alignment horizontal="center"/>
      <protection/>
    </xf>
    <xf numFmtId="0" fontId="18" fillId="0" borderId="10" xfId="53" applyFont="1" applyBorder="1" applyAlignment="1">
      <alignment horizontal="center" wrapText="1"/>
      <protection/>
    </xf>
    <xf numFmtId="0" fontId="67" fillId="0" borderId="0" xfId="53" applyFont="1">
      <alignment/>
      <protection/>
    </xf>
    <xf numFmtId="0" fontId="36" fillId="0" borderId="11" xfId="53" applyFont="1" applyBorder="1">
      <alignment/>
      <protection/>
    </xf>
    <xf numFmtId="0" fontId="10" fillId="0" borderId="10" xfId="53" applyFont="1" applyFill="1" applyBorder="1" applyAlignment="1">
      <alignment horizontal="center" wrapText="1"/>
      <protection/>
    </xf>
    <xf numFmtId="0" fontId="68" fillId="0" borderId="0" xfId="53" applyFont="1">
      <alignment/>
      <protection/>
    </xf>
    <xf numFmtId="0" fontId="10" fillId="8" borderId="10" xfId="53" applyFont="1" applyFill="1" applyBorder="1" applyAlignment="1">
      <alignment horizontal="center"/>
      <protection/>
    </xf>
    <xf numFmtId="0" fontId="36" fillId="8" borderId="10" xfId="53" applyFont="1" applyFill="1" applyBorder="1">
      <alignment/>
      <protection/>
    </xf>
    <xf numFmtId="0" fontId="10" fillId="8" borderId="10" xfId="53" applyFont="1" applyFill="1" applyBorder="1" applyAlignment="1">
      <alignment horizontal="center" wrapText="1"/>
      <protection/>
    </xf>
    <xf numFmtId="0" fontId="36" fillId="0" borderId="10" xfId="53" applyFont="1" applyBorder="1">
      <alignment/>
      <protection/>
    </xf>
    <xf numFmtId="0" fontId="36" fillId="8" borderId="16" xfId="53" applyFont="1" applyFill="1" applyBorder="1">
      <alignment/>
      <protection/>
    </xf>
    <xf numFmtId="0" fontId="11" fillId="0" borderId="10" xfId="53" applyFont="1" applyBorder="1" applyAlignment="1">
      <alignment horizontal="left"/>
      <protection/>
    </xf>
    <xf numFmtId="0" fontId="11" fillId="0" borderId="10" xfId="53" applyFont="1" applyBorder="1" applyAlignment="1">
      <alignment horizontal="center"/>
      <protection/>
    </xf>
    <xf numFmtId="0" fontId="34" fillId="0" borderId="10" xfId="53" applyFont="1" applyBorder="1" applyAlignment="1">
      <alignment horizontal="center"/>
      <protection/>
    </xf>
    <xf numFmtId="3" fontId="69" fillId="0" borderId="0" xfId="53" applyNumberFormat="1" applyFont="1" applyAlignment="1">
      <alignment horizontal="center"/>
      <protection/>
    </xf>
    <xf numFmtId="3" fontId="66" fillId="0" borderId="0" xfId="53" applyNumberFormat="1" applyFont="1" applyAlignment="1">
      <alignment horizontal="center"/>
      <protection/>
    </xf>
    <xf numFmtId="9" fontId="69" fillId="0" borderId="0" xfId="58" applyFont="1" applyAlignment="1">
      <alignment horizontal="center"/>
    </xf>
    <xf numFmtId="0" fontId="70" fillId="0" borderId="0" xfId="53" applyFont="1" applyAlignment="1">
      <alignment horizontal="left"/>
      <protection/>
    </xf>
    <xf numFmtId="0" fontId="69" fillId="0" borderId="0" xfId="53" applyFont="1">
      <alignment/>
      <protection/>
    </xf>
    <xf numFmtId="0" fontId="45" fillId="0" borderId="0" xfId="53" applyFont="1" applyAlignment="1">
      <alignment horizontal="right" vertical="top" wrapText="1"/>
      <protection/>
    </xf>
    <xf numFmtId="0" fontId="68" fillId="0" borderId="0" xfId="53" applyFont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76" fillId="0" borderId="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center"/>
    </xf>
    <xf numFmtId="3" fontId="34" fillId="0" borderId="48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/>
    </xf>
    <xf numFmtId="3" fontId="63" fillId="8" borderId="10" xfId="0" applyNumberFormat="1" applyFont="1" applyFill="1" applyBorder="1" applyAlignment="1">
      <alignment horizontal="center"/>
    </xf>
    <xf numFmtId="3" fontId="34" fillId="8" borderId="48" xfId="0" applyNumberFormat="1" applyFont="1" applyFill="1" applyBorder="1" applyAlignment="1">
      <alignment horizontal="center" vertical="center"/>
    </xf>
    <xf numFmtId="3" fontId="34" fillId="8" borderId="10" xfId="0" applyNumberFormat="1" applyFont="1" applyFill="1" applyBorder="1" applyAlignment="1">
      <alignment horizontal="center" vertical="center"/>
    </xf>
    <xf numFmtId="0" fontId="36" fillId="8" borderId="10" xfId="0" applyNumberFormat="1" applyFont="1" applyFill="1" applyBorder="1" applyAlignment="1">
      <alignment horizontal="center"/>
    </xf>
    <xf numFmtId="0" fontId="51" fillId="25" borderId="10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3" fontId="34" fillId="0" borderId="11" xfId="0" applyNumberFormat="1" applyFont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1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  <xf numFmtId="0" fontId="23" fillId="0" borderId="44" xfId="0" applyFont="1" applyBorder="1" applyAlignment="1">
      <alignment horizontal="center" wrapText="1"/>
    </xf>
    <xf numFmtId="0" fontId="0" fillId="20" borderId="53" xfId="0" applyFont="1" applyFill="1" applyBorder="1" applyAlignment="1">
      <alignment horizontal="center"/>
    </xf>
    <xf numFmtId="0" fontId="24" fillId="20" borderId="41" xfId="0" applyFont="1" applyFill="1" applyBorder="1" applyAlignment="1">
      <alignment/>
    </xf>
    <xf numFmtId="0" fontId="24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0" fontId="23" fillId="20" borderId="12" xfId="0" applyFont="1" applyFill="1" applyBorder="1" applyAlignment="1">
      <alignment horizontal="center"/>
    </xf>
    <xf numFmtId="0" fontId="23" fillId="20" borderId="41" xfId="0" applyNumberFormat="1" applyFont="1" applyFill="1" applyBorder="1" applyAlignment="1">
      <alignment horizontal="center" wrapText="1"/>
    </xf>
    <xf numFmtId="0" fontId="24" fillId="20" borderId="11" xfId="0" applyNumberFormat="1" applyFont="1" applyFill="1" applyBorder="1" applyAlignment="1">
      <alignment horizontal="center" wrapText="1"/>
    </xf>
    <xf numFmtId="0" fontId="23" fillId="20" borderId="42" xfId="0" applyFont="1" applyFill="1" applyBorder="1" applyAlignment="1">
      <alignment horizontal="center" wrapText="1"/>
    </xf>
    <xf numFmtId="0" fontId="0" fillId="0" borderId="53" xfId="0" applyFont="1" applyBorder="1" applyAlignment="1">
      <alignment horizontal="center"/>
    </xf>
    <xf numFmtId="0" fontId="24" fillId="0" borderId="41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41" xfId="0" applyNumberFormat="1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34" xfId="0" applyFont="1" applyBorder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28" fillId="0" borderId="34" xfId="0" applyNumberFormat="1" applyFont="1" applyBorder="1" applyAlignment="1">
      <alignment horizontal="center" wrapText="1"/>
    </xf>
    <xf numFmtId="0" fontId="28" fillId="0" borderId="5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1" fontId="28" fillId="0" borderId="1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1" fontId="28" fillId="8" borderId="10" xfId="0" applyNumberFormat="1" applyFont="1" applyFill="1" applyBorder="1" applyAlignment="1">
      <alignment horizontal="center"/>
    </xf>
    <xf numFmtId="0" fontId="27" fillId="8" borderId="10" xfId="0" applyNumberFormat="1" applyFont="1" applyFill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wrapText="1"/>
    </xf>
    <xf numFmtId="10" fontId="10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0" fontId="24" fillId="24" borderId="10" xfId="0" applyFont="1" applyFill="1" applyBorder="1" applyAlignment="1">
      <alignment/>
    </xf>
    <xf numFmtId="0" fontId="10" fillId="24" borderId="10" xfId="0" applyNumberFormat="1" applyFont="1" applyFill="1" applyBorder="1" applyAlignment="1">
      <alignment horizontal="center" wrapText="1"/>
    </xf>
    <xf numFmtId="10" fontId="10" fillId="24" borderId="10" xfId="0" applyNumberFormat="1" applyFont="1" applyFill="1" applyBorder="1" applyAlignment="1">
      <alignment horizontal="center" wrapText="1"/>
    </xf>
    <xf numFmtId="0" fontId="11" fillId="24" borderId="10" xfId="0" applyNumberFormat="1" applyFont="1" applyFill="1" applyBorder="1" applyAlignment="1">
      <alignment horizontal="center" wrapText="1"/>
    </xf>
    <xf numFmtId="1" fontId="11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10" fontId="10" fillId="0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5" fillId="0" borderId="34" xfId="0" applyNumberFormat="1" applyFont="1" applyBorder="1" applyAlignment="1">
      <alignment horizontal="center"/>
    </xf>
    <xf numFmtId="0" fontId="23" fillId="0" borderId="34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 wrapText="1"/>
    </xf>
    <xf numFmtId="10" fontId="10" fillId="0" borderId="34" xfId="0" applyNumberFormat="1" applyFont="1" applyBorder="1" applyAlignment="1">
      <alignment horizontal="center" wrapText="1"/>
    </xf>
    <xf numFmtId="1" fontId="11" fillId="0" borderId="34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3" fillId="0" borderId="57" xfId="0" applyFont="1" applyBorder="1" applyAlignment="1">
      <alignment horizontal="center" wrapText="1"/>
    </xf>
    <xf numFmtId="0" fontId="23" fillId="0" borderId="48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164" fontId="28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5" fillId="0" borderId="0" xfId="53" applyFont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center" vertical="center"/>
      <protection/>
    </xf>
    <xf numFmtId="3" fontId="66" fillId="0" borderId="0" xfId="53" applyNumberFormat="1" applyFont="1" applyAlignment="1">
      <alignment horizontal="left" wrapText="1"/>
      <protection/>
    </xf>
    <xf numFmtId="0" fontId="5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3" fontId="6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3" fontId="43" fillId="0" borderId="57" xfId="0" applyNumberFormat="1" applyFont="1" applyBorder="1" applyAlignment="1">
      <alignment horizontal="center" vertical="center"/>
    </xf>
    <xf numFmtId="3" fontId="43" fillId="0" borderId="48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left" wrapText="1"/>
    </xf>
    <xf numFmtId="0" fontId="23" fillId="0" borderId="54" xfId="0" applyFont="1" applyBorder="1" applyAlignment="1">
      <alignment horizontal="left" wrapText="1"/>
    </xf>
    <xf numFmtId="49" fontId="0" fillId="0" borderId="0" xfId="0" applyNumberFormat="1" applyAlignment="1">
      <alignment vertical="top" wrapText="1"/>
    </xf>
    <xf numFmtId="0" fontId="27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23" fillId="0" borderId="64" xfId="0" applyNumberFormat="1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33" fillId="0" borderId="56" xfId="0" applyNumberFormat="1" applyFont="1" applyBorder="1" applyAlignment="1">
      <alignment horizontal="center" vertical="center" wrapText="1"/>
    </xf>
    <xf numFmtId="49" fontId="33" fillId="0" borderId="28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49" fontId="33" fillId="0" borderId="59" xfId="0" applyNumberFormat="1" applyFont="1" applyBorder="1" applyAlignment="1">
      <alignment horizontal="center" vertical="center" wrapText="1"/>
    </xf>
    <xf numFmtId="49" fontId="33" fillId="0" borderId="52" xfId="0" applyNumberFormat="1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49" fontId="48" fillId="0" borderId="68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49" fontId="48" fillId="0" borderId="39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40" xfId="0" applyNumberFormat="1" applyFont="1" applyBorder="1" applyAlignment="1">
      <alignment horizontal="center" vertical="center" wrapText="1"/>
    </xf>
    <xf numFmtId="49" fontId="48" fillId="0" borderId="42" xfId="0" applyNumberFormat="1" applyFont="1" applyBorder="1" applyAlignment="1">
      <alignment horizontal="center" vertical="center" wrapText="1"/>
    </xf>
    <xf numFmtId="49" fontId="48" fillId="24" borderId="38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0" fontId="49" fillId="24" borderId="39" xfId="0" applyFont="1" applyFill="1" applyBorder="1" applyAlignment="1">
      <alignment horizontal="center" vertical="center" wrapText="1"/>
    </xf>
    <xf numFmtId="0" fontId="49" fillId="24" borderId="40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43" xfId="0" applyNumberFormat="1" applyFont="1" applyBorder="1" applyAlignment="1">
      <alignment horizontal="center"/>
    </xf>
    <xf numFmtId="0" fontId="28" fillId="0" borderId="69" xfId="0" applyNumberFormat="1" applyFont="1" applyBorder="1" applyAlignment="1">
      <alignment horizontal="center"/>
    </xf>
    <xf numFmtId="0" fontId="38" fillId="0" borderId="63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6" fillId="20" borderId="38" xfId="0" applyFont="1" applyFill="1" applyBorder="1" applyAlignment="1">
      <alignment horizontal="center" vertical="center" wrapText="1"/>
    </xf>
    <xf numFmtId="0" fontId="6" fillId="20" borderId="39" xfId="0" applyFont="1" applyFill="1" applyBorder="1" applyAlignment="1">
      <alignment horizontal="center" vertical="center" wrapText="1"/>
    </xf>
    <xf numFmtId="0" fontId="6" fillId="20" borderId="4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49" fontId="29" fillId="0" borderId="10" xfId="0" applyNumberFormat="1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wrapText="1"/>
    </xf>
    <xf numFmtId="0" fontId="11" fillId="25" borderId="48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20" borderId="10" xfId="0" applyFont="1" applyFill="1" applyBorder="1" applyAlignment="1">
      <alignment horizontal="center"/>
    </xf>
    <xf numFmtId="0" fontId="5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0" fontId="5" fillId="0" borderId="63" xfId="52" applyFont="1" applyBorder="1" applyAlignment="1">
      <alignment vertical="top"/>
      <protection/>
    </xf>
    <xf numFmtId="0" fontId="5" fillId="0" borderId="56" xfId="52" applyFont="1" applyBorder="1" applyAlignment="1">
      <alignment horizontal="center" vertic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6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/>
      <protection/>
    </xf>
    <xf numFmtId="0" fontId="4" fillId="0" borderId="21" xfId="52" applyFont="1" applyBorder="1" applyAlignment="1">
      <alignment horizontal="center"/>
      <protection/>
    </xf>
    <xf numFmtId="0" fontId="4" fillId="0" borderId="68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26" xfId="52" applyFont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22" fillId="0" borderId="26" xfId="52" applyFont="1" applyBorder="1" applyAlignment="1">
      <alignment horizontal="center"/>
      <protection/>
    </xf>
    <xf numFmtId="0" fontId="22" fillId="0" borderId="71" xfId="52" applyFont="1" applyBorder="1" applyAlignment="1">
      <alignment horizontal="center"/>
      <protection/>
    </xf>
    <xf numFmtId="0" fontId="22" fillId="0" borderId="72" xfId="52" applyFont="1" applyBorder="1" applyAlignment="1">
      <alignment horizontal="center"/>
      <protection/>
    </xf>
    <xf numFmtId="0" fontId="22" fillId="0" borderId="73" xfId="52" applyFont="1" applyBorder="1" applyAlignment="1">
      <alignment horizontal="center"/>
      <protection/>
    </xf>
    <xf numFmtId="0" fontId="22" fillId="0" borderId="74" xfId="52" applyFont="1" applyBorder="1" applyAlignment="1">
      <alignment horizontal="center"/>
      <protection/>
    </xf>
    <xf numFmtId="0" fontId="22" fillId="0" borderId="75" xfId="52" applyFont="1" applyBorder="1" applyAlignment="1">
      <alignment horizontal="center"/>
      <protection/>
    </xf>
    <xf numFmtId="0" fontId="22" fillId="0" borderId="25" xfId="52" applyFont="1" applyBorder="1" applyAlignment="1">
      <alignment horizontal="center"/>
      <protection/>
    </xf>
    <xf numFmtId="0" fontId="22" fillId="0" borderId="23" xfId="52" applyFont="1" applyBorder="1" applyAlignment="1">
      <alignment horizontal="center"/>
      <protection/>
    </xf>
    <xf numFmtId="0" fontId="22" fillId="0" borderId="76" xfId="52" applyFont="1" applyBorder="1" applyAlignment="1">
      <alignment horizontal="center"/>
      <protection/>
    </xf>
    <xf numFmtId="0" fontId="22" fillId="0" borderId="32" xfId="52" applyFont="1" applyBorder="1" applyAlignment="1">
      <alignment horizontal="center"/>
      <protection/>
    </xf>
    <xf numFmtId="0" fontId="22" fillId="0" borderId="77" xfId="52" applyFont="1" applyBorder="1" applyAlignment="1">
      <alignment horizontal="center"/>
      <protection/>
    </xf>
    <xf numFmtId="0" fontId="22" fillId="0" borderId="78" xfId="52" applyFont="1" applyBorder="1" applyAlignment="1">
      <alignment horizontal="center"/>
      <protection/>
    </xf>
    <xf numFmtId="0" fontId="23" fillId="0" borderId="33" xfId="52" applyFont="1" applyBorder="1" applyAlignment="1">
      <alignment horizontal="center"/>
      <protection/>
    </xf>
    <xf numFmtId="0" fontId="23" fillId="0" borderId="67" xfId="52" applyFont="1" applyBorder="1" applyAlignment="1">
      <alignment horizontal="center"/>
      <protection/>
    </xf>
    <xf numFmtId="0" fontId="22" fillId="0" borderId="24" xfId="52" applyFont="1" applyBorder="1" applyAlignment="1">
      <alignment horizont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left" vertical="center" wrapText="1"/>
    </xf>
    <xf numFmtId="0" fontId="10" fillId="0" borderId="8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58" xfId="0" applyNumberFormat="1" applyFont="1" applyFill="1" applyBorder="1" applyAlignment="1">
      <alignment horizontal="center" vertical="center"/>
    </xf>
    <xf numFmtId="3" fontId="11" fillId="0" borderId="61" xfId="0" applyNumberFormat="1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3" fontId="11" fillId="0" borderId="8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3.875" style="0" customWidth="1"/>
    <col min="2" max="2" width="19.25390625" style="435" customWidth="1"/>
    <col min="3" max="3" width="8.75390625" style="436" customWidth="1"/>
    <col min="4" max="4" width="10.25390625" style="436" hidden="1" customWidth="1"/>
    <col min="5" max="5" width="10.00390625" style="436" customWidth="1"/>
    <col min="6" max="6" width="12.25390625" style="436" customWidth="1"/>
    <col min="7" max="7" width="8.75390625" style="436" customWidth="1"/>
    <col min="8" max="8" width="9.25390625" style="0" hidden="1" customWidth="1"/>
    <col min="9" max="9" width="10.125" style="0" customWidth="1"/>
    <col min="10" max="10" width="11.75390625" style="0" customWidth="1"/>
  </cols>
  <sheetData>
    <row r="1" spans="1:10" ht="64.5" customHeight="1">
      <c r="A1" s="451" t="s">
        <v>581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ht="16.5" customHeight="1">
      <c r="A2" s="452" t="s">
        <v>169</v>
      </c>
      <c r="B2" s="454" t="s">
        <v>53</v>
      </c>
      <c r="C2" s="456" t="s">
        <v>582</v>
      </c>
      <c r="D2" s="457"/>
      <c r="E2" s="457"/>
      <c r="F2" s="458"/>
      <c r="G2" s="459" t="s">
        <v>583</v>
      </c>
      <c r="H2" s="459"/>
      <c r="I2" s="459"/>
      <c r="J2" s="459"/>
    </row>
    <row r="3" spans="1:10" ht="48.75" customHeight="1">
      <c r="A3" s="453"/>
      <c r="B3" s="455"/>
      <c r="C3" s="45" t="s">
        <v>584</v>
      </c>
      <c r="D3" s="45" t="s">
        <v>585</v>
      </c>
      <c r="E3" s="44" t="s">
        <v>586</v>
      </c>
      <c r="F3" s="45" t="s">
        <v>587</v>
      </c>
      <c r="G3" s="45" t="s">
        <v>584</v>
      </c>
      <c r="H3" s="45" t="s">
        <v>585</v>
      </c>
      <c r="I3" s="45" t="s">
        <v>586</v>
      </c>
      <c r="J3" s="45" t="s">
        <v>588</v>
      </c>
    </row>
    <row r="4" spans="1:10" s="145" customFormat="1" ht="24" customHeight="1">
      <c r="A4" s="410">
        <v>1</v>
      </c>
      <c r="B4" s="411" t="s">
        <v>218</v>
      </c>
      <c r="C4" s="412" t="s">
        <v>589</v>
      </c>
      <c r="D4" s="412" t="s">
        <v>590</v>
      </c>
      <c r="E4" s="413">
        <f aca="true" t="shared" si="0" ref="E4:E22">C4/D4</f>
        <v>1.008991008991009</v>
      </c>
      <c r="F4" s="414" t="s">
        <v>591</v>
      </c>
      <c r="G4" s="412" t="s">
        <v>592</v>
      </c>
      <c r="H4" s="412" t="s">
        <v>593</v>
      </c>
      <c r="I4" s="413">
        <f>G4/H4</f>
        <v>1.0161394448030987</v>
      </c>
      <c r="J4" s="415" t="s">
        <v>594</v>
      </c>
    </row>
    <row r="5" spans="1:10" ht="24" customHeight="1">
      <c r="A5" s="14">
        <v>2</v>
      </c>
      <c r="B5" s="416" t="s">
        <v>178</v>
      </c>
      <c r="C5" s="417" t="s">
        <v>553</v>
      </c>
      <c r="D5" s="417" t="s">
        <v>595</v>
      </c>
      <c r="E5" s="418">
        <f t="shared" si="0"/>
        <v>0.9886178861788618</v>
      </c>
      <c r="F5" s="419" t="s">
        <v>596</v>
      </c>
      <c r="G5" s="417" t="s">
        <v>597</v>
      </c>
      <c r="H5" s="417" t="s">
        <v>598</v>
      </c>
      <c r="I5" s="418">
        <f aca="true" t="shared" si="1" ref="I5:I22">G5/H5</f>
        <v>0.9887111947318908</v>
      </c>
      <c r="J5" s="420" t="s">
        <v>599</v>
      </c>
    </row>
    <row r="6" spans="1:10" ht="24" customHeight="1">
      <c r="A6" s="410">
        <v>3</v>
      </c>
      <c r="B6" s="411" t="s">
        <v>179</v>
      </c>
      <c r="C6" s="412" t="s">
        <v>600</v>
      </c>
      <c r="D6" s="412" t="s">
        <v>601</v>
      </c>
      <c r="E6" s="413">
        <f t="shared" si="0"/>
        <v>1.0223826714801445</v>
      </c>
      <c r="F6" s="414" t="s">
        <v>602</v>
      </c>
      <c r="G6" s="412" t="s">
        <v>603</v>
      </c>
      <c r="H6" s="412" t="s">
        <v>604</v>
      </c>
      <c r="I6" s="413">
        <f t="shared" si="1"/>
        <v>1.0325167037861915</v>
      </c>
      <c r="J6" s="415" t="s">
        <v>605</v>
      </c>
    </row>
    <row r="7" spans="1:10" s="422" customFormat="1" ht="24" customHeight="1">
      <c r="A7" s="421">
        <v>4</v>
      </c>
      <c r="B7" s="416" t="s">
        <v>446</v>
      </c>
      <c r="C7" s="417" t="s">
        <v>606</v>
      </c>
      <c r="D7" s="417" t="s">
        <v>607</v>
      </c>
      <c r="E7" s="418">
        <f t="shared" si="0"/>
        <v>0.999198717948718</v>
      </c>
      <c r="F7" s="419" t="s">
        <v>608</v>
      </c>
      <c r="G7" s="417" t="s">
        <v>609</v>
      </c>
      <c r="H7" s="417" t="s">
        <v>610</v>
      </c>
      <c r="I7" s="418">
        <f t="shared" si="1"/>
        <v>1.0081264108352144</v>
      </c>
      <c r="J7" s="420" t="s">
        <v>611</v>
      </c>
    </row>
    <row r="8" spans="1:10" ht="24" customHeight="1">
      <c r="A8" s="410">
        <v>5</v>
      </c>
      <c r="B8" s="411" t="s">
        <v>447</v>
      </c>
      <c r="C8" s="412" t="s">
        <v>612</v>
      </c>
      <c r="D8" s="412" t="s">
        <v>613</v>
      </c>
      <c r="E8" s="413">
        <f t="shared" si="0"/>
        <v>1.0049532195927353</v>
      </c>
      <c r="F8" s="414" t="s">
        <v>614</v>
      </c>
      <c r="G8" s="412" t="s">
        <v>615</v>
      </c>
      <c r="H8" s="412" t="s">
        <v>616</v>
      </c>
      <c r="I8" s="413">
        <f t="shared" si="1"/>
        <v>1.0040567951318458</v>
      </c>
      <c r="J8" s="415" t="s">
        <v>617</v>
      </c>
    </row>
    <row r="9" spans="1:10" ht="24" customHeight="1">
      <c r="A9" s="14">
        <v>6</v>
      </c>
      <c r="B9" s="416" t="s">
        <v>448</v>
      </c>
      <c r="C9" s="417" t="s">
        <v>618</v>
      </c>
      <c r="D9" s="417" t="s">
        <v>619</v>
      </c>
      <c r="E9" s="418">
        <f t="shared" si="0"/>
        <v>1.0323529411764707</v>
      </c>
      <c r="F9" s="419" t="s">
        <v>620</v>
      </c>
      <c r="G9" s="417" t="s">
        <v>621</v>
      </c>
      <c r="H9" s="417" t="s">
        <v>622</v>
      </c>
      <c r="I9" s="418">
        <f t="shared" si="1"/>
        <v>1.0424323421316406</v>
      </c>
      <c r="J9" s="420" t="s">
        <v>623</v>
      </c>
    </row>
    <row r="10" spans="1:10" s="422" customFormat="1" ht="24" customHeight="1">
      <c r="A10" s="423">
        <v>7</v>
      </c>
      <c r="B10" s="424" t="s">
        <v>449</v>
      </c>
      <c r="C10" s="425" t="s">
        <v>624</v>
      </c>
      <c r="D10" s="425" t="s">
        <v>625</v>
      </c>
      <c r="E10" s="426">
        <f t="shared" si="0"/>
        <v>0.97712833545108</v>
      </c>
      <c r="F10" s="427" t="s">
        <v>626</v>
      </c>
      <c r="G10" s="425" t="s">
        <v>627</v>
      </c>
      <c r="H10" s="425" t="s">
        <v>606</v>
      </c>
      <c r="I10" s="426">
        <f t="shared" si="1"/>
        <v>0.983159582999198</v>
      </c>
      <c r="J10" s="428" t="s">
        <v>628</v>
      </c>
    </row>
    <row r="11" spans="1:10" s="422" customFormat="1" ht="24" customHeight="1">
      <c r="A11" s="421">
        <v>8</v>
      </c>
      <c r="B11" s="416" t="s">
        <v>450</v>
      </c>
      <c r="C11" s="417" t="s">
        <v>629</v>
      </c>
      <c r="D11" s="417" t="s">
        <v>630</v>
      </c>
      <c r="E11" s="418">
        <f t="shared" si="0"/>
        <v>0.9878048780487805</v>
      </c>
      <c r="F11" s="419" t="s">
        <v>631</v>
      </c>
      <c r="G11" s="417" t="s">
        <v>632</v>
      </c>
      <c r="H11" s="417" t="s">
        <v>633</v>
      </c>
      <c r="I11" s="418">
        <f t="shared" si="1"/>
        <v>0.9937264742785445</v>
      </c>
      <c r="J11" s="420" t="s">
        <v>634</v>
      </c>
    </row>
    <row r="12" spans="1:10" ht="24" customHeight="1">
      <c r="A12" s="410">
        <v>9</v>
      </c>
      <c r="B12" s="411" t="s">
        <v>451</v>
      </c>
      <c r="C12" s="412" t="s">
        <v>635</v>
      </c>
      <c r="D12" s="412" t="s">
        <v>636</v>
      </c>
      <c r="E12" s="413">
        <f t="shared" si="0"/>
        <v>0.968978102189781</v>
      </c>
      <c r="F12" s="414" t="s">
        <v>637</v>
      </c>
      <c r="G12" s="412" t="s">
        <v>638</v>
      </c>
      <c r="H12" s="412" t="s">
        <v>639</v>
      </c>
      <c r="I12" s="413">
        <f t="shared" si="1"/>
        <v>0.9753363228699552</v>
      </c>
      <c r="J12" s="415" t="s">
        <v>640</v>
      </c>
    </row>
    <row r="13" spans="1:10" s="422" customFormat="1" ht="24" customHeight="1">
      <c r="A13" s="421">
        <v>10</v>
      </c>
      <c r="B13" s="416" t="s">
        <v>452</v>
      </c>
      <c r="C13" s="417" t="s">
        <v>641</v>
      </c>
      <c r="D13" s="417" t="s">
        <v>642</v>
      </c>
      <c r="E13" s="418">
        <f t="shared" si="0"/>
        <v>0.9987341772151899</v>
      </c>
      <c r="F13" s="419" t="s">
        <v>643</v>
      </c>
      <c r="G13" s="417" t="s">
        <v>644</v>
      </c>
      <c r="H13" s="417" t="s">
        <v>645</v>
      </c>
      <c r="I13" s="418">
        <f t="shared" si="1"/>
        <v>1.00398406374502</v>
      </c>
      <c r="J13" s="420" t="s">
        <v>646</v>
      </c>
    </row>
    <row r="14" spans="1:10" ht="24" customHeight="1">
      <c r="A14" s="410">
        <v>11</v>
      </c>
      <c r="B14" s="411" t="s">
        <v>453</v>
      </c>
      <c r="C14" s="412" t="s">
        <v>647</v>
      </c>
      <c r="D14" s="412" t="s">
        <v>97</v>
      </c>
      <c r="E14" s="413">
        <f t="shared" si="0"/>
        <v>1.056689342403628</v>
      </c>
      <c r="F14" s="414" t="s">
        <v>648</v>
      </c>
      <c r="G14" s="412" t="s">
        <v>649</v>
      </c>
      <c r="H14" s="412" t="s">
        <v>624</v>
      </c>
      <c r="I14" s="413">
        <f t="shared" si="1"/>
        <v>1.0845253576072822</v>
      </c>
      <c r="J14" s="415" t="s">
        <v>650</v>
      </c>
    </row>
    <row r="15" spans="1:10" s="145" customFormat="1" ht="24" customHeight="1">
      <c r="A15" s="14">
        <v>12</v>
      </c>
      <c r="B15" s="416" t="s">
        <v>454</v>
      </c>
      <c r="C15" s="417" t="s">
        <v>651</v>
      </c>
      <c r="D15" s="417" t="s">
        <v>652</v>
      </c>
      <c r="E15" s="418">
        <f t="shared" si="0"/>
        <v>1.002145922746781</v>
      </c>
      <c r="F15" s="419" t="s">
        <v>653</v>
      </c>
      <c r="G15" s="417" t="s">
        <v>654</v>
      </c>
      <c r="H15" s="417" t="s">
        <v>655</v>
      </c>
      <c r="I15" s="418">
        <f t="shared" si="1"/>
        <v>1.0064322469982847</v>
      </c>
      <c r="J15" s="420" t="s">
        <v>656</v>
      </c>
    </row>
    <row r="16" spans="1:10" ht="24" customHeight="1">
      <c r="A16" s="410">
        <v>13</v>
      </c>
      <c r="B16" s="411" t="s">
        <v>455</v>
      </c>
      <c r="C16" s="412" t="s">
        <v>657</v>
      </c>
      <c r="D16" s="412" t="s">
        <v>658</v>
      </c>
      <c r="E16" s="413">
        <f t="shared" si="0"/>
        <v>1.013903743315508</v>
      </c>
      <c r="F16" s="414" t="s">
        <v>659</v>
      </c>
      <c r="G16" s="412" t="s">
        <v>660</v>
      </c>
      <c r="H16" s="412" t="s">
        <v>661</v>
      </c>
      <c r="I16" s="413">
        <f t="shared" si="1"/>
        <v>1.0215198386012105</v>
      </c>
      <c r="J16" s="415" t="s">
        <v>662</v>
      </c>
    </row>
    <row r="17" spans="1:10" s="422" customFormat="1" ht="24" customHeight="1">
      <c r="A17" s="421">
        <v>14</v>
      </c>
      <c r="B17" s="416" t="s">
        <v>456</v>
      </c>
      <c r="C17" s="417" t="s">
        <v>663</v>
      </c>
      <c r="D17" s="417" t="s">
        <v>664</v>
      </c>
      <c r="E17" s="418">
        <f t="shared" si="0"/>
        <v>1.015447991761071</v>
      </c>
      <c r="F17" s="419" t="s">
        <v>665</v>
      </c>
      <c r="G17" s="417" t="s">
        <v>666</v>
      </c>
      <c r="H17" s="417" t="s">
        <v>667</v>
      </c>
      <c r="I17" s="418">
        <f t="shared" si="1"/>
        <v>1.017220172201722</v>
      </c>
      <c r="J17" s="420" t="s">
        <v>668</v>
      </c>
    </row>
    <row r="18" spans="1:10" ht="24" customHeight="1">
      <c r="A18" s="410">
        <v>15</v>
      </c>
      <c r="B18" s="411" t="s">
        <v>457</v>
      </c>
      <c r="C18" s="412" t="s">
        <v>669</v>
      </c>
      <c r="D18" s="412" t="s">
        <v>670</v>
      </c>
      <c r="E18" s="413">
        <f t="shared" si="0"/>
        <v>0.9923664122137404</v>
      </c>
      <c r="F18" s="414" t="s">
        <v>671</v>
      </c>
      <c r="G18" s="412" t="s">
        <v>672</v>
      </c>
      <c r="H18" s="412" t="s">
        <v>673</v>
      </c>
      <c r="I18" s="413">
        <f t="shared" si="1"/>
        <v>0.9937555753791257</v>
      </c>
      <c r="J18" s="415" t="s">
        <v>674</v>
      </c>
    </row>
    <row r="19" spans="1:10" ht="24" customHeight="1">
      <c r="A19" s="14">
        <v>16</v>
      </c>
      <c r="B19" s="416" t="s">
        <v>458</v>
      </c>
      <c r="C19" s="417" t="s">
        <v>675</v>
      </c>
      <c r="D19" s="417" t="s">
        <v>676</v>
      </c>
      <c r="E19" s="418">
        <f t="shared" si="0"/>
        <v>0.9713114754098361</v>
      </c>
      <c r="F19" s="419" t="s">
        <v>677</v>
      </c>
      <c r="G19" s="417" t="s">
        <v>678</v>
      </c>
      <c r="H19" s="417" t="s">
        <v>679</v>
      </c>
      <c r="I19" s="418">
        <f t="shared" si="1"/>
        <v>0.9772727272727273</v>
      </c>
      <c r="J19" s="420" t="s">
        <v>680</v>
      </c>
    </row>
    <row r="20" spans="1:10" ht="24" customHeight="1">
      <c r="A20" s="410">
        <v>17</v>
      </c>
      <c r="B20" s="411" t="s">
        <v>459</v>
      </c>
      <c r="C20" s="412" t="s">
        <v>681</v>
      </c>
      <c r="D20" s="412" t="s">
        <v>682</v>
      </c>
      <c r="E20" s="413">
        <f t="shared" si="0"/>
        <v>1.0055325034578146</v>
      </c>
      <c r="F20" s="414" t="s">
        <v>683</v>
      </c>
      <c r="G20" s="412" t="s">
        <v>684</v>
      </c>
      <c r="H20" s="412" t="s">
        <v>604</v>
      </c>
      <c r="I20" s="413">
        <f t="shared" si="1"/>
        <v>1.0048997772828507</v>
      </c>
      <c r="J20" s="415" t="s">
        <v>685</v>
      </c>
    </row>
    <row r="21" spans="1:10" ht="24" customHeight="1">
      <c r="A21" s="14">
        <v>18</v>
      </c>
      <c r="B21" s="416" t="s">
        <v>460</v>
      </c>
      <c r="C21" s="417" t="s">
        <v>686</v>
      </c>
      <c r="D21" s="417">
        <v>734</v>
      </c>
      <c r="E21" s="418">
        <f t="shared" si="0"/>
        <v>1.0013623978201636</v>
      </c>
      <c r="F21" s="419" t="s">
        <v>687</v>
      </c>
      <c r="G21" s="417" t="s">
        <v>688</v>
      </c>
      <c r="H21" s="417" t="s">
        <v>688</v>
      </c>
      <c r="I21" s="418">
        <f t="shared" si="1"/>
        <v>1</v>
      </c>
      <c r="J21" s="420" t="s">
        <v>689</v>
      </c>
    </row>
    <row r="22" spans="1:10" s="434" customFormat="1" ht="26.25" customHeight="1" thickBot="1">
      <c r="A22" s="429"/>
      <c r="B22" s="430" t="s">
        <v>3</v>
      </c>
      <c r="C22" s="431">
        <v>17314</v>
      </c>
      <c r="D22" s="431">
        <v>17207</v>
      </c>
      <c r="E22" s="432">
        <f t="shared" si="0"/>
        <v>1.0062183994885803</v>
      </c>
      <c r="F22" s="431">
        <v>25330</v>
      </c>
      <c r="G22" s="433">
        <v>28807</v>
      </c>
      <c r="H22" s="433">
        <v>28473</v>
      </c>
      <c r="I22" s="432">
        <f t="shared" si="1"/>
        <v>1.0117304112668142</v>
      </c>
      <c r="J22" s="431">
        <v>41592</v>
      </c>
    </row>
    <row r="27" ht="28.5" customHeight="1">
      <c r="F27" s="437"/>
    </row>
    <row r="28" ht="12.75">
      <c r="G28" s="438"/>
    </row>
    <row r="29" spans="3:6" ht="12.75">
      <c r="C29" s="438"/>
      <c r="D29" s="438"/>
      <c r="E29" s="438"/>
      <c r="F29" s="438"/>
    </row>
  </sheetData>
  <sheetProtection/>
  <mergeCells count="5">
    <mergeCell ref="A1:J1"/>
    <mergeCell ref="A2:A3"/>
    <mergeCell ref="B2:B3"/>
    <mergeCell ref="C2:F2"/>
    <mergeCell ref="G2:J2"/>
  </mergeCells>
  <printOptions/>
  <pageMargins left="0.56" right="0.16" top="0.64" bottom="0.44" header="0.5" footer="0.46"/>
  <pageSetup horizontalDpi="600" verticalDpi="600" orientation="portrait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7.125" style="107" customWidth="1"/>
    <col min="2" max="2" width="25.625" style="107" customWidth="1"/>
    <col min="3" max="3" width="25.375" style="107" customWidth="1"/>
    <col min="4" max="4" width="24.125" style="107" customWidth="1"/>
    <col min="5" max="5" width="22.875" style="107" customWidth="1"/>
    <col min="6" max="9" width="9.125" style="107" customWidth="1"/>
    <col min="10" max="10" width="28.625" style="107" customWidth="1"/>
    <col min="11" max="16384" width="9.125" style="107" customWidth="1"/>
  </cols>
  <sheetData>
    <row r="1" spans="1:5" ht="127.5" customHeight="1">
      <c r="A1" s="558" t="s">
        <v>329</v>
      </c>
      <c r="B1" s="558"/>
      <c r="C1" s="558"/>
      <c r="D1" s="558"/>
      <c r="E1" s="558"/>
    </row>
    <row r="2" spans="1:5" ht="18">
      <c r="A2" s="461" t="s">
        <v>330</v>
      </c>
      <c r="B2" s="461"/>
      <c r="C2" s="461"/>
      <c r="D2" s="461"/>
      <c r="E2" s="461"/>
    </row>
    <row r="3" spans="2:4" ht="18">
      <c r="B3" s="163"/>
      <c r="C3" s="164"/>
      <c r="D3" s="164"/>
    </row>
    <row r="4" spans="1:8" ht="54.75" customHeight="1">
      <c r="A4" s="108" t="s">
        <v>227</v>
      </c>
      <c r="B4" s="109" t="s">
        <v>53</v>
      </c>
      <c r="C4" s="109" t="s">
        <v>259</v>
      </c>
      <c r="D4" s="109" t="s">
        <v>260</v>
      </c>
      <c r="E4" s="109" t="s">
        <v>331</v>
      </c>
      <c r="F4"/>
      <c r="G4"/>
      <c r="H4"/>
    </row>
    <row r="5" spans="1:15" ht="34.5" customHeight="1">
      <c r="A5" s="110">
        <v>1</v>
      </c>
      <c r="B5" s="111" t="s">
        <v>35</v>
      </c>
      <c r="C5" s="165">
        <v>14</v>
      </c>
      <c r="D5" s="165">
        <v>14</v>
      </c>
      <c r="E5" s="166">
        <v>15</v>
      </c>
      <c r="N5"/>
      <c r="O5"/>
    </row>
    <row r="6" spans="1:15" ht="34.5" customHeight="1">
      <c r="A6" s="113">
        <v>2</v>
      </c>
      <c r="B6" s="114" t="s">
        <v>36</v>
      </c>
      <c r="C6" s="167">
        <v>13</v>
      </c>
      <c r="D6" s="167">
        <v>13</v>
      </c>
      <c r="E6" s="168">
        <v>21</v>
      </c>
      <c r="F6"/>
      <c r="G6"/>
      <c r="H6"/>
      <c r="N6"/>
      <c r="O6"/>
    </row>
    <row r="7" spans="1:15" ht="34.5" customHeight="1">
      <c r="A7" s="110">
        <v>3</v>
      </c>
      <c r="B7" s="116" t="s">
        <v>37</v>
      </c>
      <c r="C7" s="165">
        <v>33</v>
      </c>
      <c r="D7" s="165">
        <v>31</v>
      </c>
      <c r="E7" s="166">
        <v>40</v>
      </c>
      <c r="F7"/>
      <c r="G7"/>
      <c r="H7"/>
      <c r="N7"/>
      <c r="O7"/>
    </row>
    <row r="8" spans="1:15" ht="34.5" customHeight="1">
      <c r="A8" s="113">
        <v>4</v>
      </c>
      <c r="B8" s="114" t="s">
        <v>38</v>
      </c>
      <c r="C8" s="167">
        <v>720</v>
      </c>
      <c r="D8" s="167">
        <v>673</v>
      </c>
      <c r="E8" s="168">
        <v>862</v>
      </c>
      <c r="F8"/>
      <c r="G8"/>
      <c r="H8"/>
      <c r="N8"/>
      <c r="O8"/>
    </row>
    <row r="9" spans="1:15" ht="34.5" customHeight="1">
      <c r="A9" s="110">
        <v>5</v>
      </c>
      <c r="B9" s="116" t="s">
        <v>39</v>
      </c>
      <c r="C9" s="165">
        <v>141</v>
      </c>
      <c r="D9" s="165">
        <v>135</v>
      </c>
      <c r="E9" s="166">
        <v>269</v>
      </c>
      <c r="F9"/>
      <c r="G9"/>
      <c r="H9"/>
      <c r="N9"/>
      <c r="O9"/>
    </row>
    <row r="10" spans="1:15" ht="34.5" customHeight="1">
      <c r="A10" s="113">
        <v>6</v>
      </c>
      <c r="B10" s="114" t="s">
        <v>40</v>
      </c>
      <c r="C10" s="167">
        <v>280</v>
      </c>
      <c r="D10" s="167">
        <v>270</v>
      </c>
      <c r="E10" s="168">
        <v>347</v>
      </c>
      <c r="F10"/>
      <c r="G10"/>
      <c r="H10"/>
      <c r="N10"/>
      <c r="O10"/>
    </row>
    <row r="11" spans="1:15" ht="34.5" customHeight="1">
      <c r="A11" s="110">
        <v>7</v>
      </c>
      <c r="B11" s="116" t="s">
        <v>41</v>
      </c>
      <c r="C11" s="165">
        <v>137</v>
      </c>
      <c r="D11" s="165">
        <v>131</v>
      </c>
      <c r="E11" s="166">
        <v>158</v>
      </c>
      <c r="F11"/>
      <c r="G11"/>
      <c r="H11"/>
      <c r="N11"/>
      <c r="O11"/>
    </row>
    <row r="12" spans="1:15" ht="34.5" customHeight="1">
      <c r="A12" s="113">
        <v>8</v>
      </c>
      <c r="B12" s="114" t="s">
        <v>42</v>
      </c>
      <c r="C12" s="167">
        <v>48</v>
      </c>
      <c r="D12" s="167">
        <v>48</v>
      </c>
      <c r="E12" s="168">
        <v>51</v>
      </c>
      <c r="F12"/>
      <c r="G12"/>
      <c r="H12"/>
      <c r="N12"/>
      <c r="O12"/>
    </row>
    <row r="13" spans="1:15" ht="34.5" customHeight="1">
      <c r="A13" s="110">
        <v>9</v>
      </c>
      <c r="B13" s="116" t="s">
        <v>43</v>
      </c>
      <c r="C13" s="165">
        <v>86</v>
      </c>
      <c r="D13" s="165">
        <v>79</v>
      </c>
      <c r="E13" s="166">
        <v>99</v>
      </c>
      <c r="F13"/>
      <c r="G13"/>
      <c r="H13"/>
      <c r="N13"/>
      <c r="O13"/>
    </row>
    <row r="14" spans="1:15" ht="34.5" customHeight="1">
      <c r="A14" s="113">
        <v>10</v>
      </c>
      <c r="B14" s="114" t="s">
        <v>44</v>
      </c>
      <c r="C14" s="167">
        <v>30</v>
      </c>
      <c r="D14" s="167">
        <v>27</v>
      </c>
      <c r="E14" s="168">
        <v>45</v>
      </c>
      <c r="F14"/>
      <c r="G14"/>
      <c r="H14"/>
      <c r="N14"/>
      <c r="O14"/>
    </row>
    <row r="15" spans="1:15" ht="34.5" customHeight="1">
      <c r="A15" s="110">
        <v>11</v>
      </c>
      <c r="B15" s="116" t="s">
        <v>45</v>
      </c>
      <c r="C15" s="165">
        <v>87</v>
      </c>
      <c r="D15" s="165">
        <v>85</v>
      </c>
      <c r="E15" s="166">
        <v>114</v>
      </c>
      <c r="F15"/>
      <c r="G15"/>
      <c r="H15"/>
      <c r="N15"/>
      <c r="O15"/>
    </row>
    <row r="16" spans="1:15" ht="34.5" customHeight="1">
      <c r="A16" s="113">
        <v>12</v>
      </c>
      <c r="B16" s="114" t="s">
        <v>46</v>
      </c>
      <c r="C16" s="167">
        <v>128</v>
      </c>
      <c r="D16" s="167">
        <v>126</v>
      </c>
      <c r="E16" s="168">
        <v>147</v>
      </c>
      <c r="F16"/>
      <c r="G16"/>
      <c r="H16"/>
      <c r="N16"/>
      <c r="O16"/>
    </row>
    <row r="17" spans="1:15" ht="34.5" customHeight="1">
      <c r="A17" s="110">
        <v>13</v>
      </c>
      <c r="B17" s="116" t="s">
        <v>47</v>
      </c>
      <c r="C17" s="165">
        <v>9</v>
      </c>
      <c r="D17" s="165">
        <v>9</v>
      </c>
      <c r="E17" s="166">
        <v>16</v>
      </c>
      <c r="F17"/>
      <c r="G17"/>
      <c r="H17"/>
      <c r="N17"/>
      <c r="O17"/>
    </row>
    <row r="18" spans="1:15" ht="34.5" customHeight="1">
      <c r="A18" s="113">
        <v>14</v>
      </c>
      <c r="B18" s="114" t="s">
        <v>48</v>
      </c>
      <c r="C18" s="167">
        <v>103</v>
      </c>
      <c r="D18" s="167">
        <v>95</v>
      </c>
      <c r="E18" s="168">
        <v>115</v>
      </c>
      <c r="F18"/>
      <c r="G18"/>
      <c r="H18"/>
      <c r="N18"/>
      <c r="O18"/>
    </row>
    <row r="19" spans="1:15" ht="34.5" customHeight="1">
      <c r="A19" s="110">
        <v>15</v>
      </c>
      <c r="B19" s="116" t="s">
        <v>49</v>
      </c>
      <c r="C19" s="165">
        <v>24</v>
      </c>
      <c r="D19" s="165">
        <v>23</v>
      </c>
      <c r="E19" s="166">
        <v>25</v>
      </c>
      <c r="F19"/>
      <c r="G19"/>
      <c r="H19"/>
      <c r="N19"/>
      <c r="O19"/>
    </row>
    <row r="20" spans="1:15" ht="34.5" customHeight="1">
      <c r="A20" s="113">
        <v>16</v>
      </c>
      <c r="B20" s="114" t="s">
        <v>50</v>
      </c>
      <c r="C20" s="167">
        <v>101</v>
      </c>
      <c r="D20" s="167">
        <v>95</v>
      </c>
      <c r="E20" s="168">
        <v>111</v>
      </c>
      <c r="F20"/>
      <c r="G20"/>
      <c r="H20"/>
      <c r="N20"/>
      <c r="O20"/>
    </row>
    <row r="21" spans="1:15" ht="34.5" customHeight="1">
      <c r="A21" s="110">
        <v>17</v>
      </c>
      <c r="B21" s="116" t="s">
        <v>51</v>
      </c>
      <c r="C21" s="165">
        <v>74</v>
      </c>
      <c r="D21" s="165">
        <v>74</v>
      </c>
      <c r="E21" s="166">
        <v>78</v>
      </c>
      <c r="F21"/>
      <c r="G21"/>
      <c r="H21"/>
      <c r="N21"/>
      <c r="O21"/>
    </row>
    <row r="22" spans="1:15" ht="34.5" customHeight="1">
      <c r="A22" s="113">
        <v>18</v>
      </c>
      <c r="B22" s="117" t="s">
        <v>52</v>
      </c>
      <c r="C22" s="167">
        <v>120</v>
      </c>
      <c r="D22" s="167">
        <v>112</v>
      </c>
      <c r="E22" s="168">
        <v>129</v>
      </c>
      <c r="F22"/>
      <c r="G22"/>
      <c r="H22"/>
      <c r="N22"/>
      <c r="O22"/>
    </row>
    <row r="23" spans="1:15" ht="34.5" customHeight="1">
      <c r="A23" s="118"/>
      <c r="B23" s="165" t="s">
        <v>3</v>
      </c>
      <c r="C23" s="169">
        <v>2148</v>
      </c>
      <c r="D23" s="169">
        <v>2040</v>
      </c>
      <c r="E23" s="170">
        <v>2642</v>
      </c>
      <c r="F23"/>
      <c r="G23"/>
      <c r="H23"/>
      <c r="N23"/>
      <c r="O23"/>
    </row>
    <row r="24" spans="6:8" ht="18">
      <c r="F24"/>
      <c r="G24"/>
      <c r="H24"/>
    </row>
  </sheetData>
  <sheetProtection/>
  <mergeCells count="2">
    <mergeCell ref="A1:E1"/>
    <mergeCell ref="A2:E2"/>
  </mergeCells>
  <printOptions/>
  <pageMargins left="1.09" right="0.42" top="0.79" bottom="0.84" header="0.76" footer="0.5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75" zoomScaleNormal="75" zoomScalePageLayoutView="0" workbookViewId="0" topLeftCell="A1">
      <selection activeCell="F15" sqref="F15"/>
    </sheetView>
  </sheetViews>
  <sheetFormatPr defaultColWidth="9.00390625" defaultRowHeight="12.75"/>
  <cols>
    <col min="1" max="1" width="5.375" style="160" customWidth="1"/>
    <col min="2" max="2" width="32.00390625" style="0" customWidth="1"/>
    <col min="3" max="3" width="16.00390625" style="160" customWidth="1"/>
    <col min="4" max="4" width="17.125" style="160" customWidth="1"/>
    <col min="5" max="5" width="15.25390625" style="160" customWidth="1"/>
    <col min="6" max="6" width="21.00390625" style="160" customWidth="1"/>
    <col min="7" max="7" width="20.00390625" style="0" customWidth="1"/>
    <col min="8" max="8" width="17.875" style="0" customWidth="1"/>
    <col min="9" max="9" width="16.25390625" style="0" customWidth="1"/>
    <col min="10" max="10" width="18.00390625" style="0" customWidth="1"/>
    <col min="11" max="11" width="17.625" style="0" customWidth="1"/>
    <col min="12" max="12" width="18.375" style="0" customWidth="1"/>
  </cols>
  <sheetData>
    <row r="1" spans="1:12" s="120" customFormat="1" ht="84.75" customHeight="1" thickBot="1">
      <c r="A1" s="119"/>
      <c r="B1" s="561" t="s">
        <v>262</v>
      </c>
      <c r="C1" s="561"/>
      <c r="D1" s="561"/>
      <c r="E1" s="561"/>
      <c r="F1" s="561"/>
      <c r="G1" s="561"/>
      <c r="H1" s="531"/>
      <c r="I1" s="531"/>
      <c r="J1" s="531"/>
      <c r="K1" s="531"/>
      <c r="L1" s="531"/>
    </row>
    <row r="2" spans="1:12" s="120" customFormat="1" ht="41.25" customHeight="1">
      <c r="A2" s="467" t="s">
        <v>227</v>
      </c>
      <c r="B2" s="563" t="s">
        <v>263</v>
      </c>
      <c r="C2" s="565" t="s">
        <v>264</v>
      </c>
      <c r="D2" s="565"/>
      <c r="E2" s="565"/>
      <c r="F2" s="565"/>
      <c r="G2" s="566"/>
      <c r="H2" s="567" t="s">
        <v>265</v>
      </c>
      <c r="I2" s="568"/>
      <c r="J2" s="568"/>
      <c r="K2" s="568"/>
      <c r="L2" s="569"/>
    </row>
    <row r="3" spans="1:12" s="128" customFormat="1" ht="98.25" customHeight="1" thickBot="1">
      <c r="A3" s="562"/>
      <c r="B3" s="564"/>
      <c r="C3" s="121" t="s">
        <v>266</v>
      </c>
      <c r="D3" s="121" t="s">
        <v>267</v>
      </c>
      <c r="E3" s="121" t="s">
        <v>268</v>
      </c>
      <c r="F3" s="122" t="s">
        <v>269</v>
      </c>
      <c r="G3" s="123" t="s">
        <v>270</v>
      </c>
      <c r="H3" s="124" t="s">
        <v>266</v>
      </c>
      <c r="I3" s="125" t="s">
        <v>267</v>
      </c>
      <c r="J3" s="125" t="s">
        <v>268</v>
      </c>
      <c r="K3" s="126" t="s">
        <v>271</v>
      </c>
      <c r="L3" s="127" t="s">
        <v>270</v>
      </c>
    </row>
    <row r="4" spans="1:12" ht="28.5" customHeight="1">
      <c r="A4" s="129">
        <v>1</v>
      </c>
      <c r="B4" s="130" t="s">
        <v>272</v>
      </c>
      <c r="C4" s="131">
        <v>11</v>
      </c>
      <c r="D4" s="131">
        <v>104</v>
      </c>
      <c r="E4" s="131">
        <v>5904</v>
      </c>
      <c r="F4" s="132">
        <v>6019</v>
      </c>
      <c r="G4" s="133">
        <v>3260</v>
      </c>
      <c r="H4" s="134" t="s">
        <v>87</v>
      </c>
      <c r="I4" s="135">
        <v>116</v>
      </c>
      <c r="J4" s="136" t="s">
        <v>273</v>
      </c>
      <c r="K4" s="137">
        <f>H4+I4+J4</f>
        <v>6442</v>
      </c>
      <c r="L4" s="138" t="s">
        <v>274</v>
      </c>
    </row>
    <row r="5" spans="1:13" ht="28.5" customHeight="1">
      <c r="A5" s="139">
        <v>2</v>
      </c>
      <c r="B5" s="140" t="s">
        <v>275</v>
      </c>
      <c r="C5" s="141">
        <v>6</v>
      </c>
      <c r="D5" s="141">
        <v>36</v>
      </c>
      <c r="E5" s="141">
        <v>2304</v>
      </c>
      <c r="F5" s="142">
        <v>2346</v>
      </c>
      <c r="G5" s="143">
        <v>1517</v>
      </c>
      <c r="H5" s="139" t="s">
        <v>220</v>
      </c>
      <c r="I5" s="141">
        <v>38</v>
      </c>
      <c r="J5" s="141" t="s">
        <v>276</v>
      </c>
      <c r="K5" s="142">
        <f aca="true" t="shared" si="0" ref="K5:K22">H5+I5+J5</f>
        <v>2477</v>
      </c>
      <c r="L5" s="144" t="s">
        <v>277</v>
      </c>
      <c r="M5" s="145"/>
    </row>
    <row r="6" spans="1:12" ht="28.5" customHeight="1">
      <c r="A6" s="146">
        <v>3</v>
      </c>
      <c r="B6" s="130" t="s">
        <v>278</v>
      </c>
      <c r="C6" s="147">
        <v>27</v>
      </c>
      <c r="D6" s="147">
        <v>82</v>
      </c>
      <c r="E6" s="147">
        <v>6622</v>
      </c>
      <c r="F6" s="148">
        <v>6731</v>
      </c>
      <c r="G6" s="149">
        <v>4153</v>
      </c>
      <c r="H6" s="150" t="s">
        <v>70</v>
      </c>
      <c r="I6" s="151">
        <v>91</v>
      </c>
      <c r="J6" s="152" t="s">
        <v>279</v>
      </c>
      <c r="K6" s="137">
        <f t="shared" si="0"/>
        <v>7211</v>
      </c>
      <c r="L6" s="153" t="s">
        <v>280</v>
      </c>
    </row>
    <row r="7" spans="1:12" ht="28.5" customHeight="1">
      <c r="A7" s="139">
        <v>4</v>
      </c>
      <c r="B7" s="140" t="s">
        <v>281</v>
      </c>
      <c r="C7" s="141">
        <v>25</v>
      </c>
      <c r="D7" s="141">
        <v>295</v>
      </c>
      <c r="E7" s="141">
        <v>13962</v>
      </c>
      <c r="F7" s="142">
        <v>14282</v>
      </c>
      <c r="G7" s="143">
        <v>6151</v>
      </c>
      <c r="H7" s="139" t="s">
        <v>282</v>
      </c>
      <c r="I7" s="141">
        <v>326</v>
      </c>
      <c r="J7" s="141" t="s">
        <v>283</v>
      </c>
      <c r="K7" s="142">
        <f t="shared" si="0"/>
        <v>15128</v>
      </c>
      <c r="L7" s="144" t="s">
        <v>284</v>
      </c>
    </row>
    <row r="8" spans="1:12" ht="28.5" customHeight="1">
      <c r="A8" s="146">
        <v>5</v>
      </c>
      <c r="B8" s="130" t="s">
        <v>285</v>
      </c>
      <c r="C8" s="147">
        <v>21</v>
      </c>
      <c r="D8" s="147">
        <v>129</v>
      </c>
      <c r="E8" s="147">
        <v>9592</v>
      </c>
      <c r="F8" s="148">
        <v>9742</v>
      </c>
      <c r="G8" s="149">
        <v>8097</v>
      </c>
      <c r="H8" s="150" t="s">
        <v>54</v>
      </c>
      <c r="I8" s="151">
        <v>136</v>
      </c>
      <c r="J8" s="152" t="s">
        <v>286</v>
      </c>
      <c r="K8" s="137">
        <f t="shared" si="0"/>
        <v>10270</v>
      </c>
      <c r="L8" s="153" t="s">
        <v>287</v>
      </c>
    </row>
    <row r="9" spans="1:12" ht="28.5" customHeight="1">
      <c r="A9" s="139">
        <v>6</v>
      </c>
      <c r="B9" s="140" t="s">
        <v>288</v>
      </c>
      <c r="C9" s="141">
        <v>33</v>
      </c>
      <c r="D9" s="141">
        <v>204</v>
      </c>
      <c r="E9" s="141">
        <v>14598</v>
      </c>
      <c r="F9" s="142">
        <v>14835</v>
      </c>
      <c r="G9" s="143">
        <v>8372</v>
      </c>
      <c r="H9" s="139" t="s">
        <v>109</v>
      </c>
      <c r="I9" s="141">
        <v>223</v>
      </c>
      <c r="J9" s="141" t="s">
        <v>289</v>
      </c>
      <c r="K9" s="142">
        <f t="shared" si="0"/>
        <v>15675</v>
      </c>
      <c r="L9" s="144" t="s">
        <v>290</v>
      </c>
    </row>
    <row r="10" spans="1:12" ht="28.5" customHeight="1">
      <c r="A10" s="146">
        <v>7</v>
      </c>
      <c r="B10" s="130" t="s">
        <v>291</v>
      </c>
      <c r="C10" s="147">
        <v>11</v>
      </c>
      <c r="D10" s="147">
        <v>133</v>
      </c>
      <c r="E10" s="147">
        <v>5607</v>
      </c>
      <c r="F10" s="148">
        <v>5751</v>
      </c>
      <c r="G10" s="149">
        <v>4367</v>
      </c>
      <c r="H10" s="150" t="s">
        <v>221</v>
      </c>
      <c r="I10" s="151">
        <v>153</v>
      </c>
      <c r="J10" s="152" t="s">
        <v>292</v>
      </c>
      <c r="K10" s="137">
        <f t="shared" si="0"/>
        <v>6139</v>
      </c>
      <c r="L10" s="153" t="s">
        <v>293</v>
      </c>
    </row>
    <row r="11" spans="1:12" ht="28.5" customHeight="1">
      <c r="A11" s="139">
        <v>8</v>
      </c>
      <c r="B11" s="140" t="s">
        <v>294</v>
      </c>
      <c r="C11" s="141">
        <v>8</v>
      </c>
      <c r="D11" s="141">
        <v>100</v>
      </c>
      <c r="E11" s="141">
        <v>5687</v>
      </c>
      <c r="F11" s="142">
        <v>5795</v>
      </c>
      <c r="G11" s="143">
        <v>4618</v>
      </c>
      <c r="H11" s="139" t="s">
        <v>88</v>
      </c>
      <c r="I11" s="141">
        <v>112</v>
      </c>
      <c r="J11" s="141" t="s">
        <v>295</v>
      </c>
      <c r="K11" s="142">
        <f t="shared" si="0"/>
        <v>6122</v>
      </c>
      <c r="L11" s="144" t="s">
        <v>296</v>
      </c>
    </row>
    <row r="12" spans="1:12" ht="28.5" customHeight="1">
      <c r="A12" s="146">
        <v>9</v>
      </c>
      <c r="B12" s="130" t="s">
        <v>297</v>
      </c>
      <c r="C12" s="147">
        <v>14</v>
      </c>
      <c r="D12" s="147">
        <v>101</v>
      </c>
      <c r="E12" s="147">
        <v>6171</v>
      </c>
      <c r="F12" s="148">
        <v>6286</v>
      </c>
      <c r="G12" s="149">
        <v>4291</v>
      </c>
      <c r="H12" s="150" t="s">
        <v>298</v>
      </c>
      <c r="I12" s="151">
        <v>111</v>
      </c>
      <c r="J12" s="152" t="s">
        <v>299</v>
      </c>
      <c r="K12" s="137">
        <f t="shared" si="0"/>
        <v>6694</v>
      </c>
      <c r="L12" s="153" t="s">
        <v>300</v>
      </c>
    </row>
    <row r="13" spans="1:12" ht="28.5" customHeight="1">
      <c r="A13" s="139">
        <v>10</v>
      </c>
      <c r="B13" s="140" t="s">
        <v>301</v>
      </c>
      <c r="C13" s="141">
        <v>14</v>
      </c>
      <c r="D13" s="141">
        <v>52</v>
      </c>
      <c r="E13" s="141">
        <v>2495</v>
      </c>
      <c r="F13" s="142">
        <v>2561</v>
      </c>
      <c r="G13" s="143">
        <v>1383</v>
      </c>
      <c r="H13" s="139" t="s">
        <v>302</v>
      </c>
      <c r="I13" s="141">
        <v>57</v>
      </c>
      <c r="J13" s="141" t="s">
        <v>303</v>
      </c>
      <c r="K13" s="142">
        <f t="shared" si="0"/>
        <v>2707</v>
      </c>
      <c r="L13" s="144" t="s">
        <v>304</v>
      </c>
    </row>
    <row r="14" spans="1:12" ht="28.5" customHeight="1">
      <c r="A14" s="146">
        <v>11</v>
      </c>
      <c r="B14" s="130" t="s">
        <v>305</v>
      </c>
      <c r="C14" s="147">
        <v>6</v>
      </c>
      <c r="D14" s="147">
        <v>73</v>
      </c>
      <c r="E14" s="147">
        <v>4191</v>
      </c>
      <c r="F14" s="148">
        <v>4270</v>
      </c>
      <c r="G14" s="149">
        <v>2400</v>
      </c>
      <c r="H14" s="150" t="s">
        <v>90</v>
      </c>
      <c r="I14" s="151">
        <v>74</v>
      </c>
      <c r="J14" s="152" t="s">
        <v>306</v>
      </c>
      <c r="K14" s="137">
        <f t="shared" si="0"/>
        <v>4491</v>
      </c>
      <c r="L14" s="153" t="s">
        <v>307</v>
      </c>
    </row>
    <row r="15" spans="1:12" ht="28.5" customHeight="1">
      <c r="A15" s="139">
        <v>12</v>
      </c>
      <c r="B15" s="140" t="s">
        <v>308</v>
      </c>
      <c r="C15" s="141">
        <v>6</v>
      </c>
      <c r="D15" s="141">
        <v>108</v>
      </c>
      <c r="E15" s="141">
        <v>5965</v>
      </c>
      <c r="F15" s="142">
        <v>6079</v>
      </c>
      <c r="G15" s="143">
        <v>3250</v>
      </c>
      <c r="H15" s="139" t="s">
        <v>221</v>
      </c>
      <c r="I15" s="141">
        <v>116</v>
      </c>
      <c r="J15" s="141" t="s">
        <v>309</v>
      </c>
      <c r="K15" s="142">
        <f t="shared" si="0"/>
        <v>6519</v>
      </c>
      <c r="L15" s="144" t="s">
        <v>310</v>
      </c>
    </row>
    <row r="16" spans="1:12" ht="28.5" customHeight="1">
      <c r="A16" s="146">
        <v>13</v>
      </c>
      <c r="B16" s="130" t="s">
        <v>311</v>
      </c>
      <c r="C16" s="147">
        <v>5</v>
      </c>
      <c r="D16" s="147">
        <v>49</v>
      </c>
      <c r="E16" s="147">
        <v>3245</v>
      </c>
      <c r="F16" s="148">
        <v>3299</v>
      </c>
      <c r="G16" s="149">
        <v>1355</v>
      </c>
      <c r="H16" s="150" t="s">
        <v>90</v>
      </c>
      <c r="I16" s="151">
        <v>53</v>
      </c>
      <c r="J16" s="152" t="s">
        <v>312</v>
      </c>
      <c r="K16" s="137">
        <f t="shared" si="0"/>
        <v>3498</v>
      </c>
      <c r="L16" s="153" t="s">
        <v>313</v>
      </c>
    </row>
    <row r="17" spans="1:12" ht="28.5" customHeight="1">
      <c r="A17" s="139">
        <v>14</v>
      </c>
      <c r="B17" s="140" t="s">
        <v>314</v>
      </c>
      <c r="C17" s="141">
        <v>4</v>
      </c>
      <c r="D17" s="141">
        <v>63</v>
      </c>
      <c r="E17" s="141">
        <v>3565</v>
      </c>
      <c r="F17" s="142">
        <v>3632</v>
      </c>
      <c r="G17" s="143">
        <v>2594</v>
      </c>
      <c r="H17" s="139" t="s">
        <v>150</v>
      </c>
      <c r="I17" s="141">
        <v>66</v>
      </c>
      <c r="J17" s="141" t="s">
        <v>315</v>
      </c>
      <c r="K17" s="142">
        <f t="shared" si="0"/>
        <v>3869</v>
      </c>
      <c r="L17" s="144" t="s">
        <v>316</v>
      </c>
    </row>
    <row r="18" spans="1:12" ht="28.5" customHeight="1">
      <c r="A18" s="146">
        <v>15</v>
      </c>
      <c r="B18" s="130" t="s">
        <v>317</v>
      </c>
      <c r="C18" s="147">
        <v>5</v>
      </c>
      <c r="D18" s="147">
        <v>70</v>
      </c>
      <c r="E18" s="147">
        <v>3636</v>
      </c>
      <c r="F18" s="148">
        <v>3711</v>
      </c>
      <c r="G18" s="149">
        <v>1823</v>
      </c>
      <c r="H18" s="150" t="s">
        <v>90</v>
      </c>
      <c r="I18" s="151">
        <v>77</v>
      </c>
      <c r="J18" s="152" t="s">
        <v>318</v>
      </c>
      <c r="K18" s="137">
        <f t="shared" si="0"/>
        <v>3979</v>
      </c>
      <c r="L18" s="153" t="s">
        <v>319</v>
      </c>
    </row>
    <row r="19" spans="1:12" ht="28.5" customHeight="1">
      <c r="A19" s="139">
        <v>16</v>
      </c>
      <c r="B19" s="140" t="s">
        <v>320</v>
      </c>
      <c r="C19" s="141">
        <v>4</v>
      </c>
      <c r="D19" s="141">
        <v>97</v>
      </c>
      <c r="E19" s="141">
        <v>8939</v>
      </c>
      <c r="F19" s="142">
        <v>9040</v>
      </c>
      <c r="G19" s="143">
        <v>1985</v>
      </c>
      <c r="H19" s="139" t="s">
        <v>89</v>
      </c>
      <c r="I19" s="141">
        <v>108</v>
      </c>
      <c r="J19" s="141" t="s">
        <v>321</v>
      </c>
      <c r="K19" s="142">
        <f t="shared" si="0"/>
        <v>9396</v>
      </c>
      <c r="L19" s="144" t="s">
        <v>322</v>
      </c>
    </row>
    <row r="20" spans="1:12" ht="28.5" customHeight="1">
      <c r="A20" s="146">
        <v>17</v>
      </c>
      <c r="B20" s="130" t="s">
        <v>323</v>
      </c>
      <c r="C20" s="147">
        <v>7</v>
      </c>
      <c r="D20" s="147">
        <v>113</v>
      </c>
      <c r="E20" s="147">
        <v>6131</v>
      </c>
      <c r="F20" s="148">
        <v>6251</v>
      </c>
      <c r="G20" s="149">
        <v>5634</v>
      </c>
      <c r="H20" s="150" t="s">
        <v>90</v>
      </c>
      <c r="I20" s="151">
        <v>126</v>
      </c>
      <c r="J20" s="152" t="s">
        <v>324</v>
      </c>
      <c r="K20" s="137">
        <f t="shared" si="0"/>
        <v>6633</v>
      </c>
      <c r="L20" s="153" t="s">
        <v>325</v>
      </c>
    </row>
    <row r="21" spans="1:12" ht="28.5" customHeight="1">
      <c r="A21" s="139">
        <v>18</v>
      </c>
      <c r="B21" s="140" t="s">
        <v>326</v>
      </c>
      <c r="C21" s="141">
        <v>13</v>
      </c>
      <c r="D21" s="141">
        <v>102</v>
      </c>
      <c r="E21" s="141">
        <v>7037</v>
      </c>
      <c r="F21" s="142">
        <v>7152</v>
      </c>
      <c r="G21" s="143">
        <v>4677</v>
      </c>
      <c r="H21" s="139" t="s">
        <v>91</v>
      </c>
      <c r="I21" s="141">
        <v>106</v>
      </c>
      <c r="J21" s="141" t="s">
        <v>327</v>
      </c>
      <c r="K21" s="142">
        <f t="shared" si="0"/>
        <v>7571</v>
      </c>
      <c r="L21" s="144" t="s">
        <v>328</v>
      </c>
    </row>
    <row r="22" spans="1:12" s="159" customFormat="1" ht="39.75" customHeight="1" thickBot="1">
      <c r="A22" s="559" t="s">
        <v>3</v>
      </c>
      <c r="B22" s="560"/>
      <c r="C22" s="154">
        <v>220</v>
      </c>
      <c r="D22" s="154">
        <v>1911</v>
      </c>
      <c r="E22" s="154">
        <v>115651</v>
      </c>
      <c r="F22" s="154">
        <v>117782</v>
      </c>
      <c r="G22" s="154">
        <v>69927</v>
      </c>
      <c r="H22" s="155">
        <v>303</v>
      </c>
      <c r="I22" s="156">
        <v>2089</v>
      </c>
      <c r="J22" s="156">
        <v>122429</v>
      </c>
      <c r="K22" s="157">
        <f t="shared" si="0"/>
        <v>124821</v>
      </c>
      <c r="L22" s="158">
        <v>72606</v>
      </c>
    </row>
    <row r="23" spans="3:6" ht="20.25" customHeight="1">
      <c r="C23" s="161"/>
      <c r="D23" s="162"/>
      <c r="E23" s="162"/>
      <c r="F23" s="162"/>
    </row>
  </sheetData>
  <sheetProtection/>
  <mergeCells count="6">
    <mergeCell ref="A22:B22"/>
    <mergeCell ref="B1:L1"/>
    <mergeCell ref="A2:A3"/>
    <mergeCell ref="B2:B3"/>
    <mergeCell ref="C2:G2"/>
    <mergeCell ref="H2:L2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I13" sqref="I13"/>
    </sheetView>
  </sheetViews>
  <sheetFormatPr defaultColWidth="9.00390625" defaultRowHeight="12.75"/>
  <cols>
    <col min="1" max="1" width="7.125" style="107" customWidth="1"/>
    <col min="2" max="2" width="30.25390625" style="107" customWidth="1"/>
    <col min="3" max="3" width="20.75390625" style="107" customWidth="1"/>
    <col min="4" max="4" width="20.00390625" style="107" customWidth="1"/>
    <col min="5" max="5" width="24.625" style="107" customWidth="1"/>
    <col min="6" max="8" width="9.125" style="107" customWidth="1"/>
    <col min="9" max="9" width="28.625" style="107" customWidth="1"/>
    <col min="10" max="16384" width="9.125" style="107" customWidth="1"/>
  </cols>
  <sheetData>
    <row r="1" spans="1:5" ht="136.5" customHeight="1">
      <c r="A1" s="558" t="s">
        <v>257</v>
      </c>
      <c r="B1" s="558"/>
      <c r="C1" s="558"/>
      <c r="D1" s="558"/>
      <c r="E1" s="450"/>
    </row>
    <row r="2" spans="1:4" ht="20.25" customHeight="1">
      <c r="A2" s="461" t="s">
        <v>258</v>
      </c>
      <c r="B2" s="461"/>
      <c r="C2" s="461"/>
      <c r="D2" s="461"/>
    </row>
    <row r="3" spans="1:7" ht="90.75" customHeight="1">
      <c r="A3" s="108" t="s">
        <v>227</v>
      </c>
      <c r="B3" s="109" t="s">
        <v>53</v>
      </c>
      <c r="C3" s="109" t="s">
        <v>259</v>
      </c>
      <c r="D3" s="109" t="s">
        <v>260</v>
      </c>
      <c r="E3" s="109" t="s">
        <v>261</v>
      </c>
      <c r="F3"/>
      <c r="G3"/>
    </row>
    <row r="4" spans="1:14" ht="34.5" customHeight="1">
      <c r="A4" s="110">
        <v>1</v>
      </c>
      <c r="B4" s="111" t="s">
        <v>35</v>
      </c>
      <c r="C4" s="112">
        <v>157</v>
      </c>
      <c r="D4" s="112">
        <v>157</v>
      </c>
      <c r="E4" s="112">
        <v>169</v>
      </c>
      <c r="M4"/>
      <c r="N4"/>
    </row>
    <row r="5" spans="1:14" ht="34.5" customHeight="1">
      <c r="A5" s="113">
        <v>2</v>
      </c>
      <c r="B5" s="114" t="s">
        <v>36</v>
      </c>
      <c r="C5" s="115">
        <v>73</v>
      </c>
      <c r="D5" s="115">
        <v>73</v>
      </c>
      <c r="E5" s="115">
        <v>73</v>
      </c>
      <c r="F5"/>
      <c r="G5"/>
      <c r="M5"/>
      <c r="N5"/>
    </row>
    <row r="6" spans="1:14" ht="34.5" customHeight="1">
      <c r="A6" s="110">
        <v>3</v>
      </c>
      <c r="B6" s="116" t="s">
        <v>37</v>
      </c>
      <c r="C6" s="112">
        <v>139</v>
      </c>
      <c r="D6" s="112">
        <v>139</v>
      </c>
      <c r="E6" s="112">
        <v>150</v>
      </c>
      <c r="F6"/>
      <c r="G6"/>
      <c r="M6"/>
      <c r="N6"/>
    </row>
    <row r="7" spans="1:14" ht="34.5" customHeight="1">
      <c r="A7" s="113">
        <v>4</v>
      </c>
      <c r="B7" s="114" t="s">
        <v>38</v>
      </c>
      <c r="C7" s="115">
        <v>189</v>
      </c>
      <c r="D7" s="115">
        <v>186</v>
      </c>
      <c r="E7" s="115">
        <v>132</v>
      </c>
      <c r="F7"/>
      <c r="G7"/>
      <c r="M7"/>
      <c r="N7"/>
    </row>
    <row r="8" spans="1:14" ht="34.5" customHeight="1">
      <c r="A8" s="110">
        <v>5</v>
      </c>
      <c r="B8" s="116" t="s">
        <v>39</v>
      </c>
      <c r="C8" s="112">
        <v>22</v>
      </c>
      <c r="D8" s="112">
        <v>22</v>
      </c>
      <c r="E8" s="112">
        <v>20</v>
      </c>
      <c r="F8"/>
      <c r="G8"/>
      <c r="M8"/>
      <c r="N8"/>
    </row>
    <row r="9" spans="1:14" ht="34.5" customHeight="1">
      <c r="A9" s="113">
        <v>6</v>
      </c>
      <c r="B9" s="114" t="s">
        <v>40</v>
      </c>
      <c r="C9" s="115">
        <v>213</v>
      </c>
      <c r="D9" s="115">
        <v>213</v>
      </c>
      <c r="E9" s="115">
        <v>222</v>
      </c>
      <c r="F9"/>
      <c r="G9"/>
      <c r="M9"/>
      <c r="N9"/>
    </row>
    <row r="10" spans="1:14" ht="34.5" customHeight="1">
      <c r="A10" s="110">
        <v>7</v>
      </c>
      <c r="B10" s="116" t="s">
        <v>41</v>
      </c>
      <c r="C10" s="112">
        <v>61</v>
      </c>
      <c r="D10" s="112">
        <v>61</v>
      </c>
      <c r="E10" s="112">
        <v>68</v>
      </c>
      <c r="F10"/>
      <c r="G10"/>
      <c r="M10"/>
      <c r="N10"/>
    </row>
    <row r="11" spans="1:14" ht="34.5" customHeight="1">
      <c r="A11" s="113">
        <v>8</v>
      </c>
      <c r="B11" s="114" t="s">
        <v>42</v>
      </c>
      <c r="C11" s="115">
        <v>99</v>
      </c>
      <c r="D11" s="115">
        <v>99</v>
      </c>
      <c r="E11" s="115">
        <v>106</v>
      </c>
      <c r="F11"/>
      <c r="G11"/>
      <c r="M11"/>
      <c r="N11"/>
    </row>
    <row r="12" spans="1:14" ht="34.5" customHeight="1">
      <c r="A12" s="110">
        <v>9</v>
      </c>
      <c r="B12" s="116" t="s">
        <v>43</v>
      </c>
      <c r="C12" s="112">
        <v>132</v>
      </c>
      <c r="D12" s="112">
        <v>132</v>
      </c>
      <c r="E12" s="112">
        <v>137</v>
      </c>
      <c r="F12"/>
      <c r="G12"/>
      <c r="M12"/>
      <c r="N12"/>
    </row>
    <row r="13" spans="1:14" ht="34.5" customHeight="1">
      <c r="A13" s="113">
        <v>10</v>
      </c>
      <c r="B13" s="114" t="s">
        <v>44</v>
      </c>
      <c r="C13" s="115">
        <v>9</v>
      </c>
      <c r="D13" s="115">
        <v>9</v>
      </c>
      <c r="E13" s="115">
        <v>9</v>
      </c>
      <c r="F13"/>
      <c r="G13"/>
      <c r="M13"/>
      <c r="N13"/>
    </row>
    <row r="14" spans="1:14" ht="34.5" customHeight="1">
      <c r="A14" s="110">
        <v>11</v>
      </c>
      <c r="B14" s="116" t="s">
        <v>45</v>
      </c>
      <c r="C14" s="112">
        <v>40</v>
      </c>
      <c r="D14" s="112">
        <v>40</v>
      </c>
      <c r="E14" s="112">
        <v>41</v>
      </c>
      <c r="F14"/>
      <c r="G14"/>
      <c r="M14"/>
      <c r="N14"/>
    </row>
    <row r="15" spans="1:14" ht="34.5" customHeight="1">
      <c r="A15" s="113">
        <v>12</v>
      </c>
      <c r="B15" s="114" t="s">
        <v>46</v>
      </c>
      <c r="C15" s="115">
        <v>150</v>
      </c>
      <c r="D15" s="115">
        <v>150</v>
      </c>
      <c r="E15" s="115">
        <v>144</v>
      </c>
      <c r="F15"/>
      <c r="G15"/>
      <c r="M15"/>
      <c r="N15"/>
    </row>
    <row r="16" spans="1:14" ht="34.5" customHeight="1">
      <c r="A16" s="110">
        <v>13</v>
      </c>
      <c r="B16" s="116" t="s">
        <v>47</v>
      </c>
      <c r="C16" s="112">
        <v>94</v>
      </c>
      <c r="D16" s="112">
        <v>94</v>
      </c>
      <c r="E16" s="112">
        <v>105</v>
      </c>
      <c r="F16"/>
      <c r="G16"/>
      <c r="M16"/>
      <c r="N16"/>
    </row>
    <row r="17" spans="1:14" ht="34.5" customHeight="1">
      <c r="A17" s="113">
        <v>14</v>
      </c>
      <c r="B17" s="114" t="s">
        <v>48</v>
      </c>
      <c r="C17" s="115">
        <v>78</v>
      </c>
      <c r="D17" s="115">
        <v>78</v>
      </c>
      <c r="E17" s="115">
        <v>52</v>
      </c>
      <c r="F17"/>
      <c r="G17"/>
      <c r="M17"/>
      <c r="N17"/>
    </row>
    <row r="18" spans="1:14" ht="34.5" customHeight="1">
      <c r="A18" s="110">
        <v>15</v>
      </c>
      <c r="B18" s="116" t="s">
        <v>49</v>
      </c>
      <c r="C18" s="112">
        <v>104</v>
      </c>
      <c r="D18" s="112">
        <v>104</v>
      </c>
      <c r="E18" s="112">
        <v>116</v>
      </c>
      <c r="F18"/>
      <c r="G18"/>
      <c r="M18"/>
      <c r="N18"/>
    </row>
    <row r="19" spans="1:14" ht="34.5" customHeight="1">
      <c r="A19" s="113">
        <v>16</v>
      </c>
      <c r="B19" s="114" t="s">
        <v>50</v>
      </c>
      <c r="C19" s="115">
        <v>69</v>
      </c>
      <c r="D19" s="115">
        <v>69</v>
      </c>
      <c r="E19" s="115">
        <v>72</v>
      </c>
      <c r="F19"/>
      <c r="G19"/>
      <c r="M19"/>
      <c r="N19"/>
    </row>
    <row r="20" spans="1:14" ht="34.5" customHeight="1">
      <c r="A20" s="110">
        <v>17</v>
      </c>
      <c r="B20" s="116" t="s">
        <v>51</v>
      </c>
      <c r="C20" s="112">
        <v>171</v>
      </c>
      <c r="D20" s="112">
        <v>171</v>
      </c>
      <c r="E20" s="112">
        <v>172</v>
      </c>
      <c r="F20"/>
      <c r="G20"/>
      <c r="M20"/>
      <c r="N20"/>
    </row>
    <row r="21" spans="1:14" ht="34.5" customHeight="1">
      <c r="A21" s="113">
        <v>18</v>
      </c>
      <c r="B21" s="117" t="s">
        <v>52</v>
      </c>
      <c r="C21" s="115">
        <v>68</v>
      </c>
      <c r="D21" s="115">
        <v>68</v>
      </c>
      <c r="E21" s="115">
        <v>73</v>
      </c>
      <c r="F21"/>
      <c r="G21"/>
      <c r="M21"/>
      <c r="N21"/>
    </row>
    <row r="22" spans="1:14" ht="34.5" customHeight="1">
      <c r="A22" s="118"/>
      <c r="B22" s="112" t="s">
        <v>3</v>
      </c>
      <c r="C22" s="112">
        <v>1869</v>
      </c>
      <c r="D22" s="112">
        <v>1866</v>
      </c>
      <c r="E22" s="112">
        <v>1861</v>
      </c>
      <c r="F22"/>
      <c r="G22"/>
      <c r="M22"/>
      <c r="N22"/>
    </row>
    <row r="23" spans="5:7" ht="18">
      <c r="E23"/>
      <c r="F23"/>
      <c r="G23"/>
    </row>
  </sheetData>
  <sheetProtection/>
  <mergeCells count="2">
    <mergeCell ref="A1:E1"/>
    <mergeCell ref="A2:D2"/>
  </mergeCells>
  <printOptions/>
  <pageMargins left="1.09" right="0.42" top="0.51" bottom="0.84" header="0.52" footer="0.5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zoomScalePageLayoutView="0" workbookViewId="0" topLeftCell="A1">
      <selection activeCell="E31" sqref="E31"/>
    </sheetView>
  </sheetViews>
  <sheetFormatPr defaultColWidth="9.00390625" defaultRowHeight="12.75"/>
  <cols>
    <col min="1" max="1" width="4.375" style="95" bestFit="1" customWidth="1"/>
    <col min="2" max="2" width="26.75390625" style="95" customWidth="1"/>
    <col min="3" max="5" width="9.375" style="95" customWidth="1"/>
    <col min="6" max="6" width="11.875" style="95" customWidth="1"/>
    <col min="7" max="8" width="9.375" style="95" customWidth="1"/>
    <col min="9" max="13" width="9.25390625" style="95" bestFit="1" customWidth="1"/>
    <col min="14" max="14" width="12.125" style="95" customWidth="1"/>
    <col min="15" max="19" width="9.25390625" style="95" bestFit="1" customWidth="1"/>
    <col min="20" max="20" width="9.625" style="95" customWidth="1"/>
    <col min="21" max="16384" width="9.125" style="95" customWidth="1"/>
  </cols>
  <sheetData>
    <row r="1" spans="2:19" s="92" customFormat="1" ht="23.25">
      <c r="B1" s="570" t="s">
        <v>224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</row>
    <row r="2" spans="2:19" s="92" customFormat="1" ht="23.25">
      <c r="B2" s="570" t="s">
        <v>225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</row>
    <row r="3" spans="3:16" s="92" customFormat="1" ht="23.25">
      <c r="C3" s="570" t="s">
        <v>226</v>
      </c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</row>
    <row r="4" spans="4:17" s="93" customFormat="1" ht="18">
      <c r="D4" s="94"/>
      <c r="Q4" s="94"/>
    </row>
    <row r="5" spans="1:20" s="93" customFormat="1" ht="21" customHeight="1">
      <c r="A5" s="571" t="s">
        <v>227</v>
      </c>
      <c r="B5" s="572" t="s">
        <v>228</v>
      </c>
      <c r="C5" s="575" t="s">
        <v>229</v>
      </c>
      <c r="D5" s="575"/>
      <c r="E5" s="575"/>
      <c r="F5" s="575"/>
      <c r="G5" s="575"/>
      <c r="H5" s="575"/>
      <c r="I5" s="576" t="s">
        <v>230</v>
      </c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</row>
    <row r="6" spans="1:20" ht="21" customHeight="1">
      <c r="A6" s="571"/>
      <c r="B6" s="573"/>
      <c r="C6" s="575"/>
      <c r="D6" s="575"/>
      <c r="E6" s="575"/>
      <c r="F6" s="575"/>
      <c r="G6" s="575"/>
      <c r="H6" s="575"/>
      <c r="I6" s="575" t="s">
        <v>231</v>
      </c>
      <c r="J6" s="575"/>
      <c r="K6" s="575"/>
      <c r="L6" s="575"/>
      <c r="M6" s="575"/>
      <c r="N6" s="575"/>
      <c r="O6" s="575" t="s">
        <v>232</v>
      </c>
      <c r="P6" s="575"/>
      <c r="Q6" s="575"/>
      <c r="R6" s="575"/>
      <c r="S6" s="575"/>
      <c r="T6" s="575"/>
    </row>
    <row r="7" spans="1:20" ht="65.25" customHeight="1">
      <c r="A7" s="571"/>
      <c r="B7" s="574"/>
      <c r="C7" s="96" t="s">
        <v>233</v>
      </c>
      <c r="D7" s="96" t="s">
        <v>234</v>
      </c>
      <c r="E7" s="96" t="s">
        <v>235</v>
      </c>
      <c r="F7" s="96" t="s">
        <v>234</v>
      </c>
      <c r="G7" s="96" t="s">
        <v>236</v>
      </c>
      <c r="H7" s="96" t="s">
        <v>234</v>
      </c>
      <c r="I7" s="96" t="s">
        <v>233</v>
      </c>
      <c r="J7" s="96" t="s">
        <v>234</v>
      </c>
      <c r="K7" s="96" t="s">
        <v>235</v>
      </c>
      <c r="L7" s="96" t="s">
        <v>234</v>
      </c>
      <c r="M7" s="96" t="s">
        <v>236</v>
      </c>
      <c r="N7" s="96" t="s">
        <v>234</v>
      </c>
      <c r="O7" s="96" t="s">
        <v>233</v>
      </c>
      <c r="P7" s="96" t="s">
        <v>234</v>
      </c>
      <c r="Q7" s="96" t="s">
        <v>237</v>
      </c>
      <c r="R7" s="96" t="s">
        <v>234</v>
      </c>
      <c r="S7" s="96" t="s">
        <v>238</v>
      </c>
      <c r="T7" s="96" t="s">
        <v>234</v>
      </c>
    </row>
    <row r="8" spans="1:20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  <c r="J8" s="96">
        <v>10</v>
      </c>
      <c r="K8" s="96">
        <v>11</v>
      </c>
      <c r="L8" s="96">
        <v>12</v>
      </c>
      <c r="M8" s="96">
        <v>13</v>
      </c>
      <c r="N8" s="96">
        <v>14</v>
      </c>
      <c r="O8" s="96">
        <v>15</v>
      </c>
      <c r="P8" s="96">
        <v>16</v>
      </c>
      <c r="Q8" s="96">
        <v>17</v>
      </c>
      <c r="R8" s="96">
        <v>18</v>
      </c>
      <c r="S8" s="96">
        <v>19</v>
      </c>
      <c r="T8" s="96">
        <v>20</v>
      </c>
    </row>
    <row r="9" spans="1:21" ht="22.5" customHeight="1">
      <c r="A9" s="97">
        <v>1</v>
      </c>
      <c r="B9" s="98" t="s">
        <v>239</v>
      </c>
      <c r="C9" s="99">
        <f>E9+G9</f>
        <v>214</v>
      </c>
      <c r="D9" s="99">
        <f>F9+H9</f>
        <v>0</v>
      </c>
      <c r="E9" s="99">
        <v>115</v>
      </c>
      <c r="F9" s="99">
        <v>0</v>
      </c>
      <c r="G9" s="99">
        <v>99</v>
      </c>
      <c r="H9" s="99">
        <v>0</v>
      </c>
      <c r="I9" s="99">
        <f>K9+M9</f>
        <v>381</v>
      </c>
      <c r="J9" s="99">
        <f>L9+N9</f>
        <v>0</v>
      </c>
      <c r="K9" s="99">
        <v>211</v>
      </c>
      <c r="L9" s="99">
        <v>0</v>
      </c>
      <c r="M9" s="99">
        <v>170</v>
      </c>
      <c r="N9" s="99">
        <v>0</v>
      </c>
      <c r="O9" s="99">
        <v>374</v>
      </c>
      <c r="P9" s="99">
        <v>0</v>
      </c>
      <c r="Q9" s="99">
        <v>211</v>
      </c>
      <c r="R9" s="99">
        <v>0</v>
      </c>
      <c r="S9" s="99">
        <v>165</v>
      </c>
      <c r="T9" s="99">
        <v>0</v>
      </c>
      <c r="U9" s="100"/>
    </row>
    <row r="10" spans="1:20" ht="22.5" customHeight="1">
      <c r="A10" s="101">
        <v>2</v>
      </c>
      <c r="B10" s="102" t="s">
        <v>240</v>
      </c>
      <c r="C10" s="103">
        <f aca="true" t="shared" si="0" ref="C10:D26">E10+G10</f>
        <v>201</v>
      </c>
      <c r="D10" s="103">
        <f t="shared" si="0"/>
        <v>39</v>
      </c>
      <c r="E10" s="103">
        <v>90</v>
      </c>
      <c r="F10" s="103">
        <v>16</v>
      </c>
      <c r="G10" s="103">
        <v>111</v>
      </c>
      <c r="H10" s="103">
        <v>23</v>
      </c>
      <c r="I10" s="103">
        <f>K10+M10</f>
        <v>365</v>
      </c>
      <c r="J10" s="103">
        <f aca="true" t="shared" si="1" ref="I10:J26">L10+N10</f>
        <v>69</v>
      </c>
      <c r="K10" s="103">
        <v>167</v>
      </c>
      <c r="L10" s="103">
        <v>29</v>
      </c>
      <c r="M10" s="103">
        <v>198</v>
      </c>
      <c r="N10" s="103">
        <v>40</v>
      </c>
      <c r="O10" s="103">
        <v>354</v>
      </c>
      <c r="P10" s="103">
        <v>68</v>
      </c>
      <c r="Q10" s="103">
        <v>167</v>
      </c>
      <c r="R10" s="103">
        <v>29</v>
      </c>
      <c r="S10" s="103">
        <v>194</v>
      </c>
      <c r="T10" s="103">
        <v>39</v>
      </c>
    </row>
    <row r="11" spans="1:20" ht="22.5" customHeight="1">
      <c r="A11" s="97">
        <v>3</v>
      </c>
      <c r="B11" s="98" t="s">
        <v>241</v>
      </c>
      <c r="C11" s="99">
        <f t="shared" si="0"/>
        <v>348</v>
      </c>
      <c r="D11" s="99">
        <f t="shared" si="0"/>
        <v>0</v>
      </c>
      <c r="E11" s="99">
        <v>185</v>
      </c>
      <c r="F11" s="99">
        <v>0</v>
      </c>
      <c r="G11" s="99">
        <v>163</v>
      </c>
      <c r="H11" s="99">
        <v>0</v>
      </c>
      <c r="I11" s="99">
        <f t="shared" si="1"/>
        <v>570</v>
      </c>
      <c r="J11" s="99">
        <f t="shared" si="1"/>
        <v>0</v>
      </c>
      <c r="K11" s="99">
        <v>316</v>
      </c>
      <c r="L11" s="99">
        <v>0</v>
      </c>
      <c r="M11" s="99">
        <v>254</v>
      </c>
      <c r="N11" s="99">
        <v>0</v>
      </c>
      <c r="O11" s="99">
        <v>549</v>
      </c>
      <c r="P11" s="99">
        <v>0</v>
      </c>
      <c r="Q11" s="99">
        <v>316</v>
      </c>
      <c r="R11" s="99">
        <v>0</v>
      </c>
      <c r="S11" s="99">
        <v>248</v>
      </c>
      <c r="T11" s="99">
        <v>0</v>
      </c>
    </row>
    <row r="12" spans="1:20" ht="22.5" customHeight="1">
      <c r="A12" s="101">
        <v>4</v>
      </c>
      <c r="B12" s="102" t="s">
        <v>242</v>
      </c>
      <c r="C12" s="103">
        <f t="shared" si="0"/>
        <v>827</v>
      </c>
      <c r="D12" s="103">
        <f t="shared" si="0"/>
        <v>0</v>
      </c>
      <c r="E12" s="103">
        <v>403</v>
      </c>
      <c r="F12" s="103">
        <v>0</v>
      </c>
      <c r="G12" s="103">
        <v>424</v>
      </c>
      <c r="H12" s="103">
        <v>0</v>
      </c>
      <c r="I12" s="103">
        <f t="shared" si="1"/>
        <v>1391</v>
      </c>
      <c r="J12" s="103">
        <f t="shared" si="1"/>
        <v>0</v>
      </c>
      <c r="K12" s="103">
        <v>701</v>
      </c>
      <c r="L12" s="103">
        <v>0</v>
      </c>
      <c r="M12" s="103">
        <v>690</v>
      </c>
      <c r="N12" s="103">
        <v>0</v>
      </c>
      <c r="O12" s="103">
        <v>1349</v>
      </c>
      <c r="P12" s="103">
        <v>0</v>
      </c>
      <c r="Q12" s="103">
        <v>701</v>
      </c>
      <c r="R12" s="103">
        <v>0</v>
      </c>
      <c r="S12" s="103">
        <v>671</v>
      </c>
      <c r="T12" s="103">
        <v>0</v>
      </c>
    </row>
    <row r="13" spans="1:20" ht="22.5" customHeight="1">
      <c r="A13" s="97">
        <v>5</v>
      </c>
      <c r="B13" s="98" t="s">
        <v>243</v>
      </c>
      <c r="C13" s="99">
        <f t="shared" si="0"/>
        <v>686</v>
      </c>
      <c r="D13" s="99">
        <f t="shared" si="0"/>
        <v>0</v>
      </c>
      <c r="E13" s="99">
        <v>386</v>
      </c>
      <c r="F13" s="99">
        <v>0</v>
      </c>
      <c r="G13" s="99">
        <v>300</v>
      </c>
      <c r="H13" s="99">
        <v>0</v>
      </c>
      <c r="I13" s="99">
        <f t="shared" si="1"/>
        <v>1163</v>
      </c>
      <c r="J13" s="99">
        <f t="shared" si="1"/>
        <v>0</v>
      </c>
      <c r="K13" s="99">
        <v>648</v>
      </c>
      <c r="L13" s="99">
        <v>0</v>
      </c>
      <c r="M13" s="99">
        <v>515</v>
      </c>
      <c r="N13" s="99">
        <v>0</v>
      </c>
      <c r="O13" s="99">
        <v>1121</v>
      </c>
      <c r="P13" s="99">
        <v>0</v>
      </c>
      <c r="Q13" s="99">
        <v>648</v>
      </c>
      <c r="R13" s="99">
        <v>0</v>
      </c>
      <c r="S13" s="99">
        <v>495</v>
      </c>
      <c r="T13" s="99">
        <v>0</v>
      </c>
    </row>
    <row r="14" spans="1:20" ht="22.5" customHeight="1">
      <c r="A14" s="101">
        <v>6</v>
      </c>
      <c r="B14" s="102" t="s">
        <v>244</v>
      </c>
      <c r="C14" s="103">
        <f t="shared" si="0"/>
        <v>819</v>
      </c>
      <c r="D14" s="103">
        <f t="shared" si="0"/>
        <v>0</v>
      </c>
      <c r="E14" s="103">
        <v>378</v>
      </c>
      <c r="F14" s="103">
        <v>0</v>
      </c>
      <c r="G14" s="103">
        <v>441</v>
      </c>
      <c r="H14" s="103">
        <v>0</v>
      </c>
      <c r="I14" s="103">
        <f t="shared" si="1"/>
        <v>1359</v>
      </c>
      <c r="J14" s="103">
        <f t="shared" si="1"/>
        <v>0</v>
      </c>
      <c r="K14" s="103">
        <v>672</v>
      </c>
      <c r="L14" s="103">
        <v>0</v>
      </c>
      <c r="M14" s="103">
        <v>687</v>
      </c>
      <c r="N14" s="103">
        <v>0</v>
      </c>
      <c r="O14" s="103">
        <v>1301</v>
      </c>
      <c r="P14" s="103">
        <v>0</v>
      </c>
      <c r="Q14" s="103">
        <v>672</v>
      </c>
      <c r="R14" s="103">
        <v>0</v>
      </c>
      <c r="S14" s="103">
        <v>659</v>
      </c>
      <c r="T14" s="103">
        <v>0</v>
      </c>
    </row>
    <row r="15" spans="1:20" ht="22.5" customHeight="1">
      <c r="A15" s="97">
        <v>7</v>
      </c>
      <c r="B15" s="98" t="s">
        <v>245</v>
      </c>
      <c r="C15" s="99">
        <f t="shared" si="0"/>
        <v>270</v>
      </c>
      <c r="D15" s="99">
        <f t="shared" si="0"/>
        <v>13</v>
      </c>
      <c r="E15" s="99">
        <v>143</v>
      </c>
      <c r="F15" s="99">
        <v>7</v>
      </c>
      <c r="G15" s="99">
        <v>127</v>
      </c>
      <c r="H15" s="99">
        <v>6</v>
      </c>
      <c r="I15" s="99">
        <f t="shared" si="1"/>
        <v>511</v>
      </c>
      <c r="J15" s="99">
        <f t="shared" si="1"/>
        <v>23</v>
      </c>
      <c r="K15" s="99">
        <v>282</v>
      </c>
      <c r="L15" s="99">
        <v>10</v>
      </c>
      <c r="M15" s="99">
        <v>229</v>
      </c>
      <c r="N15" s="99">
        <v>13</v>
      </c>
      <c r="O15" s="99">
        <v>501</v>
      </c>
      <c r="P15" s="99">
        <v>22</v>
      </c>
      <c r="Q15" s="99">
        <v>282</v>
      </c>
      <c r="R15" s="99">
        <v>10</v>
      </c>
      <c r="S15" s="99">
        <v>225</v>
      </c>
      <c r="T15" s="99">
        <v>12</v>
      </c>
    </row>
    <row r="16" spans="1:20" ht="22.5" customHeight="1">
      <c r="A16" s="101">
        <v>8</v>
      </c>
      <c r="B16" s="102" t="s">
        <v>246</v>
      </c>
      <c r="C16" s="103">
        <f t="shared" si="0"/>
        <v>191</v>
      </c>
      <c r="D16" s="103">
        <f t="shared" si="0"/>
        <v>0</v>
      </c>
      <c r="E16" s="103">
        <v>106</v>
      </c>
      <c r="F16" s="103">
        <v>0</v>
      </c>
      <c r="G16" s="103">
        <v>85</v>
      </c>
      <c r="H16" s="103">
        <v>0</v>
      </c>
      <c r="I16" s="103">
        <f t="shared" si="1"/>
        <v>325</v>
      </c>
      <c r="J16" s="103">
        <f t="shared" si="1"/>
        <v>0</v>
      </c>
      <c r="K16" s="103">
        <v>188</v>
      </c>
      <c r="L16" s="103">
        <v>0</v>
      </c>
      <c r="M16" s="103">
        <v>137</v>
      </c>
      <c r="N16" s="103">
        <v>0</v>
      </c>
      <c r="O16" s="103">
        <v>312</v>
      </c>
      <c r="P16" s="103">
        <v>0</v>
      </c>
      <c r="Q16" s="103">
        <v>188</v>
      </c>
      <c r="R16" s="103">
        <v>0</v>
      </c>
      <c r="S16" s="103">
        <v>132</v>
      </c>
      <c r="T16" s="103">
        <v>0</v>
      </c>
    </row>
    <row r="17" spans="1:20" ht="22.5" customHeight="1">
      <c r="A17" s="97">
        <v>9</v>
      </c>
      <c r="B17" s="98" t="s">
        <v>247</v>
      </c>
      <c r="C17" s="99">
        <f t="shared" si="0"/>
        <v>336</v>
      </c>
      <c r="D17" s="99">
        <f t="shared" si="0"/>
        <v>0</v>
      </c>
      <c r="E17" s="99">
        <v>168</v>
      </c>
      <c r="F17" s="99">
        <v>0</v>
      </c>
      <c r="G17" s="99">
        <v>168</v>
      </c>
      <c r="H17" s="99">
        <v>0</v>
      </c>
      <c r="I17" s="99">
        <f t="shared" si="1"/>
        <v>579</v>
      </c>
      <c r="J17" s="99">
        <f t="shared" si="1"/>
        <v>0</v>
      </c>
      <c r="K17" s="99">
        <v>306</v>
      </c>
      <c r="L17" s="99">
        <v>0</v>
      </c>
      <c r="M17" s="99">
        <v>273</v>
      </c>
      <c r="N17" s="99">
        <v>0</v>
      </c>
      <c r="O17" s="99">
        <v>556</v>
      </c>
      <c r="P17" s="99">
        <v>0</v>
      </c>
      <c r="Q17" s="99">
        <v>306</v>
      </c>
      <c r="R17" s="99">
        <v>0</v>
      </c>
      <c r="S17" s="99">
        <v>265</v>
      </c>
      <c r="T17" s="99">
        <v>0</v>
      </c>
    </row>
    <row r="18" spans="1:20" ht="22.5" customHeight="1">
      <c r="A18" s="101">
        <v>10</v>
      </c>
      <c r="B18" s="102" t="s">
        <v>248</v>
      </c>
      <c r="C18" s="103">
        <f t="shared" si="0"/>
        <v>129</v>
      </c>
      <c r="D18" s="103">
        <f t="shared" si="0"/>
        <v>0</v>
      </c>
      <c r="E18" s="103">
        <v>60</v>
      </c>
      <c r="F18" s="103">
        <v>0</v>
      </c>
      <c r="G18" s="103">
        <v>69</v>
      </c>
      <c r="H18" s="103">
        <v>0</v>
      </c>
      <c r="I18" s="103">
        <f t="shared" si="1"/>
        <v>229</v>
      </c>
      <c r="J18" s="103">
        <f t="shared" si="1"/>
        <v>0</v>
      </c>
      <c r="K18" s="103">
        <v>120</v>
      </c>
      <c r="L18" s="103">
        <v>0</v>
      </c>
      <c r="M18" s="103">
        <v>109</v>
      </c>
      <c r="N18" s="103">
        <v>0</v>
      </c>
      <c r="O18" s="103">
        <v>224</v>
      </c>
      <c r="P18" s="103">
        <v>0</v>
      </c>
      <c r="Q18" s="103">
        <v>120</v>
      </c>
      <c r="R18" s="103">
        <v>0</v>
      </c>
      <c r="S18" s="103">
        <v>107</v>
      </c>
      <c r="T18" s="103">
        <v>0</v>
      </c>
    </row>
    <row r="19" spans="1:20" ht="22.5" customHeight="1">
      <c r="A19" s="97">
        <v>11</v>
      </c>
      <c r="B19" s="98" t="s">
        <v>249</v>
      </c>
      <c r="C19" s="99">
        <f t="shared" si="0"/>
        <v>205</v>
      </c>
      <c r="D19" s="99">
        <f t="shared" si="0"/>
        <v>0</v>
      </c>
      <c r="E19" s="99">
        <v>112</v>
      </c>
      <c r="F19" s="99">
        <v>0</v>
      </c>
      <c r="G19" s="99">
        <v>93</v>
      </c>
      <c r="H19" s="99">
        <v>0</v>
      </c>
      <c r="I19" s="99">
        <f t="shared" si="1"/>
        <v>368</v>
      </c>
      <c r="J19" s="99">
        <f t="shared" si="1"/>
        <v>0</v>
      </c>
      <c r="K19" s="99">
        <v>197</v>
      </c>
      <c r="L19" s="99">
        <v>0</v>
      </c>
      <c r="M19" s="99">
        <v>171</v>
      </c>
      <c r="N19" s="99">
        <v>0</v>
      </c>
      <c r="O19" s="99">
        <v>357</v>
      </c>
      <c r="P19" s="99">
        <v>0</v>
      </c>
      <c r="Q19" s="99">
        <v>197</v>
      </c>
      <c r="R19" s="99">
        <v>0</v>
      </c>
      <c r="S19" s="99">
        <v>167</v>
      </c>
      <c r="T19" s="99">
        <v>0</v>
      </c>
    </row>
    <row r="20" spans="1:20" ht="22.5" customHeight="1">
      <c r="A20" s="101">
        <v>12</v>
      </c>
      <c r="B20" s="102" t="s">
        <v>250</v>
      </c>
      <c r="C20" s="103">
        <f t="shared" si="0"/>
        <v>308</v>
      </c>
      <c r="D20" s="103">
        <f t="shared" si="0"/>
        <v>0</v>
      </c>
      <c r="E20" s="103">
        <v>144</v>
      </c>
      <c r="F20" s="103">
        <v>0</v>
      </c>
      <c r="G20" s="103">
        <v>164</v>
      </c>
      <c r="H20" s="103">
        <v>0</v>
      </c>
      <c r="I20" s="103">
        <f t="shared" si="1"/>
        <v>534</v>
      </c>
      <c r="J20" s="103">
        <f t="shared" si="1"/>
        <v>0</v>
      </c>
      <c r="K20" s="103">
        <v>266</v>
      </c>
      <c r="L20" s="103">
        <v>0</v>
      </c>
      <c r="M20" s="103">
        <v>268</v>
      </c>
      <c r="N20" s="103">
        <v>0</v>
      </c>
      <c r="O20" s="103">
        <v>512</v>
      </c>
      <c r="P20" s="103">
        <v>0</v>
      </c>
      <c r="Q20" s="103">
        <v>266</v>
      </c>
      <c r="R20" s="103">
        <v>0</v>
      </c>
      <c r="S20" s="103">
        <v>256</v>
      </c>
      <c r="T20" s="103">
        <v>0</v>
      </c>
    </row>
    <row r="21" spans="1:20" ht="22.5" customHeight="1">
      <c r="A21" s="97">
        <v>13</v>
      </c>
      <c r="B21" s="98" t="s">
        <v>251</v>
      </c>
      <c r="C21" s="99">
        <f t="shared" si="0"/>
        <v>159</v>
      </c>
      <c r="D21" s="99">
        <f t="shared" si="0"/>
        <v>0</v>
      </c>
      <c r="E21" s="103">
        <v>79</v>
      </c>
      <c r="F21" s="103">
        <v>0</v>
      </c>
      <c r="G21" s="103">
        <v>80</v>
      </c>
      <c r="H21" s="103">
        <v>0</v>
      </c>
      <c r="I21" s="103">
        <f t="shared" si="1"/>
        <v>241</v>
      </c>
      <c r="J21" s="103">
        <v>0</v>
      </c>
      <c r="K21" s="103">
        <v>122</v>
      </c>
      <c r="L21" s="103">
        <v>0</v>
      </c>
      <c r="M21" s="103">
        <v>119</v>
      </c>
      <c r="N21" s="103">
        <v>0</v>
      </c>
      <c r="O21" s="103">
        <v>236</v>
      </c>
      <c r="P21" s="103">
        <v>0</v>
      </c>
      <c r="Q21" s="103">
        <v>122</v>
      </c>
      <c r="R21" s="103">
        <v>0</v>
      </c>
      <c r="S21" s="103">
        <v>116</v>
      </c>
      <c r="T21" s="103">
        <v>0</v>
      </c>
    </row>
    <row r="22" spans="1:20" ht="22.5" customHeight="1">
      <c r="A22" s="101">
        <v>14</v>
      </c>
      <c r="B22" s="102" t="s">
        <v>252</v>
      </c>
      <c r="C22" s="103">
        <f t="shared" si="0"/>
        <v>301</v>
      </c>
      <c r="D22" s="103">
        <f t="shared" si="0"/>
        <v>0</v>
      </c>
      <c r="E22" s="103">
        <v>147</v>
      </c>
      <c r="F22" s="103">
        <v>0</v>
      </c>
      <c r="G22" s="103">
        <v>154</v>
      </c>
      <c r="H22" s="103">
        <v>0</v>
      </c>
      <c r="I22" s="103">
        <f t="shared" si="1"/>
        <v>472</v>
      </c>
      <c r="J22" s="103">
        <f t="shared" si="1"/>
        <v>0</v>
      </c>
      <c r="K22" s="103">
        <v>255</v>
      </c>
      <c r="L22" s="103">
        <v>0</v>
      </c>
      <c r="M22" s="103">
        <v>217</v>
      </c>
      <c r="N22" s="103">
        <v>0</v>
      </c>
      <c r="O22" s="103">
        <v>457</v>
      </c>
      <c r="P22" s="103">
        <v>0</v>
      </c>
      <c r="Q22" s="103">
        <v>255</v>
      </c>
      <c r="R22" s="103">
        <v>0</v>
      </c>
      <c r="S22" s="103">
        <v>214</v>
      </c>
      <c r="T22" s="103">
        <v>0</v>
      </c>
    </row>
    <row r="23" spans="1:20" ht="22.5" customHeight="1">
      <c r="A23" s="97">
        <v>15</v>
      </c>
      <c r="B23" s="98" t="s">
        <v>253</v>
      </c>
      <c r="C23" s="99">
        <f t="shared" si="0"/>
        <v>202</v>
      </c>
      <c r="D23" s="99">
        <f t="shared" si="0"/>
        <v>0</v>
      </c>
      <c r="E23" s="99">
        <v>90</v>
      </c>
      <c r="F23" s="99">
        <v>0</v>
      </c>
      <c r="G23" s="99">
        <v>112</v>
      </c>
      <c r="H23" s="99">
        <v>0</v>
      </c>
      <c r="I23" s="99">
        <f t="shared" si="1"/>
        <v>343</v>
      </c>
      <c r="J23" s="99">
        <f t="shared" si="1"/>
        <v>0</v>
      </c>
      <c r="K23" s="99">
        <v>174</v>
      </c>
      <c r="L23" s="99">
        <v>0</v>
      </c>
      <c r="M23" s="99">
        <v>169</v>
      </c>
      <c r="N23" s="99">
        <v>0</v>
      </c>
      <c r="O23" s="99">
        <v>333</v>
      </c>
      <c r="P23" s="99">
        <v>0</v>
      </c>
      <c r="Q23" s="99">
        <v>174</v>
      </c>
      <c r="R23" s="99">
        <v>0</v>
      </c>
      <c r="S23" s="99">
        <v>164</v>
      </c>
      <c r="T23" s="99">
        <v>0</v>
      </c>
    </row>
    <row r="24" spans="1:20" ht="22.5" customHeight="1">
      <c r="A24" s="101">
        <v>16</v>
      </c>
      <c r="B24" s="102" t="s">
        <v>254</v>
      </c>
      <c r="C24" s="103">
        <f t="shared" si="0"/>
        <v>154</v>
      </c>
      <c r="D24" s="103">
        <f t="shared" si="0"/>
        <v>0</v>
      </c>
      <c r="E24" s="103">
        <v>83</v>
      </c>
      <c r="F24" s="103">
        <v>0</v>
      </c>
      <c r="G24" s="103">
        <v>71</v>
      </c>
      <c r="H24" s="103">
        <v>0</v>
      </c>
      <c r="I24" s="103">
        <f t="shared" si="1"/>
        <v>251</v>
      </c>
      <c r="J24" s="103">
        <f t="shared" si="1"/>
        <v>0</v>
      </c>
      <c r="K24" s="103">
        <v>136</v>
      </c>
      <c r="L24" s="103">
        <v>0</v>
      </c>
      <c r="M24" s="103">
        <v>115</v>
      </c>
      <c r="N24" s="103">
        <v>0</v>
      </c>
      <c r="O24" s="103">
        <v>244</v>
      </c>
      <c r="P24" s="103">
        <v>0</v>
      </c>
      <c r="Q24" s="103">
        <v>136</v>
      </c>
      <c r="R24" s="103">
        <v>0</v>
      </c>
      <c r="S24" s="103">
        <v>114</v>
      </c>
      <c r="T24" s="103">
        <v>0</v>
      </c>
    </row>
    <row r="25" spans="1:20" ht="22.5" customHeight="1">
      <c r="A25" s="97">
        <v>17</v>
      </c>
      <c r="B25" s="98" t="s">
        <v>255</v>
      </c>
      <c r="C25" s="99">
        <f t="shared" si="0"/>
        <v>298</v>
      </c>
      <c r="D25" s="99">
        <f t="shared" si="0"/>
        <v>0</v>
      </c>
      <c r="E25" s="99">
        <v>161</v>
      </c>
      <c r="F25" s="99">
        <v>0</v>
      </c>
      <c r="G25" s="99">
        <v>137</v>
      </c>
      <c r="H25" s="99">
        <v>0</v>
      </c>
      <c r="I25" s="99">
        <f t="shared" si="1"/>
        <v>512</v>
      </c>
      <c r="J25" s="99">
        <f t="shared" si="1"/>
        <v>0</v>
      </c>
      <c r="K25" s="99">
        <v>264</v>
      </c>
      <c r="L25" s="99">
        <v>0</v>
      </c>
      <c r="M25" s="99">
        <v>248</v>
      </c>
      <c r="N25" s="99">
        <v>0</v>
      </c>
      <c r="O25" s="99">
        <v>504</v>
      </c>
      <c r="P25" s="99">
        <v>0</v>
      </c>
      <c r="Q25" s="99">
        <v>264</v>
      </c>
      <c r="R25" s="99">
        <v>0</v>
      </c>
      <c r="S25" s="99">
        <v>244</v>
      </c>
      <c r="T25" s="99">
        <v>0</v>
      </c>
    </row>
    <row r="26" spans="1:20" ht="22.5" customHeight="1">
      <c r="A26" s="101">
        <v>18</v>
      </c>
      <c r="B26" s="102" t="s">
        <v>256</v>
      </c>
      <c r="C26" s="103">
        <f t="shared" si="0"/>
        <v>457</v>
      </c>
      <c r="D26" s="103">
        <f t="shared" si="0"/>
        <v>0</v>
      </c>
      <c r="E26" s="103">
        <v>233</v>
      </c>
      <c r="F26" s="103">
        <v>0</v>
      </c>
      <c r="G26" s="103">
        <v>224</v>
      </c>
      <c r="H26" s="103">
        <v>0</v>
      </c>
      <c r="I26" s="103">
        <f t="shared" si="1"/>
        <v>749</v>
      </c>
      <c r="J26" s="103">
        <f t="shared" si="1"/>
        <v>0</v>
      </c>
      <c r="K26" s="103">
        <v>400</v>
      </c>
      <c r="L26" s="103">
        <v>0</v>
      </c>
      <c r="M26" s="103">
        <v>349</v>
      </c>
      <c r="N26" s="103">
        <v>0</v>
      </c>
      <c r="O26" s="103">
        <v>726</v>
      </c>
      <c r="P26" s="103">
        <v>0</v>
      </c>
      <c r="Q26" s="103">
        <v>400</v>
      </c>
      <c r="R26" s="103">
        <v>0</v>
      </c>
      <c r="S26" s="103">
        <v>342</v>
      </c>
      <c r="T26" s="103">
        <v>0</v>
      </c>
    </row>
    <row r="27" spans="1:20" ht="30.75" customHeight="1">
      <c r="A27" s="97"/>
      <c r="B27" s="104" t="s">
        <v>1</v>
      </c>
      <c r="C27" s="105">
        <f aca="true" t="shared" si="2" ref="C27:T27">SUM(C9:C26)</f>
        <v>6105</v>
      </c>
      <c r="D27" s="105">
        <f t="shared" si="2"/>
        <v>52</v>
      </c>
      <c r="E27" s="106">
        <f t="shared" si="2"/>
        <v>3083</v>
      </c>
      <c r="F27" s="106">
        <f t="shared" si="2"/>
        <v>23</v>
      </c>
      <c r="G27" s="105">
        <f t="shared" si="2"/>
        <v>3022</v>
      </c>
      <c r="H27" s="105">
        <f t="shared" si="2"/>
        <v>29</v>
      </c>
      <c r="I27" s="105">
        <f t="shared" si="2"/>
        <v>10343</v>
      </c>
      <c r="J27" s="105">
        <f t="shared" si="2"/>
        <v>92</v>
      </c>
      <c r="K27" s="105">
        <f t="shared" si="2"/>
        <v>5425</v>
      </c>
      <c r="L27" s="105">
        <f t="shared" si="2"/>
        <v>39</v>
      </c>
      <c r="M27" s="105">
        <f t="shared" si="2"/>
        <v>4918</v>
      </c>
      <c r="N27" s="105">
        <f t="shared" si="2"/>
        <v>53</v>
      </c>
      <c r="O27" s="105">
        <f t="shared" si="2"/>
        <v>10010</v>
      </c>
      <c r="P27" s="105">
        <f t="shared" si="2"/>
        <v>90</v>
      </c>
      <c r="Q27" s="105">
        <f t="shared" si="2"/>
        <v>5425</v>
      </c>
      <c r="R27" s="105">
        <f t="shared" si="2"/>
        <v>39</v>
      </c>
      <c r="S27" s="105">
        <f t="shared" si="2"/>
        <v>4778</v>
      </c>
      <c r="T27" s="105">
        <f t="shared" si="2"/>
        <v>51</v>
      </c>
    </row>
  </sheetData>
  <sheetProtection/>
  <mergeCells count="9"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41" right="0.16" top="1.17" bottom="0.37" header="0.5" footer="0.17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147"/>
  <sheetViews>
    <sheetView zoomScale="85" zoomScaleNormal="85" zoomScalePageLayoutView="0" workbookViewId="0" topLeftCell="A1">
      <selection activeCell="P29" sqref="P29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7.875" style="0" customWidth="1"/>
    <col min="4" max="4" width="7.375" style="0" customWidth="1"/>
    <col min="5" max="5" width="7.25390625" style="0" customWidth="1"/>
    <col min="6" max="7" width="7.125" style="0" customWidth="1"/>
    <col min="8" max="8" width="7.875" style="0" customWidth="1"/>
    <col min="9" max="9" width="7.25390625" style="0" customWidth="1"/>
    <col min="10" max="10" width="6.375" style="0" customWidth="1"/>
    <col min="11" max="11" width="9.25390625" style="0" bestFit="1" customWidth="1"/>
    <col min="12" max="12" width="6.75390625" style="0" customWidth="1"/>
    <col min="13" max="13" width="7.00390625" style="0" customWidth="1"/>
    <col min="14" max="14" width="9.625" style="0" customWidth="1"/>
    <col min="15" max="15" width="7.25390625" style="0" customWidth="1"/>
    <col min="16" max="16" width="8.875" style="0" customWidth="1"/>
    <col min="18" max="18" width="10.75390625" style="0" customWidth="1"/>
    <col min="19" max="19" width="11.375" style="0" customWidth="1"/>
    <col min="20" max="20" width="6.125" style="0" hidden="1" customWidth="1"/>
  </cols>
  <sheetData>
    <row r="1" spans="2:18" s="1" customFormat="1" ht="45.75" customHeight="1">
      <c r="B1" s="510" t="s">
        <v>100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9" s="2" customFormat="1" ht="33" customHeight="1">
      <c r="A2" s="578"/>
      <c r="B2" s="578" t="s">
        <v>53</v>
      </c>
      <c r="C2" s="522" t="s">
        <v>29</v>
      </c>
      <c r="D2" s="582" t="s">
        <v>7</v>
      </c>
      <c r="E2" s="585"/>
      <c r="F2" s="580" t="s">
        <v>4</v>
      </c>
      <c r="G2" s="580"/>
      <c r="H2" s="583" t="s">
        <v>8</v>
      </c>
      <c r="I2" s="584"/>
      <c r="J2" s="583" t="s">
        <v>9</v>
      </c>
      <c r="K2" s="584"/>
      <c r="L2" s="583" t="s">
        <v>10</v>
      </c>
      <c r="M2" s="586"/>
      <c r="N2" s="580" t="s">
        <v>2</v>
      </c>
      <c r="O2" s="580" t="s">
        <v>31</v>
      </c>
      <c r="P2" s="580" t="s">
        <v>32</v>
      </c>
      <c r="Q2" s="580" t="s">
        <v>30</v>
      </c>
      <c r="R2" s="582" t="s">
        <v>3</v>
      </c>
      <c r="S2" s="577" t="s">
        <v>34</v>
      </c>
    </row>
    <row r="3" spans="1:19" s="2" customFormat="1" ht="64.5" customHeight="1">
      <c r="A3" s="581"/>
      <c r="B3" s="579"/>
      <c r="C3" s="523"/>
      <c r="D3" s="6" t="s">
        <v>5</v>
      </c>
      <c r="E3" s="6" t="s">
        <v>6</v>
      </c>
      <c r="F3" s="6" t="s">
        <v>5</v>
      </c>
      <c r="G3" s="6" t="s">
        <v>6</v>
      </c>
      <c r="H3" s="6" t="s">
        <v>5</v>
      </c>
      <c r="I3" s="6" t="s">
        <v>6</v>
      </c>
      <c r="J3" s="6" t="s">
        <v>5</v>
      </c>
      <c r="K3" s="6" t="s">
        <v>6</v>
      </c>
      <c r="L3" s="6" t="s">
        <v>5</v>
      </c>
      <c r="M3" s="6" t="s">
        <v>6</v>
      </c>
      <c r="N3" s="580"/>
      <c r="O3" s="580"/>
      <c r="P3" s="580"/>
      <c r="Q3" s="580"/>
      <c r="R3" s="582"/>
      <c r="S3" s="577"/>
    </row>
    <row r="4" spans="1:19" s="2" customFormat="1" ht="19.5" customHeight="1">
      <c r="A4" s="7"/>
      <c r="B4" s="9" t="s">
        <v>0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0">
        <v>15</v>
      </c>
      <c r="R4" s="11"/>
      <c r="S4" s="12"/>
    </row>
    <row r="5" spans="1:20" ht="21" customHeight="1">
      <c r="A5" s="3">
        <v>1</v>
      </c>
      <c r="B5" s="15" t="s">
        <v>35</v>
      </c>
      <c r="C5" s="17">
        <v>41</v>
      </c>
      <c r="D5" s="18">
        <v>121</v>
      </c>
      <c r="E5" s="18">
        <v>70</v>
      </c>
      <c r="F5" s="24" t="s">
        <v>70</v>
      </c>
      <c r="G5" s="24">
        <v>32</v>
      </c>
      <c r="H5" s="25" t="s">
        <v>58</v>
      </c>
      <c r="I5" s="31">
        <v>41</v>
      </c>
      <c r="J5" s="33" t="s">
        <v>76</v>
      </c>
      <c r="K5" s="19">
        <v>328</v>
      </c>
      <c r="L5" s="17" t="s">
        <v>118</v>
      </c>
      <c r="M5" s="17">
        <v>45</v>
      </c>
      <c r="N5" s="17">
        <v>3643</v>
      </c>
      <c r="O5" s="18" t="s">
        <v>122</v>
      </c>
      <c r="P5" s="18" t="s">
        <v>136</v>
      </c>
      <c r="Q5" s="18" t="s">
        <v>145</v>
      </c>
      <c r="R5" s="20">
        <f>C5+D5+E5+F5+G5+H5+I5+J5+K5+L5+M5+N5+O5+P5+Q5</f>
        <v>4765</v>
      </c>
      <c r="S5" s="26" t="s">
        <v>151</v>
      </c>
      <c r="T5" t="s">
        <v>11</v>
      </c>
    </row>
    <row r="6" spans="1:20" ht="21" customHeight="1">
      <c r="A6" s="14">
        <v>2</v>
      </c>
      <c r="B6" s="29" t="s">
        <v>36</v>
      </c>
      <c r="C6" s="21">
        <v>22</v>
      </c>
      <c r="D6" s="22">
        <v>66</v>
      </c>
      <c r="E6" s="22">
        <v>9</v>
      </c>
      <c r="F6" s="22" t="s">
        <v>73</v>
      </c>
      <c r="G6" s="22">
        <v>25</v>
      </c>
      <c r="H6" s="21" t="s">
        <v>81</v>
      </c>
      <c r="I6" s="34">
        <v>258</v>
      </c>
      <c r="J6" s="35" t="s">
        <v>84</v>
      </c>
      <c r="K6" s="23">
        <v>262</v>
      </c>
      <c r="L6" s="21" t="s">
        <v>55</v>
      </c>
      <c r="M6" s="21">
        <v>27</v>
      </c>
      <c r="N6" s="21">
        <v>3850</v>
      </c>
      <c r="O6" s="22" t="s">
        <v>122</v>
      </c>
      <c r="P6" s="22" t="s">
        <v>137</v>
      </c>
      <c r="Q6" s="22" t="s">
        <v>146</v>
      </c>
      <c r="R6" s="36">
        <f aca="true" t="shared" si="0" ref="R6:R22">C6+D6+E6+F6+G6+H6+I6+J6+K6+L6+M6+N6+O6+P6+Q6</f>
        <v>9877</v>
      </c>
      <c r="S6" s="27" t="s">
        <v>152</v>
      </c>
      <c r="T6" t="s">
        <v>12</v>
      </c>
    </row>
    <row r="7" spans="1:20" ht="21" customHeight="1">
      <c r="A7" s="3">
        <v>3</v>
      </c>
      <c r="B7" s="16" t="s">
        <v>37</v>
      </c>
      <c r="C7" s="17">
        <v>49</v>
      </c>
      <c r="D7" s="18">
        <v>447</v>
      </c>
      <c r="E7" s="18">
        <v>56</v>
      </c>
      <c r="F7" s="24" t="s">
        <v>101</v>
      </c>
      <c r="G7" s="24">
        <v>22</v>
      </c>
      <c r="H7" s="25" t="s">
        <v>111</v>
      </c>
      <c r="I7" s="31">
        <v>58</v>
      </c>
      <c r="J7" s="33" t="s">
        <v>85</v>
      </c>
      <c r="K7" s="19">
        <v>500</v>
      </c>
      <c r="L7" s="17" t="s">
        <v>93</v>
      </c>
      <c r="M7" s="17">
        <v>56</v>
      </c>
      <c r="N7" s="17">
        <v>10531</v>
      </c>
      <c r="O7" s="18" t="s">
        <v>123</v>
      </c>
      <c r="P7" s="18" t="s">
        <v>138</v>
      </c>
      <c r="Q7" s="18" t="s">
        <v>147</v>
      </c>
      <c r="R7" s="20">
        <f t="shared" si="0"/>
        <v>12399</v>
      </c>
      <c r="S7" s="28" t="s">
        <v>153</v>
      </c>
      <c r="T7" t="s">
        <v>13</v>
      </c>
    </row>
    <row r="8" spans="1:20" ht="21" customHeight="1">
      <c r="A8" s="14">
        <v>4</v>
      </c>
      <c r="B8" s="29" t="s">
        <v>38</v>
      </c>
      <c r="C8" s="21">
        <v>122</v>
      </c>
      <c r="D8" s="22">
        <v>516</v>
      </c>
      <c r="E8" s="22">
        <v>162</v>
      </c>
      <c r="F8" s="22" t="s">
        <v>102</v>
      </c>
      <c r="G8" s="22">
        <v>828</v>
      </c>
      <c r="H8" s="21" t="s">
        <v>79</v>
      </c>
      <c r="I8" s="34">
        <v>284</v>
      </c>
      <c r="J8" s="35" t="s">
        <v>117</v>
      </c>
      <c r="K8" s="23">
        <v>2390</v>
      </c>
      <c r="L8" s="21" t="s">
        <v>119</v>
      </c>
      <c r="M8" s="21">
        <v>272</v>
      </c>
      <c r="N8" s="21">
        <v>19217</v>
      </c>
      <c r="O8" s="22" t="s">
        <v>124</v>
      </c>
      <c r="P8" s="22" t="s">
        <v>97</v>
      </c>
      <c r="Q8" s="22" t="s">
        <v>57</v>
      </c>
      <c r="R8" s="36">
        <f t="shared" si="0"/>
        <v>27507</v>
      </c>
      <c r="S8" s="27" t="s">
        <v>154</v>
      </c>
      <c r="T8" t="s">
        <v>14</v>
      </c>
    </row>
    <row r="9" spans="1:20" ht="21" customHeight="1">
      <c r="A9" s="3">
        <v>5</v>
      </c>
      <c r="B9" s="16" t="s">
        <v>39</v>
      </c>
      <c r="C9" s="17">
        <v>130</v>
      </c>
      <c r="D9" s="18">
        <v>450</v>
      </c>
      <c r="E9" s="18">
        <v>33</v>
      </c>
      <c r="F9" s="24" t="s">
        <v>103</v>
      </c>
      <c r="G9" s="24">
        <v>74</v>
      </c>
      <c r="H9" s="25" t="s">
        <v>105</v>
      </c>
      <c r="I9" s="31">
        <v>167</v>
      </c>
      <c r="J9" s="33" t="s">
        <v>74</v>
      </c>
      <c r="K9" s="19">
        <v>1678</v>
      </c>
      <c r="L9" s="17" t="s">
        <v>86</v>
      </c>
      <c r="M9" s="17">
        <v>150</v>
      </c>
      <c r="N9" s="17">
        <v>20618</v>
      </c>
      <c r="O9" s="18" t="s">
        <v>125</v>
      </c>
      <c r="P9" s="18" t="s">
        <v>139</v>
      </c>
      <c r="Q9" s="18" t="s">
        <v>59</v>
      </c>
      <c r="R9" s="20">
        <f t="shared" si="0"/>
        <v>25052</v>
      </c>
      <c r="S9" s="28" t="s">
        <v>155</v>
      </c>
      <c r="T9" t="s">
        <v>15</v>
      </c>
    </row>
    <row r="10" spans="1:20" ht="21" customHeight="1">
      <c r="A10" s="14">
        <v>6</v>
      </c>
      <c r="B10" s="29" t="s">
        <v>40</v>
      </c>
      <c r="C10" s="21">
        <v>109</v>
      </c>
      <c r="D10" s="22">
        <v>559</v>
      </c>
      <c r="E10" s="22">
        <v>38</v>
      </c>
      <c r="F10" s="22" t="s">
        <v>104</v>
      </c>
      <c r="G10" s="22">
        <v>283</v>
      </c>
      <c r="H10" s="21" t="s">
        <v>112</v>
      </c>
      <c r="I10" s="34">
        <v>1156</v>
      </c>
      <c r="J10" s="35" t="s">
        <v>62</v>
      </c>
      <c r="K10" s="23">
        <v>1146</v>
      </c>
      <c r="L10" s="21" t="s">
        <v>67</v>
      </c>
      <c r="M10" s="21">
        <v>216</v>
      </c>
      <c r="N10" s="21">
        <v>18121</v>
      </c>
      <c r="O10" s="22" t="s">
        <v>126</v>
      </c>
      <c r="P10" s="22" t="s">
        <v>140</v>
      </c>
      <c r="Q10" s="22" t="s">
        <v>59</v>
      </c>
      <c r="R10" s="36">
        <f t="shared" si="0"/>
        <v>24449</v>
      </c>
      <c r="S10" s="27" t="s">
        <v>156</v>
      </c>
      <c r="T10" t="s">
        <v>16</v>
      </c>
    </row>
    <row r="11" spans="1:20" ht="21" customHeight="1">
      <c r="A11" s="3">
        <v>7</v>
      </c>
      <c r="B11" s="16" t="s">
        <v>41</v>
      </c>
      <c r="C11" s="17">
        <v>29</v>
      </c>
      <c r="D11" s="18">
        <v>114</v>
      </c>
      <c r="E11" s="18">
        <v>44</v>
      </c>
      <c r="F11" s="24" t="s">
        <v>72</v>
      </c>
      <c r="G11" s="24">
        <v>65</v>
      </c>
      <c r="H11" s="25" t="s">
        <v>82</v>
      </c>
      <c r="I11" s="31">
        <v>407</v>
      </c>
      <c r="J11" s="33" t="s">
        <v>87</v>
      </c>
      <c r="K11" s="19">
        <v>468</v>
      </c>
      <c r="L11" s="17" t="s">
        <v>56</v>
      </c>
      <c r="M11" s="17">
        <v>46</v>
      </c>
      <c r="N11" s="17">
        <v>7329</v>
      </c>
      <c r="O11" s="18" t="s">
        <v>127</v>
      </c>
      <c r="P11" s="18" t="s">
        <v>83</v>
      </c>
      <c r="Q11" s="18" t="s">
        <v>148</v>
      </c>
      <c r="R11" s="20">
        <f t="shared" si="0"/>
        <v>11907</v>
      </c>
      <c r="S11" s="28" t="s">
        <v>157</v>
      </c>
      <c r="T11" t="s">
        <v>17</v>
      </c>
    </row>
    <row r="12" spans="1:20" ht="21" customHeight="1">
      <c r="A12" s="14">
        <v>8</v>
      </c>
      <c r="B12" s="29" t="s">
        <v>42</v>
      </c>
      <c r="C12" s="21">
        <v>26</v>
      </c>
      <c r="D12" s="22">
        <v>110</v>
      </c>
      <c r="E12" s="22">
        <v>28</v>
      </c>
      <c r="F12" s="22" t="s">
        <v>75</v>
      </c>
      <c r="G12" s="22">
        <v>45</v>
      </c>
      <c r="H12" s="21" t="s">
        <v>62</v>
      </c>
      <c r="I12" s="34">
        <v>156</v>
      </c>
      <c r="J12" s="35" t="s">
        <v>118</v>
      </c>
      <c r="K12" s="23">
        <v>322</v>
      </c>
      <c r="L12" s="21" t="s">
        <v>88</v>
      </c>
      <c r="M12" s="21">
        <v>66</v>
      </c>
      <c r="N12" s="21">
        <v>4747</v>
      </c>
      <c r="O12" s="22" t="s">
        <v>128</v>
      </c>
      <c r="P12" s="22" t="s">
        <v>141</v>
      </c>
      <c r="Q12" s="22" t="s">
        <v>76</v>
      </c>
      <c r="R12" s="36">
        <f t="shared" si="0"/>
        <v>5980</v>
      </c>
      <c r="S12" s="27" t="s">
        <v>158</v>
      </c>
      <c r="T12" t="s">
        <v>18</v>
      </c>
    </row>
    <row r="13" spans="1:20" ht="21" customHeight="1">
      <c r="A13" s="3">
        <v>9</v>
      </c>
      <c r="B13" s="16" t="s">
        <v>43</v>
      </c>
      <c r="C13" s="17">
        <v>54</v>
      </c>
      <c r="D13" s="18">
        <v>240</v>
      </c>
      <c r="E13" s="18">
        <v>37</v>
      </c>
      <c r="F13" s="24" t="s">
        <v>105</v>
      </c>
      <c r="G13" s="24">
        <v>77</v>
      </c>
      <c r="H13" s="25" t="s">
        <v>113</v>
      </c>
      <c r="I13" s="31">
        <v>270</v>
      </c>
      <c r="J13" s="33" t="s">
        <v>61</v>
      </c>
      <c r="K13" s="19">
        <v>445</v>
      </c>
      <c r="L13" s="17" t="s">
        <v>68</v>
      </c>
      <c r="M13" s="17">
        <v>90</v>
      </c>
      <c r="N13" s="17">
        <v>8437</v>
      </c>
      <c r="O13" s="18" t="s">
        <v>129</v>
      </c>
      <c r="P13" s="18" t="s">
        <v>142</v>
      </c>
      <c r="Q13" s="18" t="s">
        <v>149</v>
      </c>
      <c r="R13" s="20">
        <f t="shared" si="0"/>
        <v>10714</v>
      </c>
      <c r="S13" s="28" t="s">
        <v>159</v>
      </c>
      <c r="T13" t="s">
        <v>19</v>
      </c>
    </row>
    <row r="14" spans="1:20" ht="21" customHeight="1">
      <c r="A14" s="14">
        <v>10</v>
      </c>
      <c r="B14" s="29" t="s">
        <v>44</v>
      </c>
      <c r="C14" s="21">
        <v>22</v>
      </c>
      <c r="D14" s="22">
        <v>71</v>
      </c>
      <c r="E14" s="22">
        <v>36</v>
      </c>
      <c r="F14" s="22" t="s">
        <v>61</v>
      </c>
      <c r="G14" s="22">
        <v>14</v>
      </c>
      <c r="H14" s="21" t="s">
        <v>80</v>
      </c>
      <c r="I14" s="34">
        <v>54</v>
      </c>
      <c r="J14" s="35" t="s">
        <v>89</v>
      </c>
      <c r="K14" s="23">
        <v>207</v>
      </c>
      <c r="L14" s="21" t="s">
        <v>96</v>
      </c>
      <c r="M14" s="21">
        <v>25</v>
      </c>
      <c r="N14" s="21">
        <v>2841</v>
      </c>
      <c r="O14" s="22" t="s">
        <v>130</v>
      </c>
      <c r="P14" s="22" t="s">
        <v>143</v>
      </c>
      <c r="Q14" s="22" t="s">
        <v>118</v>
      </c>
      <c r="R14" s="36">
        <f t="shared" si="0"/>
        <v>3533</v>
      </c>
      <c r="S14" s="27" t="s">
        <v>160</v>
      </c>
      <c r="T14" t="s">
        <v>20</v>
      </c>
    </row>
    <row r="15" spans="1:20" ht="21" customHeight="1">
      <c r="A15" s="3">
        <v>11</v>
      </c>
      <c r="B15" s="16" t="s">
        <v>45</v>
      </c>
      <c r="C15" s="17">
        <v>24</v>
      </c>
      <c r="D15" s="18">
        <v>118</v>
      </c>
      <c r="E15" s="18">
        <v>16</v>
      </c>
      <c r="F15" s="24" t="s">
        <v>106</v>
      </c>
      <c r="G15" s="24">
        <v>98</v>
      </c>
      <c r="H15" s="25" t="s">
        <v>81</v>
      </c>
      <c r="I15" s="31">
        <v>244</v>
      </c>
      <c r="J15" s="33" t="s">
        <v>90</v>
      </c>
      <c r="K15" s="19">
        <v>599</v>
      </c>
      <c r="L15" s="17" t="s">
        <v>87</v>
      </c>
      <c r="M15" s="17">
        <v>69</v>
      </c>
      <c r="N15" s="17">
        <v>4934</v>
      </c>
      <c r="O15" s="18" t="s">
        <v>131</v>
      </c>
      <c r="P15" s="18" t="s">
        <v>74</v>
      </c>
      <c r="Q15" s="18" t="s">
        <v>150</v>
      </c>
      <c r="R15" s="20">
        <f t="shared" si="0"/>
        <v>6842</v>
      </c>
      <c r="S15" s="28" t="s">
        <v>99</v>
      </c>
      <c r="T15" t="s">
        <v>21</v>
      </c>
    </row>
    <row r="16" spans="1:20" ht="21" customHeight="1">
      <c r="A16" s="14">
        <v>12</v>
      </c>
      <c r="B16" s="29" t="s">
        <v>46</v>
      </c>
      <c r="C16" s="21">
        <v>95</v>
      </c>
      <c r="D16" s="22">
        <v>161</v>
      </c>
      <c r="E16" s="22">
        <v>79</v>
      </c>
      <c r="F16" s="22" t="s">
        <v>107</v>
      </c>
      <c r="G16" s="22">
        <v>73</v>
      </c>
      <c r="H16" s="21" t="s">
        <v>114</v>
      </c>
      <c r="I16" s="34">
        <v>564</v>
      </c>
      <c r="J16" s="35" t="s">
        <v>91</v>
      </c>
      <c r="K16" s="23">
        <v>528</v>
      </c>
      <c r="L16" s="21" t="s">
        <v>56</v>
      </c>
      <c r="M16" s="21">
        <v>67</v>
      </c>
      <c r="N16" s="21">
        <v>7682</v>
      </c>
      <c r="O16" s="22" t="s">
        <v>132</v>
      </c>
      <c r="P16" s="22" t="s">
        <v>144</v>
      </c>
      <c r="Q16" s="22" t="s">
        <v>96</v>
      </c>
      <c r="R16" s="36">
        <f t="shared" si="0"/>
        <v>10324</v>
      </c>
      <c r="S16" s="27" t="s">
        <v>161</v>
      </c>
      <c r="T16" t="s">
        <v>22</v>
      </c>
    </row>
    <row r="17" spans="1:20" ht="21" customHeight="1">
      <c r="A17" s="3">
        <v>13</v>
      </c>
      <c r="B17" s="16" t="s">
        <v>47</v>
      </c>
      <c r="C17" s="17">
        <v>16</v>
      </c>
      <c r="D17" s="18">
        <v>62</v>
      </c>
      <c r="E17" s="18">
        <v>25</v>
      </c>
      <c r="F17" s="24" t="s">
        <v>54</v>
      </c>
      <c r="G17" s="24">
        <v>8</v>
      </c>
      <c r="H17" s="25" t="s">
        <v>64</v>
      </c>
      <c r="I17" s="31">
        <v>337</v>
      </c>
      <c r="J17" s="33" t="s">
        <v>90</v>
      </c>
      <c r="K17" s="19">
        <v>212</v>
      </c>
      <c r="L17" s="17" t="s">
        <v>88</v>
      </c>
      <c r="M17" s="17">
        <v>49</v>
      </c>
      <c r="N17" s="17">
        <v>3103</v>
      </c>
      <c r="O17" s="18" t="s">
        <v>71</v>
      </c>
      <c r="P17" s="18" t="s">
        <v>65</v>
      </c>
      <c r="Q17" s="18" t="s">
        <v>90</v>
      </c>
      <c r="R17" s="20">
        <f t="shared" si="0"/>
        <v>4351</v>
      </c>
      <c r="S17" s="28" t="s">
        <v>162</v>
      </c>
      <c r="T17" t="s">
        <v>23</v>
      </c>
    </row>
    <row r="18" spans="1:20" ht="21" customHeight="1">
      <c r="A18" s="14">
        <v>14</v>
      </c>
      <c r="B18" s="29" t="s">
        <v>48</v>
      </c>
      <c r="C18" s="21">
        <v>41</v>
      </c>
      <c r="D18" s="22">
        <v>120</v>
      </c>
      <c r="E18" s="22">
        <v>18</v>
      </c>
      <c r="F18" s="22" t="s">
        <v>108</v>
      </c>
      <c r="G18" s="22">
        <v>57</v>
      </c>
      <c r="H18" s="21" t="s">
        <v>75</v>
      </c>
      <c r="I18" s="34">
        <v>89</v>
      </c>
      <c r="J18" s="35" t="s">
        <v>59</v>
      </c>
      <c r="K18" s="23">
        <v>511</v>
      </c>
      <c r="L18" s="21" t="s">
        <v>54</v>
      </c>
      <c r="M18" s="21">
        <v>325</v>
      </c>
      <c r="N18" s="21">
        <v>5729</v>
      </c>
      <c r="O18" s="22" t="s">
        <v>133</v>
      </c>
      <c r="P18" s="22" t="s">
        <v>101</v>
      </c>
      <c r="Q18" s="22" t="s">
        <v>60</v>
      </c>
      <c r="R18" s="36">
        <f t="shared" si="0"/>
        <v>7503</v>
      </c>
      <c r="S18" s="27" t="s">
        <v>163</v>
      </c>
      <c r="T18" t="s">
        <v>24</v>
      </c>
    </row>
    <row r="19" spans="1:20" ht="21" customHeight="1">
      <c r="A19" s="3">
        <v>15</v>
      </c>
      <c r="B19" s="16" t="s">
        <v>49</v>
      </c>
      <c r="C19" s="17">
        <v>43</v>
      </c>
      <c r="D19" s="18">
        <v>115</v>
      </c>
      <c r="E19" s="18">
        <v>17</v>
      </c>
      <c r="F19" s="24" t="s">
        <v>109</v>
      </c>
      <c r="G19" s="24">
        <v>57</v>
      </c>
      <c r="H19" s="25" t="s">
        <v>115</v>
      </c>
      <c r="I19" s="31">
        <v>135</v>
      </c>
      <c r="J19" s="33" t="s">
        <v>90</v>
      </c>
      <c r="K19" s="19">
        <v>257</v>
      </c>
      <c r="L19" s="17" t="s">
        <v>120</v>
      </c>
      <c r="M19" s="17">
        <v>12</v>
      </c>
      <c r="N19" s="17">
        <v>5347</v>
      </c>
      <c r="O19" s="18" t="s">
        <v>69</v>
      </c>
      <c r="P19" s="18" t="s">
        <v>133</v>
      </c>
      <c r="Q19" s="18" t="s">
        <v>76</v>
      </c>
      <c r="R19" s="20">
        <f t="shared" si="0"/>
        <v>6468</v>
      </c>
      <c r="S19" s="28" t="s">
        <v>164</v>
      </c>
      <c r="T19" t="s">
        <v>25</v>
      </c>
    </row>
    <row r="20" spans="1:20" ht="21" customHeight="1">
      <c r="A20" s="14">
        <v>16</v>
      </c>
      <c r="B20" s="29" t="s">
        <v>50</v>
      </c>
      <c r="C20" s="21">
        <v>26</v>
      </c>
      <c r="D20" s="22">
        <v>115</v>
      </c>
      <c r="E20" s="22">
        <v>25</v>
      </c>
      <c r="F20" s="22" t="s">
        <v>110</v>
      </c>
      <c r="G20" s="22">
        <v>105</v>
      </c>
      <c r="H20" s="21" t="s">
        <v>95</v>
      </c>
      <c r="I20" s="34">
        <v>164</v>
      </c>
      <c r="J20" s="35" t="s">
        <v>91</v>
      </c>
      <c r="K20" s="23">
        <v>323</v>
      </c>
      <c r="L20" s="21" t="s">
        <v>121</v>
      </c>
      <c r="M20" s="21">
        <v>806</v>
      </c>
      <c r="N20" s="21">
        <v>3467</v>
      </c>
      <c r="O20" s="22" t="s">
        <v>131</v>
      </c>
      <c r="P20" s="22" t="s">
        <v>66</v>
      </c>
      <c r="Q20" s="22" t="s">
        <v>80</v>
      </c>
      <c r="R20" s="36">
        <f t="shared" si="0"/>
        <v>5793</v>
      </c>
      <c r="S20" s="27" t="s">
        <v>165</v>
      </c>
      <c r="T20" t="s">
        <v>26</v>
      </c>
    </row>
    <row r="21" spans="1:20" ht="21" customHeight="1">
      <c r="A21" s="3">
        <v>17</v>
      </c>
      <c r="B21" s="16" t="s">
        <v>51</v>
      </c>
      <c r="C21" s="17">
        <v>32</v>
      </c>
      <c r="D21" s="18">
        <v>140</v>
      </c>
      <c r="E21" s="18">
        <v>67</v>
      </c>
      <c r="F21" s="24" t="s">
        <v>78</v>
      </c>
      <c r="G21" s="24">
        <v>42</v>
      </c>
      <c r="H21" s="25" t="s">
        <v>63</v>
      </c>
      <c r="I21" s="31">
        <v>66</v>
      </c>
      <c r="J21" s="33" t="s">
        <v>85</v>
      </c>
      <c r="K21" s="19">
        <v>472</v>
      </c>
      <c r="L21" s="17" t="s">
        <v>92</v>
      </c>
      <c r="M21" s="17">
        <v>40</v>
      </c>
      <c r="N21" s="17">
        <v>5625</v>
      </c>
      <c r="O21" s="18" t="s">
        <v>134</v>
      </c>
      <c r="P21" s="18" t="s">
        <v>94</v>
      </c>
      <c r="Q21" s="18" t="s">
        <v>76</v>
      </c>
      <c r="R21" s="20">
        <f t="shared" si="0"/>
        <v>7107</v>
      </c>
      <c r="S21" s="28" t="s">
        <v>166</v>
      </c>
      <c r="T21" t="s">
        <v>27</v>
      </c>
    </row>
    <row r="22" spans="1:20" ht="21" customHeight="1">
      <c r="A22" s="14">
        <v>18</v>
      </c>
      <c r="B22" s="30" t="s">
        <v>52</v>
      </c>
      <c r="C22" s="21">
        <v>51</v>
      </c>
      <c r="D22" s="22">
        <v>191</v>
      </c>
      <c r="E22" s="22">
        <v>39</v>
      </c>
      <c r="F22" s="22" t="s">
        <v>77</v>
      </c>
      <c r="G22" s="22">
        <v>94</v>
      </c>
      <c r="H22" s="21" t="s">
        <v>116</v>
      </c>
      <c r="I22" s="34">
        <v>967</v>
      </c>
      <c r="J22" s="35" t="s">
        <v>70</v>
      </c>
      <c r="K22" s="23">
        <v>522</v>
      </c>
      <c r="L22" s="21" t="s">
        <v>120</v>
      </c>
      <c r="M22" s="21">
        <v>73</v>
      </c>
      <c r="N22" s="21">
        <v>9239</v>
      </c>
      <c r="O22" s="22" t="s">
        <v>135</v>
      </c>
      <c r="P22" s="22" t="s">
        <v>98</v>
      </c>
      <c r="Q22" s="22" t="s">
        <v>61</v>
      </c>
      <c r="R22" s="36">
        <f t="shared" si="0"/>
        <v>12688</v>
      </c>
      <c r="S22" s="27" t="s">
        <v>167</v>
      </c>
      <c r="T22" t="s">
        <v>28</v>
      </c>
    </row>
    <row r="23" spans="1:19" s="5" customFormat="1" ht="30.75" customHeight="1">
      <c r="A23" s="4"/>
      <c r="B23" s="37" t="s">
        <v>1</v>
      </c>
      <c r="C23" s="38">
        <v>932</v>
      </c>
      <c r="D23" s="39">
        <v>3716</v>
      </c>
      <c r="E23" s="39">
        <v>799</v>
      </c>
      <c r="F23" s="40">
        <v>5770</v>
      </c>
      <c r="G23" s="40">
        <v>1999</v>
      </c>
      <c r="H23" s="40">
        <v>4298</v>
      </c>
      <c r="I23" s="40">
        <v>5417</v>
      </c>
      <c r="J23" s="38">
        <v>651</v>
      </c>
      <c r="K23" s="38">
        <v>11170</v>
      </c>
      <c r="L23" s="38">
        <v>767</v>
      </c>
      <c r="M23" s="38">
        <v>2434</v>
      </c>
      <c r="N23" s="38">
        <v>144460</v>
      </c>
      <c r="O23" s="38">
        <v>3196</v>
      </c>
      <c r="P23" s="38">
        <v>3882</v>
      </c>
      <c r="Q23" s="38">
        <v>7768</v>
      </c>
      <c r="R23" s="41">
        <f>SUM(C23:Q23)</f>
        <v>197259</v>
      </c>
      <c r="S23" s="32">
        <v>202746</v>
      </c>
    </row>
    <row r="25" s="8" customFormat="1" ht="15">
      <c r="B25" s="13" t="s">
        <v>33</v>
      </c>
    </row>
    <row r="26" s="8" customFormat="1" ht="12.75" customHeight="1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 customHeight="1"/>
    <row r="36" s="8" customFormat="1" ht="12.75"/>
    <row r="37" s="8" customFormat="1" ht="12.75"/>
    <row r="38" s="8" customFormat="1" ht="12.75" customHeight="1"/>
    <row r="39" s="8" customFormat="1" ht="12.75"/>
    <row r="40" s="8" customFormat="1" ht="12.75"/>
    <row r="41" s="8" customFormat="1" ht="12.75" customHeight="1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25.5" customHeight="1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 customHeight="1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33" customHeight="1"/>
    <row r="70" s="8" customFormat="1" ht="12.75"/>
    <row r="71" spans="1:11" s="8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8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8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8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8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8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8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8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8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8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8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8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8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8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8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8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8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8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8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8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8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8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8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8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8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8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8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8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8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8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8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8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8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8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8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8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8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8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8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8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8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8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8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8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8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8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8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8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8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8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8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8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8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8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8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8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8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8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8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8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8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8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8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8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8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8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8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8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8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8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8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8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8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8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8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8" customFormat="1" ht="12.75">
      <c r="A146"/>
      <c r="B146"/>
      <c r="C146"/>
      <c r="D146"/>
      <c r="E146"/>
      <c r="F146"/>
      <c r="G146"/>
      <c r="H146"/>
      <c r="I146"/>
      <c r="J146"/>
      <c r="K146"/>
    </row>
    <row r="147" spans="1:11" s="8" customFormat="1" ht="12.75">
      <c r="A147"/>
      <c r="B147"/>
      <c r="C147"/>
      <c r="D147"/>
      <c r="E147"/>
      <c r="F147"/>
      <c r="G147"/>
      <c r="H147"/>
      <c r="I147"/>
      <c r="J147"/>
      <c r="K147"/>
    </row>
  </sheetData>
  <sheetProtection/>
  <mergeCells count="15">
    <mergeCell ref="A2:A3"/>
    <mergeCell ref="B1:R1"/>
    <mergeCell ref="F2:G2"/>
    <mergeCell ref="C2:C3"/>
    <mergeCell ref="R2:R3"/>
    <mergeCell ref="H2:I2"/>
    <mergeCell ref="D2:E2"/>
    <mergeCell ref="Q2:Q3"/>
    <mergeCell ref="J2:K2"/>
    <mergeCell ref="L2:M2"/>
    <mergeCell ref="S2:S3"/>
    <mergeCell ref="B2:B3"/>
    <mergeCell ref="P2:P3"/>
    <mergeCell ref="N2:N3"/>
    <mergeCell ref="O2:O3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0" sqref="J20"/>
    </sheetView>
  </sheetViews>
  <sheetFormatPr defaultColWidth="9.00390625" defaultRowHeight="12.75"/>
  <cols>
    <col min="2" max="2" width="23.75390625" style="0" customWidth="1"/>
    <col min="3" max="6" width="12.375" style="0" customWidth="1"/>
  </cols>
  <sheetData>
    <row r="1" spans="1:6" ht="75" customHeight="1">
      <c r="A1" s="46"/>
      <c r="B1" s="589" t="s">
        <v>168</v>
      </c>
      <c r="C1" s="589"/>
      <c r="D1" s="589"/>
      <c r="E1" s="589"/>
      <c r="F1" s="589"/>
    </row>
    <row r="2" spans="1:6" ht="12.75">
      <c r="A2" s="590" t="s">
        <v>169</v>
      </c>
      <c r="B2" s="590" t="s">
        <v>170</v>
      </c>
      <c r="C2" s="595" t="s">
        <v>171</v>
      </c>
      <c r="D2" s="596"/>
      <c r="E2" s="595" t="s">
        <v>172</v>
      </c>
      <c r="F2" s="596"/>
    </row>
    <row r="3" spans="1:6" ht="12.75">
      <c r="A3" s="591"/>
      <c r="B3" s="593"/>
      <c r="C3" s="597" t="s">
        <v>173</v>
      </c>
      <c r="D3" s="597"/>
      <c r="E3" s="598" t="s">
        <v>174</v>
      </c>
      <c r="F3" s="598"/>
    </row>
    <row r="4" spans="1:6" ht="12.75">
      <c r="A4" s="592"/>
      <c r="B4" s="594"/>
      <c r="C4" s="47" t="s">
        <v>175</v>
      </c>
      <c r="D4" s="47" t="s">
        <v>176</v>
      </c>
      <c r="E4" s="47" t="s">
        <v>175</v>
      </c>
      <c r="F4" s="48" t="s">
        <v>176</v>
      </c>
    </row>
    <row r="5" spans="1:6" ht="22.5" customHeight="1">
      <c r="A5" s="49">
        <v>1</v>
      </c>
      <c r="B5" s="50" t="s">
        <v>177</v>
      </c>
      <c r="C5" s="51">
        <v>171</v>
      </c>
      <c r="D5" s="51">
        <v>319</v>
      </c>
      <c r="E5" s="51">
        <v>286</v>
      </c>
      <c r="F5" s="51">
        <v>550</v>
      </c>
    </row>
    <row r="6" spans="1:6" ht="22.5" customHeight="1">
      <c r="A6" s="52">
        <v>2</v>
      </c>
      <c r="B6" s="53" t="s">
        <v>178</v>
      </c>
      <c r="C6" s="54">
        <v>167</v>
      </c>
      <c r="D6" s="54">
        <v>222</v>
      </c>
      <c r="E6" s="54">
        <v>202</v>
      </c>
      <c r="F6" s="54">
        <v>280</v>
      </c>
    </row>
    <row r="7" spans="1:6" ht="22.5" customHeight="1">
      <c r="A7" s="49">
        <v>3</v>
      </c>
      <c r="B7" s="50" t="s">
        <v>179</v>
      </c>
      <c r="C7" s="51">
        <v>256</v>
      </c>
      <c r="D7" s="51">
        <v>417</v>
      </c>
      <c r="E7" s="51">
        <v>400</v>
      </c>
      <c r="F7" s="51">
        <v>698</v>
      </c>
    </row>
    <row r="8" spans="1:6" ht="22.5" customHeight="1">
      <c r="A8" s="52">
        <v>4</v>
      </c>
      <c r="B8" s="53" t="s">
        <v>180</v>
      </c>
      <c r="C8" s="54">
        <v>870</v>
      </c>
      <c r="D8" s="54">
        <v>1228</v>
      </c>
      <c r="E8" s="54">
        <v>1199</v>
      </c>
      <c r="F8" s="54">
        <v>1815</v>
      </c>
    </row>
    <row r="9" spans="1:6" ht="22.5" customHeight="1">
      <c r="A9" s="49">
        <v>5</v>
      </c>
      <c r="B9" s="50" t="s">
        <v>181</v>
      </c>
      <c r="C9" s="51">
        <v>1207</v>
      </c>
      <c r="D9" s="51">
        <v>1726</v>
      </c>
      <c r="E9" s="51">
        <v>1564</v>
      </c>
      <c r="F9" s="51">
        <v>2322</v>
      </c>
    </row>
    <row r="10" spans="1:9" ht="22.5" customHeight="1">
      <c r="A10" s="52">
        <v>6</v>
      </c>
      <c r="B10" s="53" t="s">
        <v>40</v>
      </c>
      <c r="C10" s="54">
        <v>1105</v>
      </c>
      <c r="D10" s="54">
        <v>1370</v>
      </c>
      <c r="E10" s="54">
        <v>1324</v>
      </c>
      <c r="F10" s="54">
        <v>1738</v>
      </c>
      <c r="I10" s="55"/>
    </row>
    <row r="11" spans="1:6" ht="22.5" customHeight="1">
      <c r="A11" s="49">
        <v>7</v>
      </c>
      <c r="B11" s="50" t="s">
        <v>41</v>
      </c>
      <c r="C11" s="51">
        <v>992</v>
      </c>
      <c r="D11" s="51">
        <v>1448</v>
      </c>
      <c r="E11" s="51">
        <v>1254</v>
      </c>
      <c r="F11" s="51">
        <v>1898</v>
      </c>
    </row>
    <row r="12" spans="1:6" ht="22.5" customHeight="1">
      <c r="A12" s="52">
        <v>8</v>
      </c>
      <c r="B12" s="53" t="s">
        <v>42</v>
      </c>
      <c r="C12" s="54">
        <v>249</v>
      </c>
      <c r="D12" s="54">
        <v>364</v>
      </c>
      <c r="E12" s="54">
        <v>345</v>
      </c>
      <c r="F12" s="54">
        <v>536</v>
      </c>
    </row>
    <row r="13" spans="1:10" ht="22.5" customHeight="1">
      <c r="A13" s="49">
        <v>9</v>
      </c>
      <c r="B13" s="50" t="s">
        <v>43</v>
      </c>
      <c r="C13" s="56">
        <v>621</v>
      </c>
      <c r="D13" s="56">
        <v>783</v>
      </c>
      <c r="E13" s="51">
        <v>764</v>
      </c>
      <c r="F13" s="51">
        <v>986</v>
      </c>
      <c r="I13" s="55"/>
      <c r="J13" s="55"/>
    </row>
    <row r="14" spans="1:6" ht="22.5" customHeight="1">
      <c r="A14" s="52">
        <v>10</v>
      </c>
      <c r="B14" s="53" t="s">
        <v>44</v>
      </c>
      <c r="C14" s="54">
        <v>293</v>
      </c>
      <c r="D14" s="54">
        <v>466</v>
      </c>
      <c r="E14" s="54">
        <v>404</v>
      </c>
      <c r="F14" s="54">
        <v>630</v>
      </c>
    </row>
    <row r="15" spans="1:6" ht="22.5" customHeight="1">
      <c r="A15" s="49">
        <v>11</v>
      </c>
      <c r="B15" s="50" t="s">
        <v>45</v>
      </c>
      <c r="C15" s="51">
        <v>146</v>
      </c>
      <c r="D15" s="51">
        <v>212</v>
      </c>
      <c r="E15" s="51">
        <v>210</v>
      </c>
      <c r="F15" s="51">
        <v>304</v>
      </c>
    </row>
    <row r="16" spans="1:6" ht="22.5" customHeight="1">
      <c r="A16" s="52">
        <v>12</v>
      </c>
      <c r="B16" s="53" t="s">
        <v>182</v>
      </c>
      <c r="C16" s="54">
        <v>334</v>
      </c>
      <c r="D16" s="54">
        <v>545</v>
      </c>
      <c r="E16" s="54">
        <v>402</v>
      </c>
      <c r="F16" s="54">
        <v>655</v>
      </c>
    </row>
    <row r="17" spans="1:6" ht="22.5" customHeight="1">
      <c r="A17" s="49">
        <v>13</v>
      </c>
      <c r="B17" s="50" t="s">
        <v>47</v>
      </c>
      <c r="C17" s="51">
        <v>264</v>
      </c>
      <c r="D17" s="51">
        <v>410</v>
      </c>
      <c r="E17" s="51">
        <v>363</v>
      </c>
      <c r="F17" s="51">
        <v>613</v>
      </c>
    </row>
    <row r="18" spans="1:6" ht="22.5" customHeight="1">
      <c r="A18" s="52">
        <v>14</v>
      </c>
      <c r="B18" s="53" t="s">
        <v>48</v>
      </c>
      <c r="C18" s="54">
        <v>253</v>
      </c>
      <c r="D18" s="54">
        <v>342</v>
      </c>
      <c r="E18" s="54">
        <v>367</v>
      </c>
      <c r="F18" s="54">
        <v>503</v>
      </c>
    </row>
    <row r="19" spans="1:6" ht="22.5" customHeight="1">
      <c r="A19" s="49">
        <v>15</v>
      </c>
      <c r="B19" s="50" t="s">
        <v>49</v>
      </c>
      <c r="C19" s="51">
        <v>291</v>
      </c>
      <c r="D19" s="51">
        <v>427</v>
      </c>
      <c r="E19" s="51">
        <v>492</v>
      </c>
      <c r="F19" s="51">
        <v>715</v>
      </c>
    </row>
    <row r="20" spans="1:6" ht="22.5" customHeight="1">
      <c r="A20" s="52">
        <v>16</v>
      </c>
      <c r="B20" s="53" t="s">
        <v>183</v>
      </c>
      <c r="C20" s="54">
        <v>33</v>
      </c>
      <c r="D20" s="54">
        <v>55</v>
      </c>
      <c r="E20" s="54">
        <v>48</v>
      </c>
      <c r="F20" s="54">
        <v>93</v>
      </c>
    </row>
    <row r="21" spans="1:6" ht="22.5" customHeight="1">
      <c r="A21" s="49">
        <v>17</v>
      </c>
      <c r="B21" s="50" t="s">
        <v>51</v>
      </c>
      <c r="C21" s="51">
        <v>892</v>
      </c>
      <c r="D21" s="51">
        <v>1275</v>
      </c>
      <c r="E21" s="51">
        <v>1772</v>
      </c>
      <c r="F21" s="51">
        <v>1884</v>
      </c>
    </row>
    <row r="22" spans="1:6" ht="22.5" customHeight="1">
      <c r="A22" s="52">
        <v>18</v>
      </c>
      <c r="B22" s="53" t="s">
        <v>52</v>
      </c>
      <c r="C22" s="57">
        <v>572</v>
      </c>
      <c r="D22" s="54">
        <v>828</v>
      </c>
      <c r="E22" s="57">
        <v>664</v>
      </c>
      <c r="F22" s="54">
        <v>986</v>
      </c>
    </row>
    <row r="23" spans="1:6" ht="22.5" customHeight="1">
      <c r="A23" s="587" t="s">
        <v>3</v>
      </c>
      <c r="B23" s="588"/>
      <c r="C23" s="58">
        <f>SUM(C5:C22)</f>
        <v>8716</v>
      </c>
      <c r="D23" s="58">
        <f>SUM(D5:D22)</f>
        <v>12437</v>
      </c>
      <c r="E23" s="58">
        <f>SUM(E5:E22)</f>
        <v>12060</v>
      </c>
      <c r="F23" s="58">
        <f>SUM(F5:F22)</f>
        <v>17206</v>
      </c>
    </row>
  </sheetData>
  <sheetProtection/>
  <mergeCells count="8">
    <mergeCell ref="A23:B23"/>
    <mergeCell ref="B1:F1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G37" sqref="G37"/>
    </sheetView>
  </sheetViews>
  <sheetFormatPr defaultColWidth="9.00390625" defaultRowHeight="12.75"/>
  <cols>
    <col min="2" max="2" width="23.25390625" style="0" customWidth="1"/>
  </cols>
  <sheetData>
    <row r="1" spans="1:16" s="60" customFormat="1" ht="15">
      <c r="A1" s="59"/>
      <c r="B1" s="59"/>
      <c r="C1" s="59"/>
      <c r="D1" s="59"/>
      <c r="E1" s="59"/>
      <c r="F1" s="59"/>
      <c r="G1" s="59"/>
      <c r="H1" s="599" t="s">
        <v>184</v>
      </c>
      <c r="I1" s="599"/>
      <c r="J1" s="59"/>
      <c r="K1" s="59"/>
      <c r="L1" s="59"/>
      <c r="M1" s="59"/>
      <c r="N1" s="59"/>
      <c r="O1" s="59"/>
      <c r="P1" s="59"/>
    </row>
    <row r="2" spans="1:16" s="60" customFormat="1" ht="15">
      <c r="A2" s="600" t="s">
        <v>185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</row>
    <row r="3" spans="1:16" s="60" customFormat="1" ht="15">
      <c r="A3" s="600" t="s">
        <v>186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</row>
    <row r="4" spans="1:16" s="60" customFormat="1" ht="15.75" thickBot="1">
      <c r="A4" s="61"/>
      <c r="B4" s="61"/>
      <c r="C4" s="61"/>
      <c r="D4" s="61"/>
      <c r="E4" s="61"/>
      <c r="F4" s="61"/>
      <c r="G4" s="601" t="s">
        <v>187</v>
      </c>
      <c r="H4" s="601"/>
      <c r="I4" s="601"/>
      <c r="J4" s="601"/>
      <c r="K4" s="601"/>
      <c r="L4" s="61"/>
      <c r="M4" s="61"/>
      <c r="N4" s="61"/>
      <c r="O4" s="61"/>
      <c r="P4" s="61"/>
    </row>
    <row r="5" spans="1:16" s="60" customFormat="1" ht="15.75" thickBot="1">
      <c r="A5" s="602" t="s">
        <v>188</v>
      </c>
      <c r="B5" s="604" t="s">
        <v>53</v>
      </c>
      <c r="C5" s="62"/>
      <c r="D5" s="64"/>
      <c r="E5" s="65"/>
      <c r="F5" s="65"/>
      <c r="G5" s="65"/>
      <c r="H5" s="65"/>
      <c r="I5" s="65"/>
      <c r="J5" s="65" t="s">
        <v>189</v>
      </c>
      <c r="K5" s="65"/>
      <c r="L5" s="65"/>
      <c r="M5" s="65"/>
      <c r="N5" s="65"/>
      <c r="O5" s="65"/>
      <c r="P5" s="66"/>
    </row>
    <row r="6" spans="1:16" s="68" customFormat="1" ht="15">
      <c r="A6" s="603"/>
      <c r="B6" s="605"/>
      <c r="C6" s="67" t="s">
        <v>190</v>
      </c>
      <c r="D6" s="607" t="s">
        <v>191</v>
      </c>
      <c r="E6" s="608"/>
      <c r="F6" s="609" t="s">
        <v>192</v>
      </c>
      <c r="G6" s="607"/>
      <c r="H6" s="607"/>
      <c r="I6" s="608"/>
      <c r="J6" s="609" t="s">
        <v>193</v>
      </c>
      <c r="K6" s="607"/>
      <c r="L6" s="607"/>
      <c r="M6" s="608"/>
      <c r="N6" s="609" t="s">
        <v>194</v>
      </c>
      <c r="O6" s="607"/>
      <c r="P6" s="608"/>
    </row>
    <row r="7" spans="1:16" s="68" customFormat="1" ht="15">
      <c r="A7" s="603"/>
      <c r="B7" s="605"/>
      <c r="C7" s="67" t="s">
        <v>195</v>
      </c>
      <c r="D7" s="610" t="s">
        <v>196</v>
      </c>
      <c r="E7" s="611"/>
      <c r="F7" s="69"/>
      <c r="G7" s="70"/>
      <c r="H7" s="70"/>
      <c r="I7" s="71"/>
      <c r="J7" s="69"/>
      <c r="K7" s="70"/>
      <c r="L7" s="70"/>
      <c r="M7" s="71"/>
      <c r="N7" s="69"/>
      <c r="O7" s="70"/>
      <c r="P7" s="71"/>
    </row>
    <row r="8" spans="1:16" s="68" customFormat="1" ht="15">
      <c r="A8" s="603"/>
      <c r="B8" s="605"/>
      <c r="C8" s="67" t="s">
        <v>197</v>
      </c>
      <c r="D8" s="612" t="s">
        <v>198</v>
      </c>
      <c r="E8" s="613"/>
      <c r="F8" s="614" t="s">
        <v>199</v>
      </c>
      <c r="G8" s="615"/>
      <c r="H8" s="616" t="s">
        <v>200</v>
      </c>
      <c r="I8" s="617"/>
      <c r="J8" s="614" t="s">
        <v>199</v>
      </c>
      <c r="K8" s="615"/>
      <c r="L8" s="616" t="s">
        <v>200</v>
      </c>
      <c r="M8" s="617"/>
      <c r="N8" s="614" t="s">
        <v>201</v>
      </c>
      <c r="O8" s="615"/>
      <c r="P8" s="72" t="s">
        <v>202</v>
      </c>
    </row>
    <row r="9" spans="1:16" s="68" customFormat="1" ht="15">
      <c r="A9" s="603"/>
      <c r="B9" s="605"/>
      <c r="C9" s="67" t="s">
        <v>203</v>
      </c>
      <c r="D9" s="612" t="s">
        <v>204</v>
      </c>
      <c r="E9" s="613"/>
      <c r="F9" s="622" t="s">
        <v>205</v>
      </c>
      <c r="G9" s="623"/>
      <c r="H9" s="624" t="s">
        <v>206</v>
      </c>
      <c r="I9" s="613"/>
      <c r="J9" s="622" t="s">
        <v>207</v>
      </c>
      <c r="K9" s="623"/>
      <c r="L9" s="624" t="s">
        <v>206</v>
      </c>
      <c r="M9" s="613"/>
      <c r="N9" s="622" t="s">
        <v>208</v>
      </c>
      <c r="O9" s="623"/>
      <c r="P9" s="72" t="s">
        <v>209</v>
      </c>
    </row>
    <row r="10" spans="1:16" s="68" customFormat="1" ht="15">
      <c r="A10" s="603"/>
      <c r="B10" s="605"/>
      <c r="C10" s="73"/>
      <c r="D10" s="627" t="s">
        <v>210</v>
      </c>
      <c r="E10" s="619"/>
      <c r="F10" s="620" t="s">
        <v>210</v>
      </c>
      <c r="G10" s="621"/>
      <c r="H10" s="618" t="s">
        <v>210</v>
      </c>
      <c r="I10" s="619"/>
      <c r="J10" s="620" t="s">
        <v>210</v>
      </c>
      <c r="K10" s="621"/>
      <c r="L10" s="618" t="s">
        <v>210</v>
      </c>
      <c r="M10" s="619"/>
      <c r="N10" s="620" t="s">
        <v>210</v>
      </c>
      <c r="O10" s="621"/>
      <c r="P10" s="72" t="s">
        <v>211</v>
      </c>
    </row>
    <row r="11" spans="1:16" s="68" customFormat="1" ht="15">
      <c r="A11" s="603"/>
      <c r="B11" s="605"/>
      <c r="C11" s="73"/>
      <c r="D11" s="74" t="s">
        <v>212</v>
      </c>
      <c r="E11" s="72" t="s">
        <v>213</v>
      </c>
      <c r="F11" s="75" t="s">
        <v>212</v>
      </c>
      <c r="G11" s="74" t="s">
        <v>213</v>
      </c>
      <c r="H11" s="74" t="s">
        <v>212</v>
      </c>
      <c r="I11" s="72" t="s">
        <v>213</v>
      </c>
      <c r="J11" s="75" t="s">
        <v>212</v>
      </c>
      <c r="K11" s="74" t="s">
        <v>213</v>
      </c>
      <c r="L11" s="74" t="s">
        <v>212</v>
      </c>
      <c r="M11" s="72" t="s">
        <v>213</v>
      </c>
      <c r="N11" s="75" t="s">
        <v>212</v>
      </c>
      <c r="O11" s="74" t="s">
        <v>213</v>
      </c>
      <c r="P11" s="72" t="s">
        <v>214</v>
      </c>
    </row>
    <row r="12" spans="1:16" s="68" customFormat="1" ht="15.75" thickBot="1">
      <c r="A12" s="76"/>
      <c r="B12" s="606"/>
      <c r="C12" s="77"/>
      <c r="D12" s="74" t="s">
        <v>215</v>
      </c>
      <c r="E12" s="72" t="s">
        <v>216</v>
      </c>
      <c r="F12" s="75" t="s">
        <v>215</v>
      </c>
      <c r="G12" s="74" t="s">
        <v>216</v>
      </c>
      <c r="H12" s="74" t="s">
        <v>215</v>
      </c>
      <c r="I12" s="72" t="s">
        <v>216</v>
      </c>
      <c r="J12" s="75" t="s">
        <v>215</v>
      </c>
      <c r="K12" s="74" t="s">
        <v>216</v>
      </c>
      <c r="L12" s="74" t="s">
        <v>215</v>
      </c>
      <c r="M12" s="72" t="s">
        <v>216</v>
      </c>
      <c r="N12" s="75" t="s">
        <v>215</v>
      </c>
      <c r="O12" s="74" t="s">
        <v>216</v>
      </c>
      <c r="P12" s="72" t="s">
        <v>217</v>
      </c>
    </row>
    <row r="13" spans="1:16" s="68" customFormat="1" ht="15.75">
      <c r="A13" s="78" t="s">
        <v>147</v>
      </c>
      <c r="B13" s="79" t="s">
        <v>218</v>
      </c>
      <c r="C13" s="80">
        <v>10</v>
      </c>
      <c r="D13" s="81">
        <v>0</v>
      </c>
      <c r="E13" s="81">
        <v>0</v>
      </c>
      <c r="F13" s="81">
        <v>2</v>
      </c>
      <c r="G13" s="81">
        <v>7</v>
      </c>
      <c r="H13" s="81">
        <v>1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</row>
    <row r="14" spans="1:16" s="68" customFormat="1" ht="15.75">
      <c r="A14" s="82" t="s">
        <v>219</v>
      </c>
      <c r="B14" s="83" t="s">
        <v>178</v>
      </c>
      <c r="C14" s="84">
        <v>42</v>
      </c>
      <c r="D14" s="85">
        <v>2</v>
      </c>
      <c r="E14" s="85">
        <v>0</v>
      </c>
      <c r="F14" s="85">
        <v>14</v>
      </c>
      <c r="G14" s="85">
        <v>18</v>
      </c>
      <c r="H14" s="85">
        <v>8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s="68" customFormat="1" ht="15.75">
      <c r="A15" s="78" t="s">
        <v>145</v>
      </c>
      <c r="B15" s="79" t="s">
        <v>179</v>
      </c>
      <c r="C15" s="80">
        <v>25</v>
      </c>
      <c r="D15" s="81">
        <v>0</v>
      </c>
      <c r="E15" s="81">
        <v>0</v>
      </c>
      <c r="F15" s="81">
        <v>19</v>
      </c>
      <c r="G15" s="81">
        <v>6</v>
      </c>
      <c r="H15" s="81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</row>
    <row r="16" spans="1:16" s="68" customFormat="1" ht="15.75">
      <c r="A16" s="82" t="s">
        <v>84</v>
      </c>
      <c r="B16" s="83" t="s">
        <v>180</v>
      </c>
      <c r="C16" s="84">
        <v>84</v>
      </c>
      <c r="D16" s="85">
        <v>1</v>
      </c>
      <c r="E16" s="85">
        <v>0</v>
      </c>
      <c r="F16" s="85">
        <v>48</v>
      </c>
      <c r="G16" s="85">
        <v>25</v>
      </c>
      <c r="H16" s="85">
        <v>4</v>
      </c>
      <c r="I16" s="85">
        <v>1</v>
      </c>
      <c r="J16" s="85">
        <v>1</v>
      </c>
      <c r="K16" s="85">
        <v>0</v>
      </c>
      <c r="L16" s="85">
        <v>0</v>
      </c>
      <c r="M16" s="85">
        <v>0</v>
      </c>
      <c r="N16" s="85">
        <v>1</v>
      </c>
      <c r="O16" s="85">
        <v>2</v>
      </c>
      <c r="P16" s="85">
        <v>1</v>
      </c>
    </row>
    <row r="17" spans="1:16" s="68" customFormat="1" ht="15.75">
      <c r="A17" s="78" t="s">
        <v>89</v>
      </c>
      <c r="B17" s="79" t="s">
        <v>181</v>
      </c>
      <c r="C17" s="80">
        <v>43</v>
      </c>
      <c r="D17" s="81">
        <v>3</v>
      </c>
      <c r="E17" s="81">
        <v>0</v>
      </c>
      <c r="F17" s="81">
        <v>28</v>
      </c>
      <c r="G17" s="81">
        <v>4</v>
      </c>
      <c r="H17" s="81">
        <v>7</v>
      </c>
      <c r="I17" s="81">
        <v>0</v>
      </c>
      <c r="J17" s="81">
        <v>1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</row>
    <row r="18" spans="1:16" s="68" customFormat="1" ht="15.75">
      <c r="A18" s="82" t="s">
        <v>150</v>
      </c>
      <c r="B18" s="83" t="s">
        <v>40</v>
      </c>
      <c r="C18" s="84">
        <v>67</v>
      </c>
      <c r="D18" s="85">
        <v>2</v>
      </c>
      <c r="E18" s="85">
        <v>0</v>
      </c>
      <c r="F18" s="85">
        <v>26</v>
      </c>
      <c r="G18" s="85">
        <v>11</v>
      </c>
      <c r="H18" s="85">
        <v>23</v>
      </c>
      <c r="I18" s="85">
        <v>1</v>
      </c>
      <c r="J18" s="85">
        <v>2</v>
      </c>
      <c r="K18" s="85">
        <v>0</v>
      </c>
      <c r="L18" s="85">
        <v>1</v>
      </c>
      <c r="M18" s="85">
        <v>0</v>
      </c>
      <c r="N18" s="85">
        <v>1</v>
      </c>
      <c r="O18" s="85">
        <v>0</v>
      </c>
      <c r="P18" s="85">
        <v>0</v>
      </c>
    </row>
    <row r="19" spans="1:16" s="68" customFormat="1" ht="15.75">
      <c r="A19" s="78" t="s">
        <v>90</v>
      </c>
      <c r="B19" s="79" t="s">
        <v>41</v>
      </c>
      <c r="C19" s="80">
        <v>50</v>
      </c>
      <c r="D19" s="81">
        <v>3</v>
      </c>
      <c r="E19" s="81">
        <v>0</v>
      </c>
      <c r="F19" s="81">
        <v>21</v>
      </c>
      <c r="G19" s="81">
        <v>17</v>
      </c>
      <c r="H19" s="81">
        <v>8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1</v>
      </c>
      <c r="O19" s="86">
        <v>0</v>
      </c>
      <c r="P19" s="86">
        <v>0</v>
      </c>
    </row>
    <row r="20" spans="1:16" s="68" customFormat="1" ht="15.75">
      <c r="A20" s="82" t="s">
        <v>76</v>
      </c>
      <c r="B20" s="83" t="s">
        <v>42</v>
      </c>
      <c r="C20" s="84">
        <v>14</v>
      </c>
      <c r="D20" s="85">
        <v>0</v>
      </c>
      <c r="E20" s="85">
        <v>0</v>
      </c>
      <c r="F20" s="85">
        <v>10</v>
      </c>
      <c r="G20" s="85"/>
      <c r="H20" s="85">
        <v>4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s="68" customFormat="1" ht="15.75">
      <c r="A21" s="78" t="s">
        <v>220</v>
      </c>
      <c r="B21" s="79" t="s">
        <v>43</v>
      </c>
      <c r="C21" s="80">
        <v>35</v>
      </c>
      <c r="D21" s="81">
        <v>0</v>
      </c>
      <c r="E21" s="81">
        <v>0</v>
      </c>
      <c r="F21" s="81">
        <v>19</v>
      </c>
      <c r="G21" s="81">
        <v>11</v>
      </c>
      <c r="H21" s="81">
        <v>5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</row>
    <row r="22" spans="1:16" s="68" customFormat="1" ht="15.75">
      <c r="A22" s="82" t="s">
        <v>88</v>
      </c>
      <c r="B22" s="83" t="s">
        <v>44</v>
      </c>
      <c r="C22" s="84">
        <v>14</v>
      </c>
      <c r="D22" s="85">
        <v>0</v>
      </c>
      <c r="E22" s="85">
        <v>0</v>
      </c>
      <c r="F22" s="85">
        <v>8</v>
      </c>
      <c r="G22" s="85">
        <v>3</v>
      </c>
      <c r="H22" s="85">
        <v>3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s="68" customFormat="1" ht="15.75">
      <c r="A23" s="78" t="s">
        <v>118</v>
      </c>
      <c r="B23" s="79" t="s">
        <v>45</v>
      </c>
      <c r="C23" s="80">
        <v>14</v>
      </c>
      <c r="D23" s="81">
        <v>0</v>
      </c>
      <c r="E23" s="81">
        <v>0</v>
      </c>
      <c r="F23" s="81">
        <v>10</v>
      </c>
      <c r="G23" s="81">
        <v>3</v>
      </c>
      <c r="H23" s="81">
        <v>1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</row>
    <row r="24" spans="1:16" s="68" customFormat="1" ht="15.75">
      <c r="A24" s="82" t="s">
        <v>96</v>
      </c>
      <c r="B24" s="83" t="s">
        <v>46</v>
      </c>
      <c r="C24" s="84">
        <v>40</v>
      </c>
      <c r="D24" s="85">
        <v>1</v>
      </c>
      <c r="E24" s="85">
        <v>0</v>
      </c>
      <c r="F24" s="85">
        <v>27</v>
      </c>
      <c r="G24" s="85">
        <v>7</v>
      </c>
      <c r="H24" s="85">
        <v>5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</row>
    <row r="25" spans="1:16" s="68" customFormat="1" ht="15.75">
      <c r="A25" s="78" t="s">
        <v>87</v>
      </c>
      <c r="B25" s="79" t="s">
        <v>47</v>
      </c>
      <c r="C25" s="80">
        <v>15</v>
      </c>
      <c r="D25" s="81">
        <v>0</v>
      </c>
      <c r="E25" s="81">
        <v>0</v>
      </c>
      <c r="F25" s="81">
        <v>1</v>
      </c>
      <c r="G25" s="81">
        <v>8</v>
      </c>
      <c r="H25" s="81">
        <v>4</v>
      </c>
      <c r="I25" s="81">
        <v>0</v>
      </c>
      <c r="J25" s="81">
        <v>0</v>
      </c>
      <c r="K25" s="81">
        <v>0</v>
      </c>
      <c r="L25" s="81">
        <v>2</v>
      </c>
      <c r="M25" s="81">
        <v>0</v>
      </c>
      <c r="N25" s="81">
        <v>0</v>
      </c>
      <c r="O25" s="81">
        <v>0</v>
      </c>
      <c r="P25" s="81">
        <v>0</v>
      </c>
    </row>
    <row r="26" spans="1:16" s="68" customFormat="1" ht="15.75">
      <c r="A26" s="82" t="s">
        <v>221</v>
      </c>
      <c r="B26" s="83" t="s">
        <v>48</v>
      </c>
      <c r="C26" s="84">
        <v>21</v>
      </c>
      <c r="D26" s="85">
        <v>0</v>
      </c>
      <c r="E26" s="85">
        <v>0</v>
      </c>
      <c r="F26" s="85">
        <v>8</v>
      </c>
      <c r="G26" s="85">
        <v>9</v>
      </c>
      <c r="H26" s="85">
        <v>3</v>
      </c>
      <c r="I26" s="85">
        <v>0</v>
      </c>
      <c r="J26" s="85">
        <v>1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</row>
    <row r="27" spans="1:16" s="68" customFormat="1" ht="15.75">
      <c r="A27" s="78" t="s">
        <v>85</v>
      </c>
      <c r="B27" s="79" t="s">
        <v>49</v>
      </c>
      <c r="C27" s="80">
        <v>38</v>
      </c>
      <c r="D27" s="81">
        <v>0</v>
      </c>
      <c r="E27" s="81">
        <v>0</v>
      </c>
      <c r="F27" s="81">
        <v>29</v>
      </c>
      <c r="G27" s="81">
        <v>4</v>
      </c>
      <c r="H27" s="81">
        <v>5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</row>
    <row r="28" spans="1:16" s="68" customFormat="1" ht="15.75">
      <c r="A28" s="82" t="s">
        <v>222</v>
      </c>
      <c r="B28" s="83" t="s">
        <v>50</v>
      </c>
      <c r="C28" s="84">
        <v>197</v>
      </c>
      <c r="D28" s="85">
        <v>3</v>
      </c>
      <c r="E28" s="85">
        <v>1</v>
      </c>
      <c r="F28" s="85">
        <v>36</v>
      </c>
      <c r="G28" s="85">
        <v>87</v>
      </c>
      <c r="H28" s="85">
        <v>43</v>
      </c>
      <c r="I28" s="85">
        <v>22</v>
      </c>
      <c r="J28" s="85">
        <v>1</v>
      </c>
      <c r="K28" s="85">
        <v>2</v>
      </c>
      <c r="L28" s="85">
        <v>2</v>
      </c>
      <c r="M28" s="85">
        <v>0</v>
      </c>
      <c r="N28" s="85">
        <v>0</v>
      </c>
      <c r="O28" s="85">
        <v>0</v>
      </c>
      <c r="P28" s="85">
        <v>0</v>
      </c>
    </row>
    <row r="29" spans="1:16" s="68" customFormat="1" ht="15.75">
      <c r="A29" s="78" t="s">
        <v>60</v>
      </c>
      <c r="B29" s="79" t="s">
        <v>51</v>
      </c>
      <c r="C29" s="80">
        <v>55</v>
      </c>
      <c r="D29" s="81">
        <v>1</v>
      </c>
      <c r="E29" s="81">
        <v>0</v>
      </c>
      <c r="F29" s="81">
        <v>25</v>
      </c>
      <c r="G29" s="81">
        <v>10</v>
      </c>
      <c r="H29" s="81">
        <v>17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1</v>
      </c>
      <c r="O29" s="81">
        <v>1</v>
      </c>
      <c r="P29" s="81">
        <v>0</v>
      </c>
    </row>
    <row r="30" spans="1:16" s="68" customFormat="1" ht="16.5" thickBot="1">
      <c r="A30" s="87" t="s">
        <v>223</v>
      </c>
      <c r="B30" s="88" t="s">
        <v>52</v>
      </c>
      <c r="C30" s="89">
        <v>35</v>
      </c>
      <c r="D30" s="85">
        <v>0</v>
      </c>
      <c r="E30" s="85">
        <v>0</v>
      </c>
      <c r="F30" s="85">
        <v>9</v>
      </c>
      <c r="G30" s="85">
        <v>18</v>
      </c>
      <c r="H30" s="85">
        <v>5</v>
      </c>
      <c r="I30" s="85">
        <v>2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1</v>
      </c>
      <c r="P30" s="85">
        <v>0</v>
      </c>
    </row>
    <row r="31" spans="1:16" s="68" customFormat="1" ht="16.5" thickBot="1">
      <c r="A31" s="625" t="s">
        <v>3</v>
      </c>
      <c r="B31" s="626"/>
      <c r="C31" s="90">
        <f>SUM(C13:C30)</f>
        <v>799</v>
      </c>
      <c r="D31" s="91">
        <f aca="true" t="shared" si="0" ref="D31:P31">SUM(D13:D30)</f>
        <v>16</v>
      </c>
      <c r="E31" s="91">
        <f t="shared" si="0"/>
        <v>1</v>
      </c>
      <c r="F31" s="91">
        <f t="shared" si="0"/>
        <v>340</v>
      </c>
      <c r="G31" s="91">
        <f t="shared" si="0"/>
        <v>248</v>
      </c>
      <c r="H31" s="91">
        <f t="shared" si="0"/>
        <v>146</v>
      </c>
      <c r="I31" s="91">
        <f t="shared" si="0"/>
        <v>26</v>
      </c>
      <c r="J31" s="91">
        <f t="shared" si="0"/>
        <v>6</v>
      </c>
      <c r="K31" s="91">
        <f t="shared" si="0"/>
        <v>2</v>
      </c>
      <c r="L31" s="91">
        <f t="shared" si="0"/>
        <v>5</v>
      </c>
      <c r="M31" s="91">
        <f t="shared" si="0"/>
        <v>0</v>
      </c>
      <c r="N31" s="91">
        <f t="shared" si="0"/>
        <v>4</v>
      </c>
      <c r="O31" s="91">
        <f t="shared" si="0"/>
        <v>4</v>
      </c>
      <c r="P31" s="91">
        <f t="shared" si="0"/>
        <v>1</v>
      </c>
    </row>
  </sheetData>
  <sheetProtection/>
  <mergeCells count="30">
    <mergeCell ref="J10:K10"/>
    <mergeCell ref="A31:B31"/>
    <mergeCell ref="D10:E10"/>
    <mergeCell ref="F10:G10"/>
    <mergeCell ref="H10:I10"/>
    <mergeCell ref="L10:M10"/>
    <mergeCell ref="N10:O10"/>
    <mergeCell ref="N8:O8"/>
    <mergeCell ref="D9:E9"/>
    <mergeCell ref="F9:G9"/>
    <mergeCell ref="H9:I9"/>
    <mergeCell ref="J9:K9"/>
    <mergeCell ref="L9:M9"/>
    <mergeCell ref="N9:O9"/>
    <mergeCell ref="L8:M8"/>
    <mergeCell ref="J6:M6"/>
    <mergeCell ref="N6:P6"/>
    <mergeCell ref="D7:E7"/>
    <mergeCell ref="D8:E8"/>
    <mergeCell ref="F8:G8"/>
    <mergeCell ref="H8:I8"/>
    <mergeCell ref="J8:K8"/>
    <mergeCell ref="A5:A11"/>
    <mergeCell ref="B5:B12"/>
    <mergeCell ref="D6:E6"/>
    <mergeCell ref="F6:I6"/>
    <mergeCell ref="H1:I1"/>
    <mergeCell ref="A2:P2"/>
    <mergeCell ref="A3:P3"/>
    <mergeCell ref="G4:K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6.75390625" style="243" customWidth="1"/>
    <col min="2" max="2" width="23.75390625" style="243" customWidth="1"/>
    <col min="3" max="3" width="14.25390625" style="243" customWidth="1"/>
    <col min="4" max="4" width="15.25390625" style="243" customWidth="1"/>
    <col min="5" max="5" width="26.75390625" style="243" customWidth="1"/>
    <col min="6" max="6" width="27.625" style="243" customWidth="1"/>
    <col min="7" max="7" width="18.375" style="243" customWidth="1"/>
    <col min="8" max="8" width="19.375" style="243" customWidth="1"/>
    <col min="9" max="9" width="29.625" style="243" customWidth="1"/>
    <col min="10" max="10" width="28.25390625" style="243" customWidth="1"/>
    <col min="11" max="16384" width="9.125" style="243" customWidth="1"/>
  </cols>
  <sheetData>
    <row r="1" spans="1:10" ht="15.75" thickBot="1">
      <c r="A1" s="589" t="s">
        <v>414</v>
      </c>
      <c r="B1" s="589"/>
      <c r="C1" s="589"/>
      <c r="D1" s="589"/>
      <c r="E1" s="589"/>
      <c r="F1" s="589"/>
      <c r="G1" s="589"/>
      <c r="H1" s="589"/>
      <c r="I1" s="589"/>
      <c r="J1" s="589"/>
    </row>
    <row r="2" spans="1:10" ht="15">
      <c r="A2" s="628" t="s">
        <v>188</v>
      </c>
      <c r="B2" s="631" t="s">
        <v>53</v>
      </c>
      <c r="C2" s="634" t="s">
        <v>415</v>
      </c>
      <c r="D2" s="635"/>
      <c r="E2" s="635"/>
      <c r="F2" s="636"/>
      <c r="G2" s="634" t="s">
        <v>416</v>
      </c>
      <c r="H2" s="635"/>
      <c r="I2" s="635"/>
      <c r="J2" s="637"/>
    </row>
    <row r="3" spans="1:10" ht="71.25" customHeight="1">
      <c r="A3" s="629"/>
      <c r="B3" s="632"/>
      <c r="C3" s="638" t="s">
        <v>417</v>
      </c>
      <c r="D3" s="639"/>
      <c r="E3" s="245" t="s">
        <v>418</v>
      </c>
      <c r="F3" s="245" t="s">
        <v>425</v>
      </c>
      <c r="G3" s="638" t="s">
        <v>419</v>
      </c>
      <c r="H3" s="639"/>
      <c r="I3" s="246" t="s">
        <v>420</v>
      </c>
      <c r="J3" s="247" t="s">
        <v>426</v>
      </c>
    </row>
    <row r="4" spans="1:10" ht="77.25" customHeight="1" thickBot="1">
      <c r="A4" s="630"/>
      <c r="B4" s="633"/>
      <c r="C4" s="248" t="s">
        <v>208</v>
      </c>
      <c r="D4" s="248" t="s">
        <v>421</v>
      </c>
      <c r="E4" s="248" t="s">
        <v>422</v>
      </c>
      <c r="F4" s="248" t="s">
        <v>422</v>
      </c>
      <c r="G4" s="248" t="s">
        <v>208</v>
      </c>
      <c r="H4" s="248" t="s">
        <v>421</v>
      </c>
      <c r="I4" s="248" t="s">
        <v>423</v>
      </c>
      <c r="J4" s="249" t="s">
        <v>423</v>
      </c>
    </row>
    <row r="5" spans="1:12" ht="15">
      <c r="A5" s="253">
        <v>1</v>
      </c>
      <c r="B5" s="15" t="s">
        <v>35</v>
      </c>
      <c r="C5" s="254">
        <v>103</v>
      </c>
      <c r="D5" s="254">
        <v>3</v>
      </c>
      <c r="E5" s="255">
        <v>105</v>
      </c>
      <c r="F5" s="255">
        <v>113</v>
      </c>
      <c r="G5" s="254">
        <v>5594</v>
      </c>
      <c r="H5" s="254">
        <v>118</v>
      </c>
      <c r="I5" s="255">
        <v>6029</v>
      </c>
      <c r="J5" s="256">
        <v>6232</v>
      </c>
      <c r="L5" s="257"/>
    </row>
    <row r="6" spans="1:12" ht="15">
      <c r="A6" s="258">
        <v>2</v>
      </c>
      <c r="B6" s="259" t="s">
        <v>36</v>
      </c>
      <c r="C6" s="260">
        <v>36</v>
      </c>
      <c r="D6" s="260">
        <v>1</v>
      </c>
      <c r="E6" s="261">
        <v>37</v>
      </c>
      <c r="F6" s="261">
        <v>39</v>
      </c>
      <c r="G6" s="260">
        <v>1958</v>
      </c>
      <c r="H6" s="260">
        <v>13</v>
      </c>
      <c r="I6" s="261">
        <v>2272</v>
      </c>
      <c r="J6" s="262">
        <v>2296</v>
      </c>
      <c r="L6" s="257"/>
    </row>
    <row r="7" spans="1:12" ht="15">
      <c r="A7" s="263">
        <v>3</v>
      </c>
      <c r="B7" s="16" t="s">
        <v>37</v>
      </c>
      <c r="C7" s="264">
        <v>73</v>
      </c>
      <c r="D7" s="264">
        <v>3</v>
      </c>
      <c r="E7" s="17">
        <v>81</v>
      </c>
      <c r="F7" s="17">
        <v>89</v>
      </c>
      <c r="G7" s="264">
        <v>6017</v>
      </c>
      <c r="H7" s="264">
        <v>93</v>
      </c>
      <c r="I7" s="17">
        <v>6716</v>
      </c>
      <c r="J7" s="265">
        <v>7037</v>
      </c>
      <c r="L7" s="257"/>
    </row>
    <row r="8" spans="1:12" ht="15">
      <c r="A8" s="258">
        <v>4</v>
      </c>
      <c r="B8" s="259" t="s">
        <v>38</v>
      </c>
      <c r="C8" s="260">
        <v>294</v>
      </c>
      <c r="D8" s="260">
        <v>14</v>
      </c>
      <c r="E8" s="261">
        <v>335</v>
      </c>
      <c r="F8" s="261">
        <v>367</v>
      </c>
      <c r="G8" s="260">
        <v>12799</v>
      </c>
      <c r="H8" s="260">
        <v>547</v>
      </c>
      <c r="I8" s="261">
        <v>14734</v>
      </c>
      <c r="J8" s="262">
        <v>15286</v>
      </c>
      <c r="L8" s="257"/>
    </row>
    <row r="9" spans="1:12" ht="15">
      <c r="A9" s="263">
        <v>5</v>
      </c>
      <c r="B9" s="16" t="s">
        <v>39</v>
      </c>
      <c r="C9" s="264">
        <v>126</v>
      </c>
      <c r="D9" s="264">
        <v>21</v>
      </c>
      <c r="E9" s="17">
        <v>128</v>
      </c>
      <c r="F9" s="17">
        <v>132</v>
      </c>
      <c r="G9" s="264">
        <v>8773</v>
      </c>
      <c r="H9" s="264">
        <v>224</v>
      </c>
      <c r="I9" s="17">
        <v>9603</v>
      </c>
      <c r="J9" s="265">
        <v>9890</v>
      </c>
      <c r="L9" s="257"/>
    </row>
    <row r="10" spans="1:12" ht="15">
      <c r="A10" s="258">
        <v>6</v>
      </c>
      <c r="B10" s="259" t="s">
        <v>40</v>
      </c>
      <c r="C10" s="260">
        <v>179</v>
      </c>
      <c r="D10" s="260">
        <v>8</v>
      </c>
      <c r="E10" s="261">
        <v>208</v>
      </c>
      <c r="F10" s="261">
        <v>217</v>
      </c>
      <c r="G10" s="260">
        <v>13296</v>
      </c>
      <c r="H10" s="260">
        <v>590</v>
      </c>
      <c r="I10" s="261">
        <v>14948</v>
      </c>
      <c r="J10" s="262">
        <v>15384</v>
      </c>
      <c r="L10" s="257"/>
    </row>
    <row r="11" spans="1:12" ht="15">
      <c r="A11" s="263">
        <v>7</v>
      </c>
      <c r="B11" s="16" t="s">
        <v>41</v>
      </c>
      <c r="C11" s="264">
        <v>126</v>
      </c>
      <c r="D11" s="264">
        <v>13</v>
      </c>
      <c r="E11" s="17">
        <v>131</v>
      </c>
      <c r="F11" s="17">
        <v>150</v>
      </c>
      <c r="G11" s="264">
        <v>5188</v>
      </c>
      <c r="H11" s="264">
        <v>199</v>
      </c>
      <c r="I11" s="17">
        <v>5724</v>
      </c>
      <c r="J11" s="265">
        <v>5983</v>
      </c>
      <c r="L11" s="257"/>
    </row>
    <row r="12" spans="1:12" ht="15">
      <c r="A12" s="258">
        <v>8</v>
      </c>
      <c r="B12" s="259" t="s">
        <v>42</v>
      </c>
      <c r="C12" s="260">
        <v>94</v>
      </c>
      <c r="D12" s="260">
        <v>12</v>
      </c>
      <c r="E12" s="261">
        <v>103</v>
      </c>
      <c r="F12" s="261">
        <v>112</v>
      </c>
      <c r="G12" s="260">
        <v>5421</v>
      </c>
      <c r="H12" s="260">
        <v>615</v>
      </c>
      <c r="I12" s="261">
        <v>5800</v>
      </c>
      <c r="J12" s="262">
        <v>5972</v>
      </c>
      <c r="L12" s="257"/>
    </row>
    <row r="13" spans="1:12" ht="15">
      <c r="A13" s="263">
        <v>9</v>
      </c>
      <c r="B13" s="16" t="s">
        <v>43</v>
      </c>
      <c r="C13" s="264">
        <v>96</v>
      </c>
      <c r="D13" s="264">
        <v>7</v>
      </c>
      <c r="E13" s="17">
        <v>103</v>
      </c>
      <c r="F13" s="17">
        <v>107</v>
      </c>
      <c r="G13" s="264">
        <v>5693</v>
      </c>
      <c r="H13" s="264">
        <v>304</v>
      </c>
      <c r="I13" s="17">
        <v>6300</v>
      </c>
      <c r="J13" s="265">
        <v>6534</v>
      </c>
      <c r="L13" s="257"/>
    </row>
    <row r="14" spans="1:12" ht="15">
      <c r="A14" s="258">
        <v>10</v>
      </c>
      <c r="B14" s="259" t="s">
        <v>44</v>
      </c>
      <c r="C14" s="260">
        <v>43</v>
      </c>
      <c r="D14" s="260">
        <v>2</v>
      </c>
      <c r="E14" s="261">
        <v>45</v>
      </c>
      <c r="F14" s="261">
        <v>49</v>
      </c>
      <c r="G14" s="260">
        <v>2237</v>
      </c>
      <c r="H14" s="260">
        <v>66</v>
      </c>
      <c r="I14" s="261">
        <v>2499</v>
      </c>
      <c r="J14" s="262">
        <v>2587</v>
      </c>
      <c r="L14" s="257"/>
    </row>
    <row r="15" spans="1:12" ht="15">
      <c r="A15" s="263">
        <v>11</v>
      </c>
      <c r="B15" s="16" t="s">
        <v>45</v>
      </c>
      <c r="C15" s="264">
        <v>63</v>
      </c>
      <c r="D15" s="264">
        <v>2</v>
      </c>
      <c r="E15" s="17">
        <v>72</v>
      </c>
      <c r="F15" s="17">
        <v>75</v>
      </c>
      <c r="G15" s="264">
        <v>3434</v>
      </c>
      <c r="H15" s="264">
        <v>18</v>
      </c>
      <c r="I15" s="17">
        <v>4164</v>
      </c>
      <c r="J15" s="265">
        <v>4306</v>
      </c>
      <c r="L15" s="257"/>
    </row>
    <row r="16" spans="1:12" ht="15">
      <c r="A16" s="258">
        <v>12</v>
      </c>
      <c r="B16" s="259" t="s">
        <v>46</v>
      </c>
      <c r="C16" s="260">
        <v>97</v>
      </c>
      <c r="D16" s="260">
        <v>5</v>
      </c>
      <c r="E16" s="261">
        <v>109</v>
      </c>
      <c r="F16" s="261">
        <v>113</v>
      </c>
      <c r="G16" s="260">
        <v>5326</v>
      </c>
      <c r="H16" s="260">
        <v>66</v>
      </c>
      <c r="I16" s="261">
        <v>6037</v>
      </c>
      <c r="J16" s="262">
        <v>6293</v>
      </c>
      <c r="L16" s="257"/>
    </row>
    <row r="17" spans="1:12" ht="15">
      <c r="A17" s="263">
        <v>13</v>
      </c>
      <c r="B17" s="16" t="s">
        <v>47</v>
      </c>
      <c r="C17" s="264">
        <v>47</v>
      </c>
      <c r="D17" s="264">
        <v>1</v>
      </c>
      <c r="E17" s="17">
        <v>47</v>
      </c>
      <c r="F17" s="17">
        <v>50</v>
      </c>
      <c r="G17" s="264">
        <v>2968</v>
      </c>
      <c r="H17" s="264">
        <v>65</v>
      </c>
      <c r="I17" s="17">
        <v>3222</v>
      </c>
      <c r="J17" s="265">
        <v>3329</v>
      </c>
      <c r="L17" s="257"/>
    </row>
    <row r="18" spans="1:12" ht="15">
      <c r="A18" s="258">
        <v>14</v>
      </c>
      <c r="B18" s="259" t="s">
        <v>48</v>
      </c>
      <c r="C18" s="260">
        <v>53</v>
      </c>
      <c r="D18" s="260">
        <v>7</v>
      </c>
      <c r="E18" s="261">
        <v>58</v>
      </c>
      <c r="F18" s="261">
        <v>62</v>
      </c>
      <c r="G18" s="260">
        <v>2933</v>
      </c>
      <c r="H18" s="260">
        <v>121</v>
      </c>
      <c r="I18" s="261">
        <v>3520</v>
      </c>
      <c r="J18" s="262">
        <v>3617</v>
      </c>
      <c r="L18" s="257"/>
    </row>
    <row r="19" spans="1:12" ht="15">
      <c r="A19" s="263">
        <v>15</v>
      </c>
      <c r="B19" s="16" t="s">
        <v>49</v>
      </c>
      <c r="C19" s="264">
        <v>61</v>
      </c>
      <c r="D19" s="264">
        <v>2</v>
      </c>
      <c r="E19" s="17">
        <v>70</v>
      </c>
      <c r="F19" s="17">
        <v>76</v>
      </c>
      <c r="G19" s="264">
        <v>3304</v>
      </c>
      <c r="H19" s="264">
        <v>132</v>
      </c>
      <c r="I19" s="17">
        <v>3724</v>
      </c>
      <c r="J19" s="265">
        <v>3887</v>
      </c>
      <c r="L19" s="257"/>
    </row>
    <row r="20" spans="1:12" ht="15">
      <c r="A20" s="258">
        <v>16</v>
      </c>
      <c r="B20" s="259" t="s">
        <v>50</v>
      </c>
      <c r="C20" s="260">
        <v>90</v>
      </c>
      <c r="D20" s="260">
        <v>5</v>
      </c>
      <c r="E20" s="261">
        <v>101</v>
      </c>
      <c r="F20" s="261">
        <v>105</v>
      </c>
      <c r="G20" s="260">
        <v>7622</v>
      </c>
      <c r="H20" s="260">
        <v>290</v>
      </c>
      <c r="I20" s="261">
        <v>8722</v>
      </c>
      <c r="J20" s="262">
        <v>8880</v>
      </c>
      <c r="L20" s="257"/>
    </row>
    <row r="21" spans="1:12" ht="15">
      <c r="A21" s="263">
        <v>17</v>
      </c>
      <c r="B21" s="16" t="s">
        <v>51</v>
      </c>
      <c r="C21" s="264">
        <v>111</v>
      </c>
      <c r="D21" s="264">
        <v>17</v>
      </c>
      <c r="E21" s="17">
        <v>118</v>
      </c>
      <c r="F21" s="17">
        <v>129</v>
      </c>
      <c r="G21" s="264">
        <v>6084</v>
      </c>
      <c r="H21" s="264">
        <v>543</v>
      </c>
      <c r="I21" s="17">
        <v>6580</v>
      </c>
      <c r="J21" s="265">
        <v>6746</v>
      </c>
      <c r="L21" s="257"/>
    </row>
    <row r="22" spans="1:12" ht="15">
      <c r="A22" s="258">
        <v>18</v>
      </c>
      <c r="B22" s="259" t="s">
        <v>52</v>
      </c>
      <c r="C22" s="260">
        <v>91</v>
      </c>
      <c r="D22" s="260">
        <v>4</v>
      </c>
      <c r="E22" s="261">
        <v>103</v>
      </c>
      <c r="F22" s="261">
        <v>102</v>
      </c>
      <c r="G22" s="260">
        <v>6491</v>
      </c>
      <c r="H22" s="260">
        <v>140</v>
      </c>
      <c r="I22" s="261">
        <v>7204</v>
      </c>
      <c r="J22" s="262">
        <v>7397</v>
      </c>
      <c r="L22" s="257"/>
    </row>
    <row r="23" spans="1:10" ht="15.75">
      <c r="A23" s="641"/>
      <c r="B23" s="643" t="s">
        <v>3</v>
      </c>
      <c r="C23" s="266">
        <v>1783</v>
      </c>
      <c r="D23" s="266">
        <v>127</v>
      </c>
      <c r="E23" s="645">
        <f>SUM(E5:E22)</f>
        <v>1954</v>
      </c>
      <c r="F23" s="645">
        <f>SUM(F5:F22)</f>
        <v>2087</v>
      </c>
      <c r="G23" s="266">
        <v>105138</v>
      </c>
      <c r="H23" s="266">
        <v>4144</v>
      </c>
      <c r="I23" s="645">
        <f>SUM(I5:I22)</f>
        <v>117798</v>
      </c>
      <c r="J23" s="647">
        <f>SUM(J5:J22)</f>
        <v>121656</v>
      </c>
    </row>
    <row r="24" spans="1:10" ht="16.5" thickBot="1">
      <c r="A24" s="642"/>
      <c r="B24" s="644"/>
      <c r="C24" s="649">
        <f>C23+D23</f>
        <v>1910</v>
      </c>
      <c r="D24" s="650"/>
      <c r="E24" s="646"/>
      <c r="F24" s="646"/>
      <c r="G24" s="651">
        <f>G23+H23</f>
        <v>109282</v>
      </c>
      <c r="H24" s="650"/>
      <c r="I24" s="646"/>
      <c r="J24" s="648"/>
    </row>
    <row r="25" spans="1:10" ht="15">
      <c r="A25" s="640" t="s">
        <v>424</v>
      </c>
      <c r="B25" s="640"/>
      <c r="C25" s="640"/>
      <c r="D25" s="640"/>
      <c r="E25" s="640"/>
      <c r="F25" s="640"/>
      <c r="G25" s="640"/>
      <c r="H25" s="640"/>
      <c r="I25" s="640"/>
      <c r="J25" s="640"/>
    </row>
    <row r="26" spans="5:6" ht="15">
      <c r="E26" s="267"/>
      <c r="F26" s="267"/>
    </row>
  </sheetData>
  <sheetProtection/>
  <mergeCells count="16">
    <mergeCell ref="A25:J25"/>
    <mergeCell ref="A23:A24"/>
    <mergeCell ref="B23:B24"/>
    <mergeCell ref="E23:E24"/>
    <mergeCell ref="F23:F24"/>
    <mergeCell ref="I23:I24"/>
    <mergeCell ref="J23:J24"/>
    <mergeCell ref="C24:D24"/>
    <mergeCell ref="G24:H24"/>
    <mergeCell ref="A1:J1"/>
    <mergeCell ref="A2:A4"/>
    <mergeCell ref="B2:B4"/>
    <mergeCell ref="C2:F2"/>
    <mergeCell ref="G2:J2"/>
    <mergeCell ref="C3:D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L34" sqref="L34"/>
    </sheetView>
  </sheetViews>
  <sheetFormatPr defaultColWidth="9.00390625" defaultRowHeight="12.75"/>
  <cols>
    <col min="2" max="2" width="23.625" style="0" customWidth="1"/>
  </cols>
  <sheetData>
    <row r="1" spans="1:18" ht="15">
      <c r="A1" s="510" t="s">
        <v>427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15">
      <c r="A2" s="653" t="s">
        <v>188</v>
      </c>
      <c r="B2" s="654" t="s">
        <v>53</v>
      </c>
      <c r="C2" s="655" t="s">
        <v>419</v>
      </c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492" t="s">
        <v>428</v>
      </c>
      <c r="Q2" s="492" t="s">
        <v>429</v>
      </c>
      <c r="R2" s="492" t="s">
        <v>430</v>
      </c>
    </row>
    <row r="3" spans="1:18" ht="15">
      <c r="A3" s="653"/>
      <c r="B3" s="654"/>
      <c r="C3" s="656" t="s">
        <v>431</v>
      </c>
      <c r="D3" s="657"/>
      <c r="E3" s="657"/>
      <c r="F3" s="657"/>
      <c r="G3" s="657"/>
      <c r="H3" s="656" t="s">
        <v>432</v>
      </c>
      <c r="I3" s="656"/>
      <c r="J3" s="656"/>
      <c r="K3" s="656"/>
      <c r="L3" s="656"/>
      <c r="M3" s="656"/>
      <c r="N3" s="656"/>
      <c r="O3" s="658" t="s">
        <v>433</v>
      </c>
      <c r="P3" s="492"/>
      <c r="Q3" s="492"/>
      <c r="R3" s="492"/>
    </row>
    <row r="4" spans="1:18" ht="12.75">
      <c r="A4" s="653"/>
      <c r="B4" s="654"/>
      <c r="C4" s="659" t="s">
        <v>434</v>
      </c>
      <c r="D4" s="477" t="s">
        <v>435</v>
      </c>
      <c r="E4" s="477"/>
      <c r="F4" s="477"/>
      <c r="G4" s="477"/>
      <c r="H4" s="492" t="s">
        <v>436</v>
      </c>
      <c r="I4" s="660" t="s">
        <v>437</v>
      </c>
      <c r="J4" s="661" t="s">
        <v>438</v>
      </c>
      <c r="K4" s="661"/>
      <c r="L4" s="661"/>
      <c r="M4" s="661"/>
      <c r="N4" s="661"/>
      <c r="O4" s="658"/>
      <c r="P4" s="492"/>
      <c r="Q4" s="492"/>
      <c r="R4" s="492"/>
    </row>
    <row r="5" spans="1:18" ht="39">
      <c r="A5" s="653"/>
      <c r="B5" s="654"/>
      <c r="C5" s="659"/>
      <c r="D5" s="268" t="s">
        <v>439</v>
      </c>
      <c r="E5" s="268" t="s">
        <v>440</v>
      </c>
      <c r="F5" s="268" t="s">
        <v>441</v>
      </c>
      <c r="G5" s="268" t="s">
        <v>442</v>
      </c>
      <c r="H5" s="492"/>
      <c r="I5" s="660"/>
      <c r="J5" s="269" t="s">
        <v>439</v>
      </c>
      <c r="K5" s="269" t="s">
        <v>440</v>
      </c>
      <c r="L5" s="269" t="s">
        <v>441</v>
      </c>
      <c r="M5" s="268" t="s">
        <v>442</v>
      </c>
      <c r="N5" s="268" t="s">
        <v>443</v>
      </c>
      <c r="O5" s="658"/>
      <c r="P5" s="492"/>
      <c r="Q5" s="492"/>
      <c r="R5" s="492"/>
    </row>
    <row r="6" spans="1:20" ht="15.75">
      <c r="A6" s="3">
        <v>1</v>
      </c>
      <c r="B6" s="270" t="s">
        <v>218</v>
      </c>
      <c r="C6" s="271">
        <v>117</v>
      </c>
      <c r="D6" s="272">
        <v>95</v>
      </c>
      <c r="E6" s="272">
        <v>18</v>
      </c>
      <c r="F6" s="272">
        <v>1</v>
      </c>
      <c r="G6" s="272">
        <v>3</v>
      </c>
      <c r="H6" s="271">
        <f>C6</f>
        <v>117</v>
      </c>
      <c r="I6" s="273">
        <v>94</v>
      </c>
      <c r="J6" s="274">
        <v>285</v>
      </c>
      <c r="K6" s="274">
        <v>72</v>
      </c>
      <c r="L6" s="274">
        <v>5</v>
      </c>
      <c r="M6" s="274">
        <v>22</v>
      </c>
      <c r="N6" s="274">
        <f>SUM(I6:M6)</f>
        <v>478</v>
      </c>
      <c r="O6" s="275">
        <f>SUM(H6:M6)</f>
        <v>595</v>
      </c>
      <c r="P6" s="276">
        <v>188</v>
      </c>
      <c r="Q6" s="276">
        <v>200</v>
      </c>
      <c r="R6" s="276">
        <v>188</v>
      </c>
      <c r="S6" s="277">
        <f>R6-P6</f>
        <v>0</v>
      </c>
      <c r="T6" s="277"/>
    </row>
    <row r="7" spans="1:20" ht="15.75">
      <c r="A7" s="278">
        <v>2</v>
      </c>
      <c r="B7" s="279" t="s">
        <v>444</v>
      </c>
      <c r="C7" s="280">
        <v>125</v>
      </c>
      <c r="D7" s="281">
        <v>104</v>
      </c>
      <c r="E7" s="281">
        <v>14</v>
      </c>
      <c r="F7" s="281">
        <v>6</v>
      </c>
      <c r="G7" s="281">
        <v>1</v>
      </c>
      <c r="H7" s="280">
        <f>C7</f>
        <v>125</v>
      </c>
      <c r="I7" s="282">
        <v>76</v>
      </c>
      <c r="J7" s="282">
        <v>312</v>
      </c>
      <c r="K7" s="282">
        <v>56</v>
      </c>
      <c r="L7" s="282">
        <v>30</v>
      </c>
      <c r="M7" s="282">
        <v>8</v>
      </c>
      <c r="N7" s="282">
        <f>SUM(I7:M7)</f>
        <v>482</v>
      </c>
      <c r="O7" s="283">
        <f aca="true" t="shared" si="0" ref="O7:O24">SUM(H7:M7)</f>
        <v>607</v>
      </c>
      <c r="P7" s="284">
        <v>193</v>
      </c>
      <c r="Q7" s="284">
        <v>216</v>
      </c>
      <c r="R7" s="284">
        <v>278</v>
      </c>
      <c r="S7" s="277">
        <f aca="true" t="shared" si="1" ref="S7:S24">R7-P7</f>
        <v>85</v>
      </c>
      <c r="T7" s="277"/>
    </row>
    <row r="8" spans="1:20" ht="15.75">
      <c r="A8" s="3">
        <v>3</v>
      </c>
      <c r="B8" s="270" t="s">
        <v>445</v>
      </c>
      <c r="C8" s="271">
        <v>256</v>
      </c>
      <c r="D8" s="272">
        <v>226</v>
      </c>
      <c r="E8" s="272">
        <v>24</v>
      </c>
      <c r="F8" s="272">
        <v>4</v>
      </c>
      <c r="G8" s="272">
        <v>2</v>
      </c>
      <c r="H8" s="271">
        <f aca="true" t="shared" si="2" ref="H8:H23">C8</f>
        <v>256</v>
      </c>
      <c r="I8" s="274">
        <v>202</v>
      </c>
      <c r="J8" s="274">
        <v>678</v>
      </c>
      <c r="K8" s="274">
        <v>96</v>
      </c>
      <c r="L8" s="274">
        <v>20</v>
      </c>
      <c r="M8" s="274">
        <v>14</v>
      </c>
      <c r="N8" s="274">
        <f>SUM(I8:M8)</f>
        <v>1010</v>
      </c>
      <c r="O8" s="275">
        <f t="shared" si="0"/>
        <v>1266</v>
      </c>
      <c r="P8" s="276">
        <v>383</v>
      </c>
      <c r="Q8" s="276">
        <v>423</v>
      </c>
      <c r="R8" s="276">
        <v>395</v>
      </c>
      <c r="S8" s="277">
        <f t="shared" si="1"/>
        <v>12</v>
      </c>
      <c r="T8" s="277"/>
    </row>
    <row r="9" spans="1:20" ht="15.75">
      <c r="A9" s="278">
        <v>4</v>
      </c>
      <c r="B9" s="279" t="s">
        <v>446</v>
      </c>
      <c r="C9" s="280">
        <v>677</v>
      </c>
      <c r="D9" s="281">
        <v>557</v>
      </c>
      <c r="E9" s="281">
        <v>92</v>
      </c>
      <c r="F9" s="281">
        <v>20</v>
      </c>
      <c r="G9" s="281">
        <v>8</v>
      </c>
      <c r="H9" s="280">
        <f t="shared" si="2"/>
        <v>677</v>
      </c>
      <c r="I9" s="282">
        <v>475</v>
      </c>
      <c r="J9" s="282">
        <v>1671</v>
      </c>
      <c r="K9" s="282">
        <v>368</v>
      </c>
      <c r="L9" s="282">
        <v>100</v>
      </c>
      <c r="M9" s="282">
        <v>54</v>
      </c>
      <c r="N9" s="282">
        <f aca="true" t="shared" si="3" ref="N9:N23">SUM(I9:M9)</f>
        <v>2668</v>
      </c>
      <c r="O9" s="283">
        <f t="shared" si="0"/>
        <v>3345</v>
      </c>
      <c r="P9" s="284">
        <v>801</v>
      </c>
      <c r="Q9" s="284">
        <v>902</v>
      </c>
      <c r="R9" s="284">
        <v>867</v>
      </c>
      <c r="S9" s="277">
        <f t="shared" si="1"/>
        <v>66</v>
      </c>
      <c r="T9" s="277"/>
    </row>
    <row r="10" spans="1:20" ht="15.75">
      <c r="A10" s="3">
        <v>5</v>
      </c>
      <c r="B10" s="270" t="s">
        <v>447</v>
      </c>
      <c r="C10" s="271">
        <v>511</v>
      </c>
      <c r="D10" s="272">
        <v>452</v>
      </c>
      <c r="E10" s="272">
        <v>42</v>
      </c>
      <c r="F10" s="272">
        <v>12</v>
      </c>
      <c r="G10" s="272">
        <v>3</v>
      </c>
      <c r="H10" s="271">
        <f t="shared" si="2"/>
        <v>511</v>
      </c>
      <c r="I10" s="274">
        <v>395</v>
      </c>
      <c r="J10" s="274">
        <v>1356</v>
      </c>
      <c r="K10" s="274">
        <v>168</v>
      </c>
      <c r="L10" s="274">
        <v>60</v>
      </c>
      <c r="M10" s="274">
        <v>18</v>
      </c>
      <c r="N10" s="274">
        <f t="shared" si="3"/>
        <v>1997</v>
      </c>
      <c r="O10" s="275">
        <f t="shared" si="0"/>
        <v>2508</v>
      </c>
      <c r="P10" s="276">
        <v>605</v>
      </c>
      <c r="Q10" s="276">
        <v>675</v>
      </c>
      <c r="R10" s="276">
        <v>726</v>
      </c>
      <c r="S10" s="277">
        <f t="shared" si="1"/>
        <v>121</v>
      </c>
      <c r="T10" s="277"/>
    </row>
    <row r="11" spans="1:20" ht="15.75">
      <c r="A11" s="278">
        <v>6</v>
      </c>
      <c r="B11" s="279" t="s">
        <v>448</v>
      </c>
      <c r="C11" s="280">
        <v>607</v>
      </c>
      <c r="D11" s="281">
        <v>494</v>
      </c>
      <c r="E11" s="281">
        <v>87</v>
      </c>
      <c r="F11" s="281">
        <v>16</v>
      </c>
      <c r="G11" s="281">
        <v>9</v>
      </c>
      <c r="H11" s="280">
        <f t="shared" si="2"/>
        <v>607</v>
      </c>
      <c r="I11" s="282">
        <v>462</v>
      </c>
      <c r="J11" s="282">
        <v>1482</v>
      </c>
      <c r="K11" s="282">
        <v>348</v>
      </c>
      <c r="L11" s="282">
        <v>80</v>
      </c>
      <c r="M11" s="282">
        <v>58</v>
      </c>
      <c r="N11" s="282">
        <f t="shared" si="3"/>
        <v>2430</v>
      </c>
      <c r="O11" s="282">
        <f t="shared" si="0"/>
        <v>3037</v>
      </c>
      <c r="P11" s="284">
        <v>863</v>
      </c>
      <c r="Q11" s="284">
        <v>947</v>
      </c>
      <c r="R11" s="284">
        <v>853</v>
      </c>
      <c r="S11" s="277">
        <f t="shared" si="1"/>
        <v>-10</v>
      </c>
      <c r="T11" s="277"/>
    </row>
    <row r="12" spans="1:20" ht="15.75">
      <c r="A12" s="3">
        <v>7</v>
      </c>
      <c r="B12" s="270" t="s">
        <v>449</v>
      </c>
      <c r="C12" s="271">
        <v>236</v>
      </c>
      <c r="D12" s="272">
        <v>201</v>
      </c>
      <c r="E12" s="272">
        <v>27</v>
      </c>
      <c r="F12" s="272">
        <v>6</v>
      </c>
      <c r="G12" s="272">
        <v>2</v>
      </c>
      <c r="H12" s="271">
        <f t="shared" si="2"/>
        <v>236</v>
      </c>
      <c r="I12" s="274">
        <v>189</v>
      </c>
      <c r="J12" s="274">
        <v>603</v>
      </c>
      <c r="K12" s="274">
        <v>108</v>
      </c>
      <c r="L12" s="274">
        <v>30</v>
      </c>
      <c r="M12" s="274">
        <v>12</v>
      </c>
      <c r="N12" s="274">
        <f t="shared" si="3"/>
        <v>942</v>
      </c>
      <c r="O12" s="275">
        <f t="shared" si="0"/>
        <v>1178</v>
      </c>
      <c r="P12" s="276">
        <v>291</v>
      </c>
      <c r="Q12" s="276">
        <v>322</v>
      </c>
      <c r="R12" s="276">
        <v>291</v>
      </c>
      <c r="S12" s="277">
        <f t="shared" si="1"/>
        <v>0</v>
      </c>
      <c r="T12" s="277"/>
    </row>
    <row r="13" spans="1:20" ht="15.75">
      <c r="A13" s="278">
        <v>8</v>
      </c>
      <c r="B13" s="279" t="s">
        <v>450</v>
      </c>
      <c r="C13" s="280">
        <v>192</v>
      </c>
      <c r="D13" s="281">
        <v>173</v>
      </c>
      <c r="E13" s="281">
        <v>14</v>
      </c>
      <c r="F13" s="281">
        <v>4</v>
      </c>
      <c r="G13" s="281">
        <v>1</v>
      </c>
      <c r="H13" s="280">
        <f t="shared" si="2"/>
        <v>192</v>
      </c>
      <c r="I13" s="282">
        <v>153</v>
      </c>
      <c r="J13" s="282">
        <v>519</v>
      </c>
      <c r="K13" s="282">
        <v>56</v>
      </c>
      <c r="L13" s="282">
        <v>20</v>
      </c>
      <c r="M13" s="282">
        <v>6</v>
      </c>
      <c r="N13" s="282">
        <f t="shared" si="3"/>
        <v>754</v>
      </c>
      <c r="O13" s="283">
        <f t="shared" si="0"/>
        <v>946</v>
      </c>
      <c r="P13" s="284">
        <v>244</v>
      </c>
      <c r="Q13" s="284">
        <v>272</v>
      </c>
      <c r="R13" s="284">
        <v>251</v>
      </c>
      <c r="S13" s="277">
        <f t="shared" si="1"/>
        <v>7</v>
      </c>
      <c r="T13" s="277"/>
    </row>
    <row r="14" spans="1:20" ht="15.75">
      <c r="A14" s="3">
        <v>9</v>
      </c>
      <c r="B14" s="270" t="s">
        <v>451</v>
      </c>
      <c r="C14" s="271">
        <v>236</v>
      </c>
      <c r="D14" s="272">
        <v>205</v>
      </c>
      <c r="E14" s="272">
        <v>25</v>
      </c>
      <c r="F14" s="272">
        <v>5</v>
      </c>
      <c r="G14" s="272">
        <v>1</v>
      </c>
      <c r="H14" s="271">
        <f t="shared" si="2"/>
        <v>236</v>
      </c>
      <c r="I14" s="274">
        <v>146</v>
      </c>
      <c r="J14" s="274">
        <v>615</v>
      </c>
      <c r="K14" s="274">
        <v>100</v>
      </c>
      <c r="L14" s="274">
        <v>25</v>
      </c>
      <c r="M14" s="274">
        <v>6</v>
      </c>
      <c r="N14" s="274">
        <f t="shared" si="3"/>
        <v>892</v>
      </c>
      <c r="O14" s="275">
        <f t="shared" si="0"/>
        <v>1128</v>
      </c>
      <c r="P14" s="276">
        <v>300</v>
      </c>
      <c r="Q14" s="276">
        <v>358</v>
      </c>
      <c r="R14" s="276">
        <v>341</v>
      </c>
      <c r="S14" s="277">
        <f t="shared" si="1"/>
        <v>41</v>
      </c>
      <c r="T14" s="277"/>
    </row>
    <row r="15" spans="1:20" ht="15.75">
      <c r="A15" s="278">
        <v>10</v>
      </c>
      <c r="B15" s="279" t="s">
        <v>452</v>
      </c>
      <c r="C15" s="280">
        <v>97</v>
      </c>
      <c r="D15" s="281">
        <v>84</v>
      </c>
      <c r="E15" s="281">
        <v>10</v>
      </c>
      <c r="F15" s="281">
        <v>3</v>
      </c>
      <c r="G15" s="281">
        <v>0</v>
      </c>
      <c r="H15" s="280">
        <f t="shared" si="2"/>
        <v>97</v>
      </c>
      <c r="I15" s="282">
        <v>70</v>
      </c>
      <c r="J15" s="282">
        <v>252</v>
      </c>
      <c r="K15" s="282">
        <v>40</v>
      </c>
      <c r="L15" s="282">
        <v>15</v>
      </c>
      <c r="M15" s="282">
        <v>0</v>
      </c>
      <c r="N15" s="282">
        <f t="shared" si="3"/>
        <v>377</v>
      </c>
      <c r="O15" s="283">
        <f t="shared" si="0"/>
        <v>474</v>
      </c>
      <c r="P15" s="284">
        <v>153</v>
      </c>
      <c r="Q15" s="284">
        <v>161</v>
      </c>
      <c r="R15" s="284">
        <v>155</v>
      </c>
      <c r="S15" s="277">
        <f t="shared" si="1"/>
        <v>2</v>
      </c>
      <c r="T15" s="277"/>
    </row>
    <row r="16" spans="1:20" ht="15.75">
      <c r="A16" s="3">
        <v>11</v>
      </c>
      <c r="B16" s="270" t="s">
        <v>453</v>
      </c>
      <c r="C16" s="271">
        <v>143</v>
      </c>
      <c r="D16" s="272">
        <v>118</v>
      </c>
      <c r="E16" s="272">
        <v>19</v>
      </c>
      <c r="F16" s="272">
        <v>3</v>
      </c>
      <c r="G16" s="272">
        <v>3</v>
      </c>
      <c r="H16" s="271">
        <f t="shared" si="2"/>
        <v>143</v>
      </c>
      <c r="I16" s="274">
        <v>108</v>
      </c>
      <c r="J16" s="274">
        <v>354</v>
      </c>
      <c r="K16" s="274">
        <v>76</v>
      </c>
      <c r="L16" s="274">
        <v>15</v>
      </c>
      <c r="M16" s="274">
        <v>18</v>
      </c>
      <c r="N16" s="274">
        <f t="shared" si="3"/>
        <v>571</v>
      </c>
      <c r="O16" s="275">
        <f t="shared" si="0"/>
        <v>714</v>
      </c>
      <c r="P16" s="276">
        <v>218</v>
      </c>
      <c r="Q16" s="276">
        <v>246</v>
      </c>
      <c r="R16" s="276">
        <v>211</v>
      </c>
      <c r="S16" s="277">
        <f t="shared" si="1"/>
        <v>-7</v>
      </c>
      <c r="T16" s="277"/>
    </row>
    <row r="17" spans="1:20" ht="15.75">
      <c r="A17" s="278">
        <v>12</v>
      </c>
      <c r="B17" s="279" t="s">
        <v>454</v>
      </c>
      <c r="C17" s="280">
        <v>208</v>
      </c>
      <c r="D17" s="281">
        <v>176</v>
      </c>
      <c r="E17" s="281">
        <v>25</v>
      </c>
      <c r="F17" s="281">
        <v>6</v>
      </c>
      <c r="G17" s="281">
        <v>1</v>
      </c>
      <c r="H17" s="280">
        <f t="shared" si="2"/>
        <v>208</v>
      </c>
      <c r="I17" s="282">
        <v>148</v>
      </c>
      <c r="J17" s="282">
        <v>528</v>
      </c>
      <c r="K17" s="282">
        <v>100</v>
      </c>
      <c r="L17" s="282">
        <v>30</v>
      </c>
      <c r="M17" s="282">
        <v>8</v>
      </c>
      <c r="N17" s="282">
        <f t="shared" si="3"/>
        <v>814</v>
      </c>
      <c r="O17" s="283">
        <f t="shared" si="0"/>
        <v>1022</v>
      </c>
      <c r="P17" s="284">
        <v>311</v>
      </c>
      <c r="Q17" s="284">
        <v>345</v>
      </c>
      <c r="R17" s="284">
        <v>318</v>
      </c>
      <c r="S17" s="277">
        <f t="shared" si="1"/>
        <v>7</v>
      </c>
      <c r="T17" s="277"/>
    </row>
    <row r="18" spans="1:20" ht="15.75">
      <c r="A18" s="3">
        <v>13</v>
      </c>
      <c r="B18" s="270" t="s">
        <v>455</v>
      </c>
      <c r="C18" s="271">
        <v>126</v>
      </c>
      <c r="D18" s="272">
        <v>110</v>
      </c>
      <c r="E18" s="272">
        <v>12</v>
      </c>
      <c r="F18" s="272">
        <v>3</v>
      </c>
      <c r="G18" s="272">
        <v>1</v>
      </c>
      <c r="H18" s="271">
        <f t="shared" si="2"/>
        <v>126</v>
      </c>
      <c r="I18" s="274">
        <v>86</v>
      </c>
      <c r="J18" s="274">
        <v>330</v>
      </c>
      <c r="K18" s="274">
        <v>48</v>
      </c>
      <c r="L18" s="274">
        <v>15</v>
      </c>
      <c r="M18" s="274">
        <v>6</v>
      </c>
      <c r="N18" s="274">
        <f t="shared" si="3"/>
        <v>485</v>
      </c>
      <c r="O18" s="275">
        <f t="shared" si="0"/>
        <v>611</v>
      </c>
      <c r="P18" s="276">
        <v>161</v>
      </c>
      <c r="Q18" s="276">
        <v>177</v>
      </c>
      <c r="R18" s="276">
        <v>171</v>
      </c>
      <c r="S18" s="277">
        <f t="shared" si="1"/>
        <v>10</v>
      </c>
      <c r="T18" s="277"/>
    </row>
    <row r="19" spans="1:20" ht="15.75">
      <c r="A19" s="278">
        <v>14</v>
      </c>
      <c r="B19" s="279" t="s">
        <v>456</v>
      </c>
      <c r="C19" s="280">
        <v>250</v>
      </c>
      <c r="D19" s="281">
        <v>201</v>
      </c>
      <c r="E19" s="281">
        <v>34</v>
      </c>
      <c r="F19" s="281">
        <v>11</v>
      </c>
      <c r="G19" s="281">
        <v>4</v>
      </c>
      <c r="H19" s="280">
        <f t="shared" si="2"/>
        <v>250</v>
      </c>
      <c r="I19" s="282">
        <v>177</v>
      </c>
      <c r="J19" s="282">
        <v>603</v>
      </c>
      <c r="K19" s="282">
        <v>136</v>
      </c>
      <c r="L19" s="282">
        <v>55</v>
      </c>
      <c r="M19" s="282">
        <v>27</v>
      </c>
      <c r="N19" s="282">
        <f t="shared" si="3"/>
        <v>998</v>
      </c>
      <c r="O19" s="283">
        <f t="shared" si="0"/>
        <v>1248</v>
      </c>
      <c r="P19" s="284">
        <v>285</v>
      </c>
      <c r="Q19" s="284">
        <v>312</v>
      </c>
      <c r="R19" s="284">
        <v>291</v>
      </c>
      <c r="S19" s="277">
        <f t="shared" si="1"/>
        <v>6</v>
      </c>
      <c r="T19" s="277"/>
    </row>
    <row r="20" spans="1:20" ht="15.75">
      <c r="A20" s="3">
        <v>15</v>
      </c>
      <c r="B20" s="270" t="s">
        <v>457</v>
      </c>
      <c r="C20" s="271">
        <v>107</v>
      </c>
      <c r="D20" s="272">
        <v>83</v>
      </c>
      <c r="E20" s="272">
        <v>18</v>
      </c>
      <c r="F20" s="272">
        <v>4</v>
      </c>
      <c r="G20" s="272">
        <v>2</v>
      </c>
      <c r="H20" s="271">
        <f t="shared" si="2"/>
        <v>107</v>
      </c>
      <c r="I20" s="274">
        <v>67</v>
      </c>
      <c r="J20" s="274">
        <v>249</v>
      </c>
      <c r="K20" s="274">
        <v>72</v>
      </c>
      <c r="L20" s="274">
        <v>20</v>
      </c>
      <c r="M20" s="274">
        <v>15</v>
      </c>
      <c r="N20" s="274">
        <f t="shared" si="3"/>
        <v>423</v>
      </c>
      <c r="O20" s="275">
        <f t="shared" si="0"/>
        <v>530</v>
      </c>
      <c r="P20" s="276">
        <v>210</v>
      </c>
      <c r="Q20" s="276">
        <v>226</v>
      </c>
      <c r="R20" s="276">
        <v>214</v>
      </c>
      <c r="S20" s="277">
        <f t="shared" si="1"/>
        <v>4</v>
      </c>
      <c r="T20" s="277"/>
    </row>
    <row r="21" spans="1:20" ht="15.75">
      <c r="A21" s="278">
        <v>16</v>
      </c>
      <c r="B21" s="279" t="s">
        <v>458</v>
      </c>
      <c r="C21" s="280">
        <v>149</v>
      </c>
      <c r="D21" s="281">
        <v>128</v>
      </c>
      <c r="E21" s="281">
        <v>13</v>
      </c>
      <c r="F21" s="281">
        <v>7</v>
      </c>
      <c r="G21" s="281">
        <v>1</v>
      </c>
      <c r="H21" s="280">
        <f t="shared" si="2"/>
        <v>149</v>
      </c>
      <c r="I21" s="282">
        <v>119</v>
      </c>
      <c r="J21" s="282">
        <v>384</v>
      </c>
      <c r="K21" s="282">
        <v>52</v>
      </c>
      <c r="L21" s="282">
        <v>35</v>
      </c>
      <c r="M21" s="282">
        <v>6</v>
      </c>
      <c r="N21" s="282">
        <f t="shared" si="3"/>
        <v>596</v>
      </c>
      <c r="O21" s="283">
        <f t="shared" si="0"/>
        <v>745</v>
      </c>
      <c r="P21" s="284">
        <v>191</v>
      </c>
      <c r="Q21" s="284">
        <v>204</v>
      </c>
      <c r="R21" s="284">
        <v>192</v>
      </c>
      <c r="S21" s="277">
        <f t="shared" si="1"/>
        <v>1</v>
      </c>
      <c r="T21" s="277"/>
    </row>
    <row r="22" spans="1:20" ht="15.75">
      <c r="A22" s="3">
        <v>17</v>
      </c>
      <c r="B22" s="270" t="s">
        <v>459</v>
      </c>
      <c r="C22" s="271">
        <v>161</v>
      </c>
      <c r="D22" s="272">
        <v>135</v>
      </c>
      <c r="E22" s="272">
        <v>21</v>
      </c>
      <c r="F22" s="272">
        <v>2</v>
      </c>
      <c r="G22" s="272">
        <v>2</v>
      </c>
      <c r="H22" s="271">
        <f t="shared" si="2"/>
        <v>161</v>
      </c>
      <c r="I22" s="274">
        <v>120</v>
      </c>
      <c r="J22" s="274">
        <v>405</v>
      </c>
      <c r="K22" s="274">
        <v>84</v>
      </c>
      <c r="L22" s="274">
        <v>10</v>
      </c>
      <c r="M22" s="274">
        <v>12</v>
      </c>
      <c r="N22" s="274">
        <f t="shared" si="3"/>
        <v>631</v>
      </c>
      <c r="O22" s="275">
        <f t="shared" si="0"/>
        <v>792</v>
      </c>
      <c r="P22" s="276">
        <v>237</v>
      </c>
      <c r="Q22" s="276">
        <v>263</v>
      </c>
      <c r="R22" s="276">
        <v>254</v>
      </c>
      <c r="S22" s="277">
        <f t="shared" si="1"/>
        <v>17</v>
      </c>
      <c r="T22" s="277"/>
    </row>
    <row r="23" spans="1:20" ht="15.75">
      <c r="A23" s="278">
        <v>18</v>
      </c>
      <c r="B23" s="279" t="s">
        <v>460</v>
      </c>
      <c r="C23" s="280">
        <v>328</v>
      </c>
      <c r="D23" s="281">
        <v>280</v>
      </c>
      <c r="E23" s="281">
        <v>35</v>
      </c>
      <c r="F23" s="281">
        <v>9</v>
      </c>
      <c r="G23" s="281">
        <v>4</v>
      </c>
      <c r="H23" s="280">
        <f t="shared" si="2"/>
        <v>328</v>
      </c>
      <c r="I23" s="282">
        <v>246</v>
      </c>
      <c r="J23" s="282">
        <v>840</v>
      </c>
      <c r="K23" s="282">
        <v>140</v>
      </c>
      <c r="L23" s="282">
        <v>45</v>
      </c>
      <c r="M23" s="282">
        <v>28</v>
      </c>
      <c r="N23" s="282">
        <f t="shared" si="3"/>
        <v>1299</v>
      </c>
      <c r="O23" s="283">
        <f t="shared" si="0"/>
        <v>1627</v>
      </c>
      <c r="P23" s="284">
        <v>388</v>
      </c>
      <c r="Q23" s="284">
        <v>440</v>
      </c>
      <c r="R23" s="284">
        <v>393</v>
      </c>
      <c r="S23" s="277">
        <f t="shared" si="1"/>
        <v>5</v>
      </c>
      <c r="T23" s="277"/>
    </row>
    <row r="24" spans="1:19" ht="15.75">
      <c r="A24" s="652" t="s">
        <v>461</v>
      </c>
      <c r="B24" s="652"/>
      <c r="C24" s="285">
        <f>SUM(C6:C23)</f>
        <v>4526</v>
      </c>
      <c r="D24" s="285">
        <f aca="true" t="shared" si="4" ref="D24:R24">SUM(D6:D23)</f>
        <v>3822</v>
      </c>
      <c r="E24" s="285">
        <f t="shared" si="4"/>
        <v>530</v>
      </c>
      <c r="F24" s="285">
        <f t="shared" si="4"/>
        <v>122</v>
      </c>
      <c r="G24" s="285">
        <f t="shared" si="4"/>
        <v>48</v>
      </c>
      <c r="H24" s="285">
        <f t="shared" si="4"/>
        <v>4526</v>
      </c>
      <c r="I24" s="286">
        <f t="shared" si="4"/>
        <v>3333</v>
      </c>
      <c r="J24" s="286">
        <f t="shared" si="4"/>
        <v>11466</v>
      </c>
      <c r="K24" s="286">
        <f t="shared" si="4"/>
        <v>2120</v>
      </c>
      <c r="L24" s="286">
        <f t="shared" si="4"/>
        <v>610</v>
      </c>
      <c r="M24" s="286">
        <f>SUM(M6:M23)</f>
        <v>318</v>
      </c>
      <c r="N24" s="285">
        <f t="shared" si="4"/>
        <v>17847</v>
      </c>
      <c r="O24" s="275">
        <f t="shared" si="0"/>
        <v>22373</v>
      </c>
      <c r="P24" s="285">
        <f t="shared" si="4"/>
        <v>6022</v>
      </c>
      <c r="Q24" s="285">
        <f t="shared" si="4"/>
        <v>6689</v>
      </c>
      <c r="R24" s="285">
        <f t="shared" si="4"/>
        <v>6389</v>
      </c>
      <c r="S24" s="277">
        <f t="shared" si="1"/>
        <v>367</v>
      </c>
    </row>
  </sheetData>
  <sheetProtection/>
  <mergeCells count="16">
    <mergeCell ref="O3:O5"/>
    <mergeCell ref="C4:C5"/>
    <mergeCell ref="D4:G4"/>
    <mergeCell ref="H4:H5"/>
    <mergeCell ref="I4:I5"/>
    <mergeCell ref="J4:N4"/>
    <mergeCell ref="A24:B24"/>
    <mergeCell ref="A1:R1"/>
    <mergeCell ref="A2:A5"/>
    <mergeCell ref="B2:B5"/>
    <mergeCell ref="C2:O2"/>
    <mergeCell ref="P2:P5"/>
    <mergeCell ref="Q2:Q5"/>
    <mergeCell ref="R2:R5"/>
    <mergeCell ref="C3:G3"/>
    <mergeCell ref="H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C9" sqref="C9:E27"/>
    </sheetView>
  </sheetViews>
  <sheetFormatPr defaultColWidth="9.00390625" defaultRowHeight="12.75"/>
  <cols>
    <col min="1" max="1" width="7.125" style="107" customWidth="1"/>
    <col min="2" max="2" width="27.625" style="107" customWidth="1"/>
    <col min="3" max="3" width="17.625" style="107" customWidth="1"/>
    <col min="4" max="4" width="17.875" style="107" customWidth="1"/>
    <col min="5" max="5" width="12.875" style="107" customWidth="1"/>
    <col min="6" max="6" width="19.25390625" style="107" customWidth="1"/>
    <col min="7" max="16384" width="9.125" style="107" customWidth="1"/>
  </cols>
  <sheetData>
    <row r="1" spans="1:6" ht="23.25" customHeight="1">
      <c r="A1" s="460" t="s">
        <v>573</v>
      </c>
      <c r="B1" s="460"/>
      <c r="C1" s="460"/>
      <c r="D1" s="460"/>
      <c r="E1" s="460"/>
      <c r="F1" s="460"/>
    </row>
    <row r="2" spans="1:6" ht="23.25" customHeight="1">
      <c r="A2" s="460" t="s">
        <v>574</v>
      </c>
      <c r="B2" s="460"/>
      <c r="C2" s="460"/>
      <c r="D2" s="460"/>
      <c r="E2" s="460"/>
      <c r="F2" s="460"/>
    </row>
    <row r="3" spans="1:6" ht="23.25" customHeight="1">
      <c r="A3" s="460" t="s">
        <v>575</v>
      </c>
      <c r="B3" s="460"/>
      <c r="C3" s="460"/>
      <c r="D3" s="460"/>
      <c r="E3" s="460"/>
      <c r="F3" s="460"/>
    </row>
    <row r="4" spans="1:6" ht="23.25" customHeight="1">
      <c r="A4" s="460" t="s">
        <v>576</v>
      </c>
      <c r="B4" s="460"/>
      <c r="C4" s="460"/>
      <c r="D4" s="460"/>
      <c r="E4" s="460"/>
      <c r="F4" s="460"/>
    </row>
    <row r="5" spans="1:6" ht="14.25" customHeight="1">
      <c r="A5" s="404"/>
      <c r="B5" s="404"/>
      <c r="C5" s="404"/>
      <c r="D5" s="404"/>
      <c r="E5" s="404"/>
      <c r="F5" s="368"/>
    </row>
    <row r="6" spans="1:6" ht="18">
      <c r="A6" s="461" t="s">
        <v>577</v>
      </c>
      <c r="B6" s="461"/>
      <c r="C6" s="461"/>
      <c r="D6" s="461"/>
      <c r="E6" s="461"/>
      <c r="F6" s="461"/>
    </row>
    <row r="7" spans="2:5" ht="18">
      <c r="B7" s="163"/>
      <c r="C7" s="164"/>
      <c r="D7" s="164"/>
      <c r="E7" s="164"/>
    </row>
    <row r="8" spans="1:8" ht="47.25">
      <c r="A8" s="108" t="s">
        <v>227</v>
      </c>
      <c r="B8" s="109" t="s">
        <v>53</v>
      </c>
      <c r="C8" s="109" t="s">
        <v>578</v>
      </c>
      <c r="D8" s="109" t="s">
        <v>579</v>
      </c>
      <c r="E8" s="109" t="s">
        <v>271</v>
      </c>
      <c r="F8" s="109" t="s">
        <v>580</v>
      </c>
      <c r="G8"/>
      <c r="H8"/>
    </row>
    <row r="9" spans="1:6" ht="34.5" customHeight="1">
      <c r="A9" s="110">
        <v>1</v>
      </c>
      <c r="B9" s="174" t="s">
        <v>35</v>
      </c>
      <c r="C9" s="110">
        <v>354</v>
      </c>
      <c r="D9" s="110">
        <v>75</v>
      </c>
      <c r="E9" s="405">
        <v>429</v>
      </c>
      <c r="F9" s="406">
        <v>439</v>
      </c>
    </row>
    <row r="10" spans="1:8" ht="34.5" customHeight="1">
      <c r="A10" s="113">
        <v>2</v>
      </c>
      <c r="B10" s="177" t="s">
        <v>36</v>
      </c>
      <c r="C10" s="113">
        <v>281</v>
      </c>
      <c r="D10" s="113">
        <v>24</v>
      </c>
      <c r="E10" s="407">
        <v>305</v>
      </c>
      <c r="F10" s="408">
        <v>308</v>
      </c>
      <c r="G10"/>
      <c r="H10"/>
    </row>
    <row r="11" spans="1:8" ht="34.5" customHeight="1">
      <c r="A11" s="110">
        <v>3</v>
      </c>
      <c r="B11" s="179" t="s">
        <v>37</v>
      </c>
      <c r="C11" s="110">
        <v>377</v>
      </c>
      <c r="D11" s="110">
        <v>138</v>
      </c>
      <c r="E11" s="405">
        <v>515</v>
      </c>
      <c r="F11" s="406">
        <v>531</v>
      </c>
      <c r="G11"/>
      <c r="H11"/>
    </row>
    <row r="12" spans="1:8" ht="34.5" customHeight="1">
      <c r="A12" s="113">
        <v>4</v>
      </c>
      <c r="B12" s="177" t="s">
        <v>38</v>
      </c>
      <c r="C12" s="113">
        <v>671</v>
      </c>
      <c r="D12" s="113">
        <v>135</v>
      </c>
      <c r="E12" s="407">
        <v>806</v>
      </c>
      <c r="F12" s="408">
        <v>836</v>
      </c>
      <c r="G12"/>
      <c r="H12"/>
    </row>
    <row r="13" spans="1:8" ht="34.5" customHeight="1">
      <c r="A13" s="110">
        <v>5</v>
      </c>
      <c r="B13" s="179" t="s">
        <v>39</v>
      </c>
      <c r="C13" s="110">
        <v>592</v>
      </c>
      <c r="D13" s="110">
        <v>116</v>
      </c>
      <c r="E13" s="405">
        <v>708</v>
      </c>
      <c r="F13" s="406">
        <v>732</v>
      </c>
      <c r="G13"/>
      <c r="H13"/>
    </row>
    <row r="14" spans="1:8" ht="34.5" customHeight="1">
      <c r="A14" s="113">
        <v>6</v>
      </c>
      <c r="B14" s="177" t="s">
        <v>40</v>
      </c>
      <c r="C14" s="113">
        <v>722</v>
      </c>
      <c r="D14" s="113">
        <v>303</v>
      </c>
      <c r="E14" s="407">
        <v>1025</v>
      </c>
      <c r="F14" s="408">
        <v>1051</v>
      </c>
      <c r="G14"/>
      <c r="H14"/>
    </row>
    <row r="15" spans="1:8" ht="34.5" customHeight="1">
      <c r="A15" s="110">
        <v>7</v>
      </c>
      <c r="B15" s="179" t="s">
        <v>41</v>
      </c>
      <c r="C15" s="110">
        <v>342</v>
      </c>
      <c r="D15" s="110">
        <v>43</v>
      </c>
      <c r="E15" s="405">
        <v>385</v>
      </c>
      <c r="F15" s="406">
        <v>395</v>
      </c>
      <c r="G15"/>
      <c r="H15"/>
    </row>
    <row r="16" spans="1:8" ht="34.5" customHeight="1">
      <c r="A16" s="113">
        <v>8</v>
      </c>
      <c r="B16" s="177" t="s">
        <v>42</v>
      </c>
      <c r="C16" s="113">
        <v>273</v>
      </c>
      <c r="D16" s="113">
        <v>116</v>
      </c>
      <c r="E16" s="407">
        <v>389</v>
      </c>
      <c r="F16" s="408">
        <v>399</v>
      </c>
      <c r="G16"/>
      <c r="H16"/>
    </row>
    <row r="17" spans="1:8" ht="34.5" customHeight="1">
      <c r="A17" s="110">
        <v>9</v>
      </c>
      <c r="B17" s="179" t="s">
        <v>43</v>
      </c>
      <c r="C17" s="110">
        <v>292</v>
      </c>
      <c r="D17" s="110">
        <v>105</v>
      </c>
      <c r="E17" s="405">
        <v>397</v>
      </c>
      <c r="F17" s="406">
        <v>415</v>
      </c>
      <c r="G17"/>
      <c r="H17"/>
    </row>
    <row r="18" spans="1:8" ht="34.5" customHeight="1">
      <c r="A18" s="113">
        <v>10</v>
      </c>
      <c r="B18" s="177" t="s">
        <v>44</v>
      </c>
      <c r="C18" s="113">
        <v>154</v>
      </c>
      <c r="D18" s="113">
        <v>24</v>
      </c>
      <c r="E18" s="407">
        <v>178</v>
      </c>
      <c r="F18" s="408">
        <v>182</v>
      </c>
      <c r="G18"/>
      <c r="H18"/>
    </row>
    <row r="19" spans="1:8" ht="34.5" customHeight="1">
      <c r="A19" s="110">
        <v>11</v>
      </c>
      <c r="B19" s="179" t="s">
        <v>45</v>
      </c>
      <c r="C19" s="110">
        <v>226</v>
      </c>
      <c r="D19" s="110">
        <v>51</v>
      </c>
      <c r="E19" s="405">
        <v>277</v>
      </c>
      <c r="F19" s="406">
        <v>287</v>
      </c>
      <c r="G19"/>
      <c r="H19"/>
    </row>
    <row r="20" spans="1:8" ht="34.5" customHeight="1">
      <c r="A20" s="113">
        <v>12</v>
      </c>
      <c r="B20" s="177" t="s">
        <v>46</v>
      </c>
      <c r="C20" s="113">
        <v>271</v>
      </c>
      <c r="D20" s="113">
        <v>76</v>
      </c>
      <c r="E20" s="407">
        <v>347</v>
      </c>
      <c r="F20" s="408">
        <v>358</v>
      </c>
      <c r="G20"/>
      <c r="H20"/>
    </row>
    <row r="21" spans="1:8" ht="34.5" customHeight="1">
      <c r="A21" s="110">
        <v>13</v>
      </c>
      <c r="B21" s="179" t="s">
        <v>47</v>
      </c>
      <c r="C21" s="110">
        <v>169</v>
      </c>
      <c r="D21" s="110">
        <v>51</v>
      </c>
      <c r="E21" s="405">
        <v>220</v>
      </c>
      <c r="F21" s="406">
        <v>226</v>
      </c>
      <c r="G21"/>
      <c r="H21"/>
    </row>
    <row r="22" spans="1:8" ht="34.5" customHeight="1">
      <c r="A22" s="113">
        <v>14</v>
      </c>
      <c r="B22" s="177" t="s">
        <v>48</v>
      </c>
      <c r="C22" s="113">
        <v>245</v>
      </c>
      <c r="D22" s="113">
        <v>15</v>
      </c>
      <c r="E22" s="407">
        <v>260</v>
      </c>
      <c r="F22" s="408">
        <v>272</v>
      </c>
      <c r="G22"/>
      <c r="H22"/>
    </row>
    <row r="23" spans="1:8" ht="34.5" customHeight="1">
      <c r="A23" s="110">
        <v>15</v>
      </c>
      <c r="B23" s="179" t="s">
        <v>49</v>
      </c>
      <c r="C23" s="110">
        <v>274</v>
      </c>
      <c r="D23" s="110">
        <v>73</v>
      </c>
      <c r="E23" s="405">
        <v>347</v>
      </c>
      <c r="F23" s="406">
        <v>357</v>
      </c>
      <c r="G23"/>
      <c r="H23"/>
    </row>
    <row r="24" spans="1:8" ht="34.5" customHeight="1">
      <c r="A24" s="113">
        <v>16</v>
      </c>
      <c r="B24" s="177" t="s">
        <v>50</v>
      </c>
      <c r="C24" s="113">
        <v>240</v>
      </c>
      <c r="D24" s="113">
        <v>48</v>
      </c>
      <c r="E24" s="407">
        <v>288</v>
      </c>
      <c r="F24" s="408">
        <v>295</v>
      </c>
      <c r="G24"/>
      <c r="H24"/>
    </row>
    <row r="25" spans="1:8" ht="34.5" customHeight="1">
      <c r="A25" s="110">
        <v>17</v>
      </c>
      <c r="B25" s="179" t="s">
        <v>51</v>
      </c>
      <c r="C25" s="110">
        <v>316</v>
      </c>
      <c r="D25" s="110">
        <v>41</v>
      </c>
      <c r="E25" s="405">
        <v>357</v>
      </c>
      <c r="F25" s="406">
        <v>365</v>
      </c>
      <c r="G25"/>
      <c r="H25"/>
    </row>
    <row r="26" spans="1:8" ht="34.5" customHeight="1">
      <c r="A26" s="113">
        <v>18</v>
      </c>
      <c r="B26" s="180" t="s">
        <v>52</v>
      </c>
      <c r="C26" s="113">
        <v>372</v>
      </c>
      <c r="D26" s="113">
        <v>106</v>
      </c>
      <c r="E26" s="407">
        <v>478</v>
      </c>
      <c r="F26" s="408">
        <v>491</v>
      </c>
      <c r="G26"/>
      <c r="H26"/>
    </row>
    <row r="27" spans="1:8" ht="34.5" customHeight="1">
      <c r="A27" s="118"/>
      <c r="B27" s="118" t="s">
        <v>3</v>
      </c>
      <c r="C27" s="409">
        <v>6171</v>
      </c>
      <c r="D27" s="409">
        <v>1540</v>
      </c>
      <c r="E27" s="409">
        <v>7711</v>
      </c>
      <c r="F27" s="409">
        <v>7939</v>
      </c>
      <c r="G27"/>
      <c r="H27"/>
    </row>
    <row r="28" spans="7:8" ht="18">
      <c r="G28"/>
      <c r="H28"/>
    </row>
  </sheetData>
  <sheetProtection/>
  <mergeCells count="5">
    <mergeCell ref="A6:F6"/>
    <mergeCell ref="A1:F1"/>
    <mergeCell ref="A2:F2"/>
    <mergeCell ref="A3:F3"/>
    <mergeCell ref="A4:F4"/>
  </mergeCells>
  <printOptions/>
  <pageMargins left="1.07" right="0.75" top="0.7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.625" style="107" customWidth="1"/>
    <col min="2" max="2" width="19.25390625" style="107" customWidth="1"/>
    <col min="3" max="3" width="11.75390625" style="107" customWidth="1"/>
    <col min="4" max="4" width="9.375" style="107" customWidth="1"/>
    <col min="5" max="5" width="9.875" style="107" customWidth="1"/>
    <col min="6" max="6" width="9.375" style="107" customWidth="1"/>
    <col min="7" max="7" width="14.875" style="107" customWidth="1"/>
    <col min="8" max="8" width="13.25390625" style="107" customWidth="1"/>
    <col min="9" max="9" width="13.75390625" style="107" customWidth="1"/>
    <col min="10" max="10" width="10.875" style="107" customWidth="1"/>
    <col min="11" max="11" width="11.00390625" style="107" customWidth="1"/>
    <col min="12" max="12" width="12.25390625" style="107" customWidth="1"/>
    <col min="13" max="16384" width="9.125" style="107" customWidth="1"/>
  </cols>
  <sheetData>
    <row r="1" spans="2:11" ht="18">
      <c r="B1" s="462" t="s">
        <v>524</v>
      </c>
      <c r="C1" s="462"/>
      <c r="D1" s="462"/>
      <c r="E1" s="462"/>
      <c r="F1" s="462"/>
      <c r="G1" s="462"/>
      <c r="H1" s="462"/>
      <c r="I1" s="450"/>
      <c r="J1" s="450"/>
      <c r="K1" s="450"/>
    </row>
    <row r="2" spans="1:12" ht="18">
      <c r="A2" s="462" t="s">
        <v>525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</row>
    <row r="3" spans="1:12" ht="18" customHeight="1">
      <c r="A3" s="445" t="s">
        <v>526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ht="18">
      <c r="C4" s="368"/>
    </row>
    <row r="5" spans="1:6" ht="14.25" customHeight="1" hidden="1">
      <c r="A5" s="369"/>
      <c r="B5" s="369"/>
      <c r="C5" s="369"/>
      <c r="D5" s="369"/>
      <c r="E5" s="369"/>
      <c r="F5" s="369"/>
    </row>
    <row r="6" spans="2:9" ht="18">
      <c r="B6" s="447" t="s">
        <v>527</v>
      </c>
      <c r="C6" s="448"/>
      <c r="D6" s="448"/>
      <c r="E6" s="448"/>
      <c r="F6" s="450"/>
      <c r="G6" s="450"/>
      <c r="H6" s="450"/>
      <c r="I6" s="450"/>
    </row>
    <row r="7" spans="2:5" ht="18.75" thickBot="1">
      <c r="B7" s="370"/>
      <c r="C7" s="371"/>
      <c r="D7" s="371"/>
      <c r="E7" s="371"/>
    </row>
    <row r="8" spans="1:14" ht="26.25" customHeight="1">
      <c r="A8" s="449" t="s">
        <v>227</v>
      </c>
      <c r="B8" s="442" t="s">
        <v>53</v>
      </c>
      <c r="C8" s="439" t="s">
        <v>528</v>
      </c>
      <c r="D8" s="439" t="s">
        <v>529</v>
      </c>
      <c r="E8" s="439" t="s">
        <v>530</v>
      </c>
      <c r="F8" s="439" t="s">
        <v>531</v>
      </c>
      <c r="G8" s="439" t="s">
        <v>532</v>
      </c>
      <c r="H8" s="464" t="s">
        <v>533</v>
      </c>
      <c r="I8" s="467" t="s">
        <v>534</v>
      </c>
      <c r="J8" s="468"/>
      <c r="K8" s="468"/>
      <c r="L8" s="469"/>
      <c r="N8" s="372"/>
    </row>
    <row r="9" spans="1:12" ht="15.75" customHeight="1">
      <c r="A9" s="440"/>
      <c r="B9" s="443"/>
      <c r="C9" s="63"/>
      <c r="D9" s="63"/>
      <c r="E9" s="63"/>
      <c r="F9" s="63"/>
      <c r="G9" s="63"/>
      <c r="H9" s="465"/>
      <c r="I9" s="470" t="s">
        <v>535</v>
      </c>
      <c r="J9" s="471"/>
      <c r="K9" s="472"/>
      <c r="L9" s="473" t="s">
        <v>536</v>
      </c>
    </row>
    <row r="10" spans="1:12" ht="16.5" customHeight="1" thickBot="1">
      <c r="A10" s="441"/>
      <c r="B10" s="444"/>
      <c r="C10" s="463"/>
      <c r="D10" s="463"/>
      <c r="E10" s="463"/>
      <c r="F10" s="463"/>
      <c r="G10" s="463"/>
      <c r="H10" s="466"/>
      <c r="I10" s="373" t="s">
        <v>336</v>
      </c>
      <c r="J10" s="374" t="s">
        <v>537</v>
      </c>
      <c r="K10" s="374" t="s">
        <v>538</v>
      </c>
      <c r="L10" s="474"/>
    </row>
    <row r="11" spans="1:12" ht="18">
      <c r="A11" s="375">
        <v>1</v>
      </c>
      <c r="B11" s="376" t="s">
        <v>218</v>
      </c>
      <c r="C11" s="377">
        <v>14</v>
      </c>
      <c r="D11" s="377">
        <v>2</v>
      </c>
      <c r="E11" s="377">
        <v>162</v>
      </c>
      <c r="F11" s="377">
        <v>222</v>
      </c>
      <c r="G11" s="378">
        <v>400</v>
      </c>
      <c r="H11" s="379">
        <v>382</v>
      </c>
      <c r="I11" s="380" t="s">
        <v>539</v>
      </c>
      <c r="J11" s="381">
        <f>I11-K11</f>
        <v>700</v>
      </c>
      <c r="K11" s="381">
        <v>81</v>
      </c>
      <c r="L11" s="382" t="s">
        <v>540</v>
      </c>
    </row>
    <row r="12" spans="1:12" ht="18">
      <c r="A12" s="383">
        <v>2</v>
      </c>
      <c r="B12" s="384" t="s">
        <v>178</v>
      </c>
      <c r="C12" s="385">
        <v>3</v>
      </c>
      <c r="D12" s="385">
        <v>0</v>
      </c>
      <c r="E12" s="385">
        <v>125</v>
      </c>
      <c r="F12" s="385">
        <v>262</v>
      </c>
      <c r="G12" s="386">
        <v>390</v>
      </c>
      <c r="H12" s="387">
        <v>367</v>
      </c>
      <c r="I12" s="388" t="s">
        <v>541</v>
      </c>
      <c r="J12" s="389">
        <f aca="true" t="shared" si="0" ref="J12:J29">I12-K12</f>
        <v>509</v>
      </c>
      <c r="K12" s="389">
        <v>4</v>
      </c>
      <c r="L12" s="390" t="s">
        <v>542</v>
      </c>
    </row>
    <row r="13" spans="1:12" ht="18">
      <c r="A13" s="391">
        <v>3</v>
      </c>
      <c r="B13" s="392" t="s">
        <v>543</v>
      </c>
      <c r="C13" s="393">
        <v>24</v>
      </c>
      <c r="D13" s="393">
        <v>1</v>
      </c>
      <c r="E13" s="393">
        <v>358</v>
      </c>
      <c r="F13" s="393">
        <v>591</v>
      </c>
      <c r="G13" s="285">
        <v>974</v>
      </c>
      <c r="H13" s="394">
        <v>908</v>
      </c>
      <c r="I13" s="395" t="s">
        <v>544</v>
      </c>
      <c r="J13" s="381">
        <f t="shared" si="0"/>
        <v>1172</v>
      </c>
      <c r="K13" s="381">
        <v>42</v>
      </c>
      <c r="L13" s="396" t="s">
        <v>545</v>
      </c>
    </row>
    <row r="14" spans="1:12" ht="18">
      <c r="A14" s="383">
        <v>4</v>
      </c>
      <c r="B14" s="384" t="s">
        <v>180</v>
      </c>
      <c r="C14" s="385">
        <v>33</v>
      </c>
      <c r="D14" s="385">
        <v>0</v>
      </c>
      <c r="E14" s="385">
        <v>303</v>
      </c>
      <c r="F14" s="385">
        <v>660</v>
      </c>
      <c r="G14" s="386">
        <v>996</v>
      </c>
      <c r="H14" s="387">
        <v>892</v>
      </c>
      <c r="I14" s="388" t="s">
        <v>546</v>
      </c>
      <c r="J14" s="389">
        <f t="shared" si="0"/>
        <v>1231</v>
      </c>
      <c r="K14" s="389">
        <v>42</v>
      </c>
      <c r="L14" s="390" t="s">
        <v>547</v>
      </c>
    </row>
    <row r="15" spans="1:12" ht="18">
      <c r="A15" s="391">
        <v>5</v>
      </c>
      <c r="B15" s="392" t="s">
        <v>181</v>
      </c>
      <c r="C15" s="393">
        <v>7</v>
      </c>
      <c r="D15" s="393">
        <v>0</v>
      </c>
      <c r="E15" s="393">
        <v>363</v>
      </c>
      <c r="F15" s="393">
        <v>462</v>
      </c>
      <c r="G15" s="285">
        <v>832</v>
      </c>
      <c r="H15" s="394">
        <v>776</v>
      </c>
      <c r="I15" s="395" t="s">
        <v>548</v>
      </c>
      <c r="J15" s="381">
        <f t="shared" si="0"/>
        <v>1543</v>
      </c>
      <c r="K15" s="381">
        <v>48</v>
      </c>
      <c r="L15" s="396" t="s">
        <v>549</v>
      </c>
    </row>
    <row r="16" spans="1:12" ht="18">
      <c r="A16" s="383">
        <v>6</v>
      </c>
      <c r="B16" s="384" t="s">
        <v>40</v>
      </c>
      <c r="C16" s="385">
        <v>21</v>
      </c>
      <c r="D16" s="385">
        <v>13</v>
      </c>
      <c r="E16" s="385">
        <v>515</v>
      </c>
      <c r="F16" s="385">
        <v>842</v>
      </c>
      <c r="G16" s="386">
        <v>1391</v>
      </c>
      <c r="H16" s="387">
        <v>1282</v>
      </c>
      <c r="I16" s="388" t="s">
        <v>550</v>
      </c>
      <c r="J16" s="389">
        <f t="shared" si="0"/>
        <v>1694</v>
      </c>
      <c r="K16" s="389">
        <v>57</v>
      </c>
      <c r="L16" s="390" t="s">
        <v>551</v>
      </c>
    </row>
    <row r="17" spans="1:12" ht="18">
      <c r="A17" s="391">
        <v>7</v>
      </c>
      <c r="B17" s="392" t="s">
        <v>41</v>
      </c>
      <c r="C17" s="393">
        <v>19</v>
      </c>
      <c r="D17" s="393">
        <v>5</v>
      </c>
      <c r="E17" s="393">
        <v>195</v>
      </c>
      <c r="F17" s="393">
        <v>263</v>
      </c>
      <c r="G17" s="285">
        <v>482</v>
      </c>
      <c r="H17" s="394">
        <v>443</v>
      </c>
      <c r="I17" s="395" t="s">
        <v>552</v>
      </c>
      <c r="J17" s="381">
        <f t="shared" si="0"/>
        <v>637</v>
      </c>
      <c r="K17" s="381">
        <v>40</v>
      </c>
      <c r="L17" s="396" t="s">
        <v>553</v>
      </c>
    </row>
    <row r="18" spans="1:14" ht="18">
      <c r="A18" s="383">
        <v>8</v>
      </c>
      <c r="B18" s="384" t="s">
        <v>42</v>
      </c>
      <c r="C18" s="385">
        <v>4</v>
      </c>
      <c r="D18" s="385">
        <v>0</v>
      </c>
      <c r="E18" s="385">
        <v>104</v>
      </c>
      <c r="F18" s="385">
        <v>214</v>
      </c>
      <c r="G18" s="386">
        <v>322</v>
      </c>
      <c r="H18" s="387">
        <v>293</v>
      </c>
      <c r="I18" s="388" t="s">
        <v>554</v>
      </c>
      <c r="J18" s="389">
        <f t="shared" si="0"/>
        <v>395</v>
      </c>
      <c r="K18" s="389">
        <v>14</v>
      </c>
      <c r="L18" s="390" t="s">
        <v>555</v>
      </c>
      <c r="N18" s="397"/>
    </row>
    <row r="19" spans="1:12" ht="18">
      <c r="A19" s="391">
        <v>9</v>
      </c>
      <c r="B19" s="392" t="s">
        <v>43</v>
      </c>
      <c r="C19" s="393">
        <v>4</v>
      </c>
      <c r="D19" s="393">
        <v>7</v>
      </c>
      <c r="E19" s="393">
        <v>135</v>
      </c>
      <c r="F19" s="393">
        <v>223</v>
      </c>
      <c r="G19" s="285">
        <v>369</v>
      </c>
      <c r="H19" s="394">
        <v>340</v>
      </c>
      <c r="I19" s="395" t="s">
        <v>405</v>
      </c>
      <c r="J19" s="381">
        <f t="shared" si="0"/>
        <v>494</v>
      </c>
      <c r="K19" s="381">
        <v>23</v>
      </c>
      <c r="L19" s="396" t="s">
        <v>556</v>
      </c>
    </row>
    <row r="20" spans="1:12" ht="18">
      <c r="A20" s="383">
        <v>10</v>
      </c>
      <c r="B20" s="384" t="s">
        <v>44</v>
      </c>
      <c r="C20" s="385">
        <v>15</v>
      </c>
      <c r="D20" s="385">
        <v>0</v>
      </c>
      <c r="E20" s="385">
        <v>160</v>
      </c>
      <c r="F20" s="385">
        <v>295</v>
      </c>
      <c r="G20" s="386">
        <v>470</v>
      </c>
      <c r="H20" s="387">
        <v>440</v>
      </c>
      <c r="I20" s="388" t="s">
        <v>557</v>
      </c>
      <c r="J20" s="389">
        <f t="shared" si="0"/>
        <v>557</v>
      </c>
      <c r="K20" s="389">
        <v>22</v>
      </c>
      <c r="L20" s="390" t="s">
        <v>558</v>
      </c>
    </row>
    <row r="21" spans="1:12" ht="18">
      <c r="A21" s="391">
        <v>11</v>
      </c>
      <c r="B21" s="392" t="s">
        <v>45</v>
      </c>
      <c r="C21" s="393">
        <v>11</v>
      </c>
      <c r="D21" s="393">
        <v>15</v>
      </c>
      <c r="E21" s="393">
        <v>126</v>
      </c>
      <c r="F21" s="393">
        <v>194</v>
      </c>
      <c r="G21" s="285">
        <v>346</v>
      </c>
      <c r="H21" s="394">
        <v>313</v>
      </c>
      <c r="I21" s="395" t="s">
        <v>559</v>
      </c>
      <c r="J21" s="381">
        <f t="shared" si="0"/>
        <v>406</v>
      </c>
      <c r="K21" s="381">
        <v>45</v>
      </c>
      <c r="L21" s="396" t="s">
        <v>560</v>
      </c>
    </row>
    <row r="22" spans="1:12" ht="18">
      <c r="A22" s="383">
        <v>12</v>
      </c>
      <c r="B22" s="384" t="s">
        <v>46</v>
      </c>
      <c r="C22" s="385">
        <v>18</v>
      </c>
      <c r="D22" s="385">
        <v>0</v>
      </c>
      <c r="E22" s="385">
        <v>336</v>
      </c>
      <c r="F22" s="385">
        <v>635</v>
      </c>
      <c r="G22" s="386">
        <v>989</v>
      </c>
      <c r="H22" s="387">
        <v>904</v>
      </c>
      <c r="I22" s="388" t="s">
        <v>561</v>
      </c>
      <c r="J22" s="389">
        <f t="shared" si="0"/>
        <v>1201</v>
      </c>
      <c r="K22" s="389">
        <v>30</v>
      </c>
      <c r="L22" s="390" t="s">
        <v>562</v>
      </c>
    </row>
    <row r="23" spans="1:12" ht="18">
      <c r="A23" s="391">
        <v>13</v>
      </c>
      <c r="B23" s="392" t="s">
        <v>47</v>
      </c>
      <c r="C23" s="393">
        <v>30</v>
      </c>
      <c r="D23" s="393">
        <v>0</v>
      </c>
      <c r="E23" s="393">
        <v>186</v>
      </c>
      <c r="F23" s="393">
        <v>343</v>
      </c>
      <c r="G23" s="285">
        <v>559</v>
      </c>
      <c r="H23" s="394">
        <v>514</v>
      </c>
      <c r="I23" s="395" t="s">
        <v>563</v>
      </c>
      <c r="J23" s="381">
        <f t="shared" si="0"/>
        <v>661</v>
      </c>
      <c r="K23" s="381">
        <v>59</v>
      </c>
      <c r="L23" s="396" t="s">
        <v>564</v>
      </c>
    </row>
    <row r="24" spans="1:12" ht="18">
      <c r="A24" s="383">
        <v>14</v>
      </c>
      <c r="B24" s="384" t="s">
        <v>48</v>
      </c>
      <c r="C24" s="385">
        <v>30</v>
      </c>
      <c r="D24" s="385">
        <v>22</v>
      </c>
      <c r="E24" s="385">
        <v>245</v>
      </c>
      <c r="F24" s="385">
        <v>414</v>
      </c>
      <c r="G24" s="386">
        <v>711</v>
      </c>
      <c r="H24" s="387">
        <v>633</v>
      </c>
      <c r="I24" s="388" t="s">
        <v>565</v>
      </c>
      <c r="J24" s="389">
        <f t="shared" si="0"/>
        <v>800</v>
      </c>
      <c r="K24" s="389">
        <v>87</v>
      </c>
      <c r="L24" s="390" t="s">
        <v>566</v>
      </c>
    </row>
    <row r="25" spans="1:12" ht="18">
      <c r="A25" s="391">
        <v>15</v>
      </c>
      <c r="B25" s="392" t="s">
        <v>49</v>
      </c>
      <c r="C25" s="393">
        <v>15</v>
      </c>
      <c r="D25" s="393">
        <v>19</v>
      </c>
      <c r="E25" s="393">
        <v>118</v>
      </c>
      <c r="F25" s="393">
        <v>270</v>
      </c>
      <c r="G25" s="285">
        <v>422</v>
      </c>
      <c r="H25" s="394">
        <v>382</v>
      </c>
      <c r="I25" s="395" t="s">
        <v>567</v>
      </c>
      <c r="J25" s="381">
        <f t="shared" si="0"/>
        <v>511</v>
      </c>
      <c r="K25" s="381">
        <v>73</v>
      </c>
      <c r="L25" s="396" t="s">
        <v>568</v>
      </c>
    </row>
    <row r="26" spans="1:12" ht="18">
      <c r="A26" s="383">
        <v>16</v>
      </c>
      <c r="B26" s="384" t="s">
        <v>50</v>
      </c>
      <c r="C26" s="385">
        <v>2</v>
      </c>
      <c r="D26" s="385">
        <v>0</v>
      </c>
      <c r="E26" s="385">
        <v>64</v>
      </c>
      <c r="F26" s="385">
        <v>100</v>
      </c>
      <c r="G26" s="386">
        <v>166</v>
      </c>
      <c r="H26" s="387">
        <v>157</v>
      </c>
      <c r="I26" s="388" t="s">
        <v>569</v>
      </c>
      <c r="J26" s="389">
        <f t="shared" si="0"/>
        <v>216</v>
      </c>
      <c r="K26" s="389">
        <v>5</v>
      </c>
      <c r="L26" s="390" t="s">
        <v>64</v>
      </c>
    </row>
    <row r="27" spans="1:12" ht="18">
      <c r="A27" s="391">
        <v>17</v>
      </c>
      <c r="B27" s="392" t="s">
        <v>51</v>
      </c>
      <c r="C27" s="393">
        <v>27</v>
      </c>
      <c r="D27" s="393">
        <v>28</v>
      </c>
      <c r="E27" s="393">
        <v>262</v>
      </c>
      <c r="F27" s="393">
        <v>614</v>
      </c>
      <c r="G27" s="285">
        <v>931</v>
      </c>
      <c r="H27" s="394">
        <v>844</v>
      </c>
      <c r="I27" s="395" t="s">
        <v>570</v>
      </c>
      <c r="J27" s="381">
        <f t="shared" si="0"/>
        <v>1043</v>
      </c>
      <c r="K27" s="381">
        <v>90</v>
      </c>
      <c r="L27" s="396" t="s">
        <v>571</v>
      </c>
    </row>
    <row r="28" spans="1:12" ht="18">
      <c r="A28" s="383">
        <v>18</v>
      </c>
      <c r="B28" s="384" t="s">
        <v>52</v>
      </c>
      <c r="C28" s="385">
        <v>8</v>
      </c>
      <c r="D28" s="385">
        <v>0</v>
      </c>
      <c r="E28" s="385">
        <v>169</v>
      </c>
      <c r="F28" s="385">
        <v>234</v>
      </c>
      <c r="G28" s="386">
        <v>411</v>
      </c>
      <c r="H28" s="387">
        <v>383</v>
      </c>
      <c r="I28" s="388" t="s">
        <v>572</v>
      </c>
      <c r="J28" s="389">
        <f t="shared" si="0"/>
        <v>514</v>
      </c>
      <c r="K28" s="389">
        <v>8</v>
      </c>
      <c r="L28" s="390" t="s">
        <v>409</v>
      </c>
    </row>
    <row r="29" spans="1:12" ht="30" customHeight="1" thickBot="1">
      <c r="A29" s="398"/>
      <c r="B29" s="399" t="s">
        <v>3</v>
      </c>
      <c r="C29" s="400">
        <v>285</v>
      </c>
      <c r="D29" s="400">
        <v>112</v>
      </c>
      <c r="E29" s="400">
        <v>3926</v>
      </c>
      <c r="F29" s="400">
        <v>6838</v>
      </c>
      <c r="G29" s="400">
        <v>11161</v>
      </c>
      <c r="H29" s="400">
        <v>10253</v>
      </c>
      <c r="I29" s="401">
        <v>15054</v>
      </c>
      <c r="J29" s="402">
        <f t="shared" si="0"/>
        <v>14284</v>
      </c>
      <c r="K29" s="402">
        <v>770</v>
      </c>
      <c r="L29" s="403">
        <v>13461</v>
      </c>
    </row>
  </sheetData>
  <sheetProtection/>
  <mergeCells count="15">
    <mergeCell ref="I8:L8"/>
    <mergeCell ref="I9:K9"/>
    <mergeCell ref="L9:L10"/>
    <mergeCell ref="E8:E10"/>
    <mergeCell ref="F8:F10"/>
    <mergeCell ref="G8:G10"/>
    <mergeCell ref="H8:H10"/>
    <mergeCell ref="A8:A10"/>
    <mergeCell ref="B8:B10"/>
    <mergeCell ref="C8:C10"/>
    <mergeCell ref="D8:D10"/>
    <mergeCell ref="B1:K1"/>
    <mergeCell ref="A2:L2"/>
    <mergeCell ref="A3:L3"/>
    <mergeCell ref="B6:I6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84" zoomScaleNormal="84" zoomScalePageLayoutView="0" workbookViewId="0" topLeftCell="A1">
      <selection activeCell="Y20" sqref="Y20"/>
    </sheetView>
  </sheetViews>
  <sheetFormatPr defaultColWidth="9.00390625" defaultRowHeight="12.75"/>
  <cols>
    <col min="1" max="1" width="4.25390625" style="8" customWidth="1"/>
    <col min="2" max="2" width="20.00390625" style="8" customWidth="1"/>
    <col min="3" max="3" width="11.75390625" style="8" customWidth="1"/>
    <col min="4" max="4" width="12.25390625" style="8" customWidth="1"/>
    <col min="5" max="5" width="13.75390625" style="8" bestFit="1" customWidth="1"/>
    <col min="6" max="6" width="9.125" style="8" bestFit="1" customWidth="1"/>
    <col min="7" max="7" width="8.75390625" style="8" bestFit="1" customWidth="1"/>
    <col min="8" max="8" width="9.125" style="8" bestFit="1" customWidth="1"/>
    <col min="9" max="9" width="13.75390625" style="8" bestFit="1" customWidth="1"/>
    <col min="10" max="10" width="9.125" style="8" bestFit="1" customWidth="1"/>
    <col min="11" max="11" width="8.75390625" style="8" bestFit="1" customWidth="1"/>
    <col min="12" max="12" width="8.75390625" style="8" customWidth="1"/>
    <col min="13" max="13" width="8.75390625" style="8" bestFit="1" customWidth="1"/>
    <col min="14" max="14" width="9.125" style="8" bestFit="1" customWidth="1"/>
    <col min="15" max="15" width="11.875" style="8" customWidth="1"/>
    <col min="16" max="16" width="12.75390625" style="8" customWidth="1"/>
    <col min="17" max="18" width="12.00390625" style="8" customWidth="1"/>
    <col min="19" max="19" width="9.625" style="8" customWidth="1"/>
    <col min="20" max="20" width="11.125" style="8" customWidth="1"/>
    <col min="21" max="21" width="8.75390625" style="8" bestFit="1" customWidth="1"/>
    <col min="22" max="22" width="9.125" style="8" bestFit="1" customWidth="1"/>
    <col min="23" max="23" width="13.75390625" style="8" bestFit="1" customWidth="1"/>
    <col min="24" max="24" width="14.375" style="8" bestFit="1" customWidth="1"/>
    <col min="25" max="25" width="13.00390625" style="8" customWidth="1"/>
    <col min="26" max="26" width="15.125" style="8" customWidth="1"/>
    <col min="27" max="27" width="2.75390625" style="8" bestFit="1" customWidth="1"/>
    <col min="28" max="16384" width="9.125" style="8" customWidth="1"/>
  </cols>
  <sheetData>
    <row r="1" spans="1:26" s="349" customFormat="1" ht="39.75" customHeight="1">
      <c r="A1" s="475" t="s">
        <v>501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</row>
    <row r="2" spans="1:26" s="349" customFormat="1" ht="18" customHeight="1">
      <c r="A2" s="476" t="s">
        <v>188</v>
      </c>
      <c r="B2" s="476" t="s">
        <v>53</v>
      </c>
      <c r="C2" s="478" t="s">
        <v>417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9" t="s">
        <v>502</v>
      </c>
      <c r="Z2" s="479" t="s">
        <v>503</v>
      </c>
    </row>
    <row r="3" spans="1:26" ht="18" customHeight="1">
      <c r="A3" s="476"/>
      <c r="B3" s="476"/>
      <c r="C3" s="480" t="s">
        <v>504</v>
      </c>
      <c r="D3" s="480"/>
      <c r="E3" s="481" t="s">
        <v>505</v>
      </c>
      <c r="F3" s="481"/>
      <c r="G3" s="481"/>
      <c r="H3" s="481"/>
      <c r="I3" s="481"/>
      <c r="J3" s="481"/>
      <c r="K3" s="481"/>
      <c r="L3" s="481"/>
      <c r="M3" s="481"/>
      <c r="N3" s="481"/>
      <c r="O3" s="480" t="s">
        <v>506</v>
      </c>
      <c r="P3" s="480"/>
      <c r="Q3" s="482" t="s">
        <v>505</v>
      </c>
      <c r="R3" s="482"/>
      <c r="S3" s="482"/>
      <c r="T3" s="482"/>
      <c r="U3" s="484" t="s">
        <v>507</v>
      </c>
      <c r="V3" s="484"/>
      <c r="W3" s="476" t="s">
        <v>3</v>
      </c>
      <c r="X3" s="476"/>
      <c r="Y3" s="479"/>
      <c r="Z3" s="479"/>
    </row>
    <row r="4" spans="1:26" s="350" customFormat="1" ht="99" customHeight="1">
      <c r="A4" s="476"/>
      <c r="B4" s="476"/>
      <c r="C4" s="480"/>
      <c r="D4" s="480"/>
      <c r="E4" s="485" t="s">
        <v>508</v>
      </c>
      <c r="F4" s="485"/>
      <c r="G4" s="485" t="s">
        <v>509</v>
      </c>
      <c r="H4" s="485"/>
      <c r="I4" s="485" t="s">
        <v>510</v>
      </c>
      <c r="J4" s="485"/>
      <c r="K4" s="485" t="s">
        <v>511</v>
      </c>
      <c r="L4" s="485"/>
      <c r="M4" s="486" t="s">
        <v>512</v>
      </c>
      <c r="N4" s="486"/>
      <c r="O4" s="480"/>
      <c r="P4" s="480"/>
      <c r="Q4" s="485" t="s">
        <v>513</v>
      </c>
      <c r="R4" s="485"/>
      <c r="S4" s="485" t="s">
        <v>514</v>
      </c>
      <c r="T4" s="485"/>
      <c r="U4" s="484"/>
      <c r="V4" s="484"/>
      <c r="W4" s="476"/>
      <c r="X4" s="476"/>
      <c r="Y4" s="479"/>
      <c r="Z4" s="479"/>
    </row>
    <row r="5" spans="1:26" s="350" customFormat="1" ht="26.25" customHeight="1">
      <c r="A5" s="476"/>
      <c r="B5" s="476"/>
      <c r="C5" s="351" t="s">
        <v>515</v>
      </c>
      <c r="D5" s="351" t="s">
        <v>516</v>
      </c>
      <c r="E5" s="351" t="s">
        <v>515</v>
      </c>
      <c r="F5" s="351" t="s">
        <v>516</v>
      </c>
      <c r="G5" s="351" t="s">
        <v>515</v>
      </c>
      <c r="H5" s="351" t="s">
        <v>516</v>
      </c>
      <c r="I5" s="351" t="s">
        <v>515</v>
      </c>
      <c r="J5" s="351" t="s">
        <v>516</v>
      </c>
      <c r="K5" s="351" t="s">
        <v>515</v>
      </c>
      <c r="L5" s="351" t="s">
        <v>516</v>
      </c>
      <c r="M5" s="351" t="s">
        <v>515</v>
      </c>
      <c r="N5" s="351" t="s">
        <v>516</v>
      </c>
      <c r="O5" s="351" t="s">
        <v>515</v>
      </c>
      <c r="P5" s="351" t="s">
        <v>516</v>
      </c>
      <c r="Q5" s="351" t="s">
        <v>515</v>
      </c>
      <c r="R5" s="351" t="s">
        <v>516</v>
      </c>
      <c r="S5" s="351" t="s">
        <v>515</v>
      </c>
      <c r="T5" s="351" t="s">
        <v>516</v>
      </c>
      <c r="U5" s="351" t="s">
        <v>515</v>
      </c>
      <c r="V5" s="351" t="s">
        <v>516</v>
      </c>
      <c r="W5" s="351" t="s">
        <v>515</v>
      </c>
      <c r="X5" s="351" t="s">
        <v>516</v>
      </c>
      <c r="Y5" s="479"/>
      <c r="Z5" s="479"/>
    </row>
    <row r="6" spans="1:26" s="354" customFormat="1" ht="25.5" customHeight="1">
      <c r="A6" s="477"/>
      <c r="B6" s="477"/>
      <c r="C6" s="352" t="s">
        <v>517</v>
      </c>
      <c r="D6" s="352" t="s">
        <v>518</v>
      </c>
      <c r="E6" s="353">
        <v>3</v>
      </c>
      <c r="F6" s="353">
        <v>4</v>
      </c>
      <c r="G6" s="353">
        <v>5</v>
      </c>
      <c r="H6" s="353">
        <v>6</v>
      </c>
      <c r="I6" s="353">
        <v>7</v>
      </c>
      <c r="J6" s="353">
        <v>8</v>
      </c>
      <c r="K6" s="353">
        <v>9</v>
      </c>
      <c r="L6" s="353">
        <v>10</v>
      </c>
      <c r="M6" s="353">
        <v>11</v>
      </c>
      <c r="N6" s="353">
        <v>12</v>
      </c>
      <c r="O6" s="352" t="s">
        <v>519</v>
      </c>
      <c r="P6" s="352" t="s">
        <v>520</v>
      </c>
      <c r="Q6" s="353">
        <v>15</v>
      </c>
      <c r="R6" s="353">
        <v>16</v>
      </c>
      <c r="S6" s="353">
        <v>17</v>
      </c>
      <c r="T6" s="353">
        <v>18</v>
      </c>
      <c r="U6" s="353">
        <v>19</v>
      </c>
      <c r="V6" s="353">
        <v>20</v>
      </c>
      <c r="W6" s="352" t="s">
        <v>521</v>
      </c>
      <c r="X6" s="352" t="s">
        <v>522</v>
      </c>
      <c r="Y6" s="479"/>
      <c r="Z6" s="479"/>
    </row>
    <row r="7" spans="1:26" ht="25.5" customHeight="1">
      <c r="A7" s="252">
        <v>1</v>
      </c>
      <c r="B7" s="16" t="s">
        <v>218</v>
      </c>
      <c r="C7" s="355">
        <v>1554</v>
      </c>
      <c r="D7" s="355">
        <v>781</v>
      </c>
      <c r="E7" s="355">
        <v>321</v>
      </c>
      <c r="F7" s="355">
        <v>184</v>
      </c>
      <c r="G7" s="355">
        <v>192</v>
      </c>
      <c r="H7" s="355">
        <v>100</v>
      </c>
      <c r="I7" s="355">
        <v>637</v>
      </c>
      <c r="J7" s="355">
        <v>219</v>
      </c>
      <c r="K7" s="355">
        <v>53</v>
      </c>
      <c r="L7" s="355">
        <v>38</v>
      </c>
      <c r="M7" s="355">
        <v>351</v>
      </c>
      <c r="N7" s="355">
        <v>240</v>
      </c>
      <c r="O7" s="355">
        <v>6025</v>
      </c>
      <c r="P7" s="355">
        <v>3322</v>
      </c>
      <c r="Q7" s="355">
        <v>5798</v>
      </c>
      <c r="R7" s="355">
        <v>3235</v>
      </c>
      <c r="S7" s="355">
        <v>227</v>
      </c>
      <c r="T7" s="355">
        <v>87</v>
      </c>
      <c r="U7" s="355">
        <v>123</v>
      </c>
      <c r="V7" s="355">
        <v>54</v>
      </c>
      <c r="W7" s="356">
        <v>7702</v>
      </c>
      <c r="X7" s="357">
        <v>4157</v>
      </c>
      <c r="Y7" s="358">
        <v>4549</v>
      </c>
      <c r="Z7" s="358">
        <v>4961</v>
      </c>
    </row>
    <row r="8" spans="1:26" ht="25.5" customHeight="1">
      <c r="A8" s="251">
        <v>2</v>
      </c>
      <c r="B8" s="259" t="s">
        <v>178</v>
      </c>
      <c r="C8" s="359">
        <v>1450</v>
      </c>
      <c r="D8" s="359">
        <v>727</v>
      </c>
      <c r="E8" s="359">
        <v>360</v>
      </c>
      <c r="F8" s="359">
        <v>228</v>
      </c>
      <c r="G8" s="359">
        <v>313</v>
      </c>
      <c r="H8" s="359">
        <v>205</v>
      </c>
      <c r="I8" s="359">
        <v>527</v>
      </c>
      <c r="J8" s="359">
        <v>149</v>
      </c>
      <c r="K8" s="359">
        <v>129</v>
      </c>
      <c r="L8" s="359">
        <v>75</v>
      </c>
      <c r="M8" s="359">
        <v>121</v>
      </c>
      <c r="N8" s="359">
        <v>70</v>
      </c>
      <c r="O8" s="359">
        <v>6086</v>
      </c>
      <c r="P8" s="359">
        <v>3274</v>
      </c>
      <c r="Q8" s="359">
        <v>5821</v>
      </c>
      <c r="R8" s="359">
        <v>3192</v>
      </c>
      <c r="S8" s="359">
        <v>265</v>
      </c>
      <c r="T8" s="359">
        <v>82</v>
      </c>
      <c r="U8" s="359">
        <v>136</v>
      </c>
      <c r="V8" s="359">
        <v>50</v>
      </c>
      <c r="W8" s="360">
        <v>7672</v>
      </c>
      <c r="X8" s="361">
        <v>4051</v>
      </c>
      <c r="Y8" s="362">
        <v>4651</v>
      </c>
      <c r="Z8" s="362">
        <v>4976</v>
      </c>
    </row>
    <row r="9" spans="1:26" ht="25.5" customHeight="1">
      <c r="A9" s="363">
        <v>3</v>
      </c>
      <c r="B9" s="364" t="s">
        <v>179</v>
      </c>
      <c r="C9" s="355">
        <v>1866</v>
      </c>
      <c r="D9" s="355">
        <v>1303</v>
      </c>
      <c r="E9" s="355">
        <v>645</v>
      </c>
      <c r="F9" s="355">
        <v>489</v>
      </c>
      <c r="G9" s="355">
        <v>127</v>
      </c>
      <c r="H9" s="355">
        <v>103</v>
      </c>
      <c r="I9" s="355">
        <v>670</v>
      </c>
      <c r="J9" s="355">
        <v>337</v>
      </c>
      <c r="K9" s="355">
        <v>136</v>
      </c>
      <c r="L9" s="355">
        <v>121</v>
      </c>
      <c r="M9" s="355">
        <v>288</v>
      </c>
      <c r="N9" s="355">
        <v>253</v>
      </c>
      <c r="O9" s="355">
        <v>10239</v>
      </c>
      <c r="P9" s="355">
        <v>9075</v>
      </c>
      <c r="Q9" s="355">
        <v>10040</v>
      </c>
      <c r="R9" s="355">
        <v>8938</v>
      </c>
      <c r="S9" s="355">
        <v>199</v>
      </c>
      <c r="T9" s="355">
        <v>137</v>
      </c>
      <c r="U9" s="355">
        <v>107</v>
      </c>
      <c r="V9" s="355">
        <v>72</v>
      </c>
      <c r="W9" s="356">
        <v>12212</v>
      </c>
      <c r="X9" s="357">
        <v>10450</v>
      </c>
      <c r="Y9" s="358">
        <v>11607</v>
      </c>
      <c r="Z9" s="358">
        <v>12534</v>
      </c>
    </row>
    <row r="10" spans="1:26" ht="25.5" customHeight="1">
      <c r="A10" s="251">
        <v>4</v>
      </c>
      <c r="B10" s="259" t="s">
        <v>180</v>
      </c>
      <c r="C10" s="359">
        <v>11046</v>
      </c>
      <c r="D10" s="359">
        <v>4817</v>
      </c>
      <c r="E10" s="359">
        <v>1744</v>
      </c>
      <c r="F10" s="359">
        <v>910</v>
      </c>
      <c r="G10" s="359">
        <v>759</v>
      </c>
      <c r="H10" s="359">
        <v>348</v>
      </c>
      <c r="I10" s="359">
        <v>5815</v>
      </c>
      <c r="J10" s="359">
        <v>1735</v>
      </c>
      <c r="K10" s="359">
        <v>1940</v>
      </c>
      <c r="L10" s="359">
        <v>1430</v>
      </c>
      <c r="M10" s="359">
        <v>788</v>
      </c>
      <c r="N10" s="359">
        <v>394</v>
      </c>
      <c r="O10" s="359">
        <v>23726</v>
      </c>
      <c r="P10" s="359">
        <v>17722</v>
      </c>
      <c r="Q10" s="359">
        <v>22569</v>
      </c>
      <c r="R10" s="359">
        <v>17385</v>
      </c>
      <c r="S10" s="359">
        <v>1157</v>
      </c>
      <c r="T10" s="359">
        <v>337</v>
      </c>
      <c r="U10" s="359">
        <v>1060</v>
      </c>
      <c r="V10" s="359">
        <v>403</v>
      </c>
      <c r="W10" s="360">
        <v>35832</v>
      </c>
      <c r="X10" s="361">
        <v>22942</v>
      </c>
      <c r="Y10" s="362">
        <v>25113</v>
      </c>
      <c r="Z10" s="362">
        <v>27355</v>
      </c>
    </row>
    <row r="11" spans="1:26" ht="25.5" customHeight="1">
      <c r="A11" s="363">
        <v>5</v>
      </c>
      <c r="B11" s="364" t="s">
        <v>181</v>
      </c>
      <c r="C11" s="355">
        <v>7511</v>
      </c>
      <c r="D11" s="355">
        <v>3026</v>
      </c>
      <c r="E11" s="355">
        <v>1878</v>
      </c>
      <c r="F11" s="355">
        <v>897</v>
      </c>
      <c r="G11" s="355">
        <v>327</v>
      </c>
      <c r="H11" s="355">
        <v>157</v>
      </c>
      <c r="I11" s="355">
        <v>3406</v>
      </c>
      <c r="J11" s="355">
        <v>1075</v>
      </c>
      <c r="K11" s="355">
        <v>781</v>
      </c>
      <c r="L11" s="355">
        <v>358</v>
      </c>
      <c r="M11" s="355">
        <v>1119</v>
      </c>
      <c r="N11" s="355">
        <v>539</v>
      </c>
      <c r="O11" s="355">
        <v>18992</v>
      </c>
      <c r="P11" s="355">
        <v>18561</v>
      </c>
      <c r="Q11" s="355">
        <v>18332</v>
      </c>
      <c r="R11" s="355">
        <v>18284</v>
      </c>
      <c r="S11" s="355">
        <v>660</v>
      </c>
      <c r="T11" s="355">
        <v>277</v>
      </c>
      <c r="U11" s="355">
        <v>647</v>
      </c>
      <c r="V11" s="355">
        <v>230</v>
      </c>
      <c r="W11" s="356">
        <v>27150</v>
      </c>
      <c r="X11" s="357">
        <v>21817</v>
      </c>
      <c r="Y11" s="358">
        <v>23420</v>
      </c>
      <c r="Z11" s="358">
        <v>24524</v>
      </c>
    </row>
    <row r="12" spans="1:26" ht="25.5" customHeight="1">
      <c r="A12" s="251">
        <v>6</v>
      </c>
      <c r="B12" s="259" t="s">
        <v>40</v>
      </c>
      <c r="C12" s="359">
        <v>6905</v>
      </c>
      <c r="D12" s="359">
        <v>3644</v>
      </c>
      <c r="E12" s="359">
        <v>1967</v>
      </c>
      <c r="F12" s="359">
        <v>1126</v>
      </c>
      <c r="G12" s="359">
        <v>1695</v>
      </c>
      <c r="H12" s="359">
        <v>948</v>
      </c>
      <c r="I12" s="359">
        <v>2023</v>
      </c>
      <c r="J12" s="359">
        <v>695</v>
      </c>
      <c r="K12" s="359">
        <v>599</v>
      </c>
      <c r="L12" s="359">
        <v>487</v>
      </c>
      <c r="M12" s="359">
        <v>621</v>
      </c>
      <c r="N12" s="359">
        <v>388</v>
      </c>
      <c r="O12" s="359">
        <v>20560</v>
      </c>
      <c r="P12" s="359">
        <v>16396</v>
      </c>
      <c r="Q12" s="359">
        <v>19786</v>
      </c>
      <c r="R12" s="359">
        <v>16085</v>
      </c>
      <c r="S12" s="359">
        <v>774</v>
      </c>
      <c r="T12" s="359">
        <v>311</v>
      </c>
      <c r="U12" s="359">
        <v>587</v>
      </c>
      <c r="V12" s="359">
        <v>235</v>
      </c>
      <c r="W12" s="360">
        <v>28052</v>
      </c>
      <c r="X12" s="361">
        <v>20275</v>
      </c>
      <c r="Y12" s="362">
        <v>22760</v>
      </c>
      <c r="Z12" s="362">
        <v>27223</v>
      </c>
    </row>
    <row r="13" spans="1:26" ht="25.5" customHeight="1">
      <c r="A13" s="363">
        <v>7</v>
      </c>
      <c r="B13" s="364" t="s">
        <v>41</v>
      </c>
      <c r="C13" s="355">
        <v>2525</v>
      </c>
      <c r="D13" s="355">
        <v>1349</v>
      </c>
      <c r="E13" s="355">
        <v>625</v>
      </c>
      <c r="F13" s="355">
        <v>352</v>
      </c>
      <c r="G13" s="355">
        <v>551</v>
      </c>
      <c r="H13" s="355">
        <v>383</v>
      </c>
      <c r="I13" s="355">
        <v>852</v>
      </c>
      <c r="J13" s="355">
        <v>314</v>
      </c>
      <c r="K13" s="355">
        <v>229</v>
      </c>
      <c r="L13" s="355">
        <v>133</v>
      </c>
      <c r="M13" s="355">
        <v>268</v>
      </c>
      <c r="N13" s="355">
        <v>167</v>
      </c>
      <c r="O13" s="355">
        <v>15527</v>
      </c>
      <c r="P13" s="355">
        <v>6700</v>
      </c>
      <c r="Q13" s="355">
        <v>15109</v>
      </c>
      <c r="R13" s="355">
        <v>6581</v>
      </c>
      <c r="S13" s="355">
        <v>418</v>
      </c>
      <c r="T13" s="355">
        <v>119</v>
      </c>
      <c r="U13" s="355">
        <v>251</v>
      </c>
      <c r="V13" s="355">
        <v>87</v>
      </c>
      <c r="W13" s="356">
        <v>18303</v>
      </c>
      <c r="X13" s="357">
        <v>8136</v>
      </c>
      <c r="Y13" s="358">
        <v>8769</v>
      </c>
      <c r="Z13" s="358">
        <v>9708</v>
      </c>
    </row>
    <row r="14" spans="1:26" ht="25.5" customHeight="1">
      <c r="A14" s="251">
        <v>8</v>
      </c>
      <c r="B14" s="259" t="s">
        <v>42</v>
      </c>
      <c r="C14" s="359">
        <v>1240</v>
      </c>
      <c r="D14" s="359">
        <v>834</v>
      </c>
      <c r="E14" s="359">
        <v>257</v>
      </c>
      <c r="F14" s="359">
        <v>193</v>
      </c>
      <c r="G14" s="359">
        <v>221</v>
      </c>
      <c r="H14" s="359">
        <v>169</v>
      </c>
      <c r="I14" s="359">
        <v>457</v>
      </c>
      <c r="J14" s="359">
        <v>239</v>
      </c>
      <c r="K14" s="359">
        <v>75</v>
      </c>
      <c r="L14" s="359">
        <v>65</v>
      </c>
      <c r="M14" s="359">
        <v>230</v>
      </c>
      <c r="N14" s="359">
        <v>168</v>
      </c>
      <c r="O14" s="359">
        <v>5670</v>
      </c>
      <c r="P14" s="359">
        <v>4221</v>
      </c>
      <c r="Q14" s="359">
        <v>5467</v>
      </c>
      <c r="R14" s="359">
        <v>4114</v>
      </c>
      <c r="S14" s="359">
        <v>203</v>
      </c>
      <c r="T14" s="359">
        <v>107</v>
      </c>
      <c r="U14" s="359">
        <v>127</v>
      </c>
      <c r="V14" s="359">
        <v>72</v>
      </c>
      <c r="W14" s="360">
        <v>7037</v>
      </c>
      <c r="X14" s="361">
        <v>5127</v>
      </c>
      <c r="Y14" s="362">
        <v>5515</v>
      </c>
      <c r="Z14" s="362">
        <v>6085</v>
      </c>
    </row>
    <row r="15" spans="1:27" s="365" customFormat="1" ht="25.5" customHeight="1">
      <c r="A15" s="363">
        <v>9</v>
      </c>
      <c r="B15" s="364" t="s">
        <v>43</v>
      </c>
      <c r="C15" s="355">
        <v>2138</v>
      </c>
      <c r="D15" s="355">
        <v>1032</v>
      </c>
      <c r="E15" s="355">
        <v>325</v>
      </c>
      <c r="F15" s="355">
        <v>180</v>
      </c>
      <c r="G15" s="355">
        <v>464</v>
      </c>
      <c r="H15" s="355">
        <v>273</v>
      </c>
      <c r="I15" s="355">
        <v>858</v>
      </c>
      <c r="J15" s="355">
        <v>307</v>
      </c>
      <c r="K15" s="355">
        <v>138</v>
      </c>
      <c r="L15" s="355">
        <v>75</v>
      </c>
      <c r="M15" s="355">
        <v>353</v>
      </c>
      <c r="N15" s="355">
        <v>197</v>
      </c>
      <c r="O15" s="355">
        <v>16261</v>
      </c>
      <c r="P15" s="355">
        <v>8039</v>
      </c>
      <c r="Q15" s="355">
        <v>15760</v>
      </c>
      <c r="R15" s="355">
        <v>7874</v>
      </c>
      <c r="S15" s="355">
        <v>501</v>
      </c>
      <c r="T15" s="355">
        <v>165</v>
      </c>
      <c r="U15" s="355">
        <v>219</v>
      </c>
      <c r="V15" s="355">
        <v>113</v>
      </c>
      <c r="W15" s="356">
        <v>18618</v>
      </c>
      <c r="X15" s="357">
        <v>9184</v>
      </c>
      <c r="Y15" s="358">
        <v>10019</v>
      </c>
      <c r="Z15" s="358">
        <v>11061</v>
      </c>
      <c r="AA15" s="8"/>
    </row>
    <row r="16" spans="1:26" ht="25.5" customHeight="1">
      <c r="A16" s="251">
        <v>10</v>
      </c>
      <c r="B16" s="259" t="s">
        <v>44</v>
      </c>
      <c r="C16" s="359">
        <v>711</v>
      </c>
      <c r="D16" s="359">
        <v>363</v>
      </c>
      <c r="E16" s="359">
        <v>167</v>
      </c>
      <c r="F16" s="359">
        <v>101</v>
      </c>
      <c r="G16" s="359">
        <v>123</v>
      </c>
      <c r="H16" s="359">
        <v>81</v>
      </c>
      <c r="I16" s="359">
        <v>295</v>
      </c>
      <c r="J16" s="359">
        <v>93</v>
      </c>
      <c r="K16" s="359">
        <v>20</v>
      </c>
      <c r="L16" s="359">
        <v>13</v>
      </c>
      <c r="M16" s="359">
        <v>106</v>
      </c>
      <c r="N16" s="359">
        <v>75</v>
      </c>
      <c r="O16" s="359">
        <v>3239</v>
      </c>
      <c r="P16" s="359">
        <v>2254</v>
      </c>
      <c r="Q16" s="359">
        <v>3154</v>
      </c>
      <c r="R16" s="359">
        <v>2211</v>
      </c>
      <c r="S16" s="359">
        <v>85</v>
      </c>
      <c r="T16" s="359">
        <v>43</v>
      </c>
      <c r="U16" s="359">
        <v>80</v>
      </c>
      <c r="V16" s="359">
        <v>37</v>
      </c>
      <c r="W16" s="360">
        <v>4030</v>
      </c>
      <c r="X16" s="361">
        <v>2654</v>
      </c>
      <c r="Y16" s="362">
        <v>3300</v>
      </c>
      <c r="Z16" s="362">
        <v>3405</v>
      </c>
    </row>
    <row r="17" spans="1:26" ht="25.5" customHeight="1">
      <c r="A17" s="363">
        <v>11</v>
      </c>
      <c r="B17" s="364" t="s">
        <v>45</v>
      </c>
      <c r="C17" s="355">
        <v>2245</v>
      </c>
      <c r="D17" s="355">
        <v>1029</v>
      </c>
      <c r="E17" s="355">
        <v>580</v>
      </c>
      <c r="F17" s="355">
        <v>288</v>
      </c>
      <c r="G17" s="355">
        <v>379</v>
      </c>
      <c r="H17" s="355">
        <v>189</v>
      </c>
      <c r="I17" s="355">
        <v>743</v>
      </c>
      <c r="J17" s="355">
        <v>231</v>
      </c>
      <c r="K17" s="355">
        <v>426</v>
      </c>
      <c r="L17" s="355">
        <v>256</v>
      </c>
      <c r="M17" s="355">
        <v>117</v>
      </c>
      <c r="N17" s="355">
        <v>65</v>
      </c>
      <c r="O17" s="355">
        <v>4646</v>
      </c>
      <c r="P17" s="355">
        <v>3997</v>
      </c>
      <c r="Q17" s="355">
        <v>4318</v>
      </c>
      <c r="R17" s="355">
        <v>3916</v>
      </c>
      <c r="S17" s="355">
        <v>328</v>
      </c>
      <c r="T17" s="355">
        <v>81</v>
      </c>
      <c r="U17" s="355">
        <v>170</v>
      </c>
      <c r="V17" s="355">
        <v>63</v>
      </c>
      <c r="W17" s="356">
        <v>7061</v>
      </c>
      <c r="X17" s="357">
        <v>5089</v>
      </c>
      <c r="Y17" s="358">
        <v>5959</v>
      </c>
      <c r="Z17" s="358">
        <v>6496</v>
      </c>
    </row>
    <row r="18" spans="1:26" ht="25.5" customHeight="1">
      <c r="A18" s="251">
        <v>12</v>
      </c>
      <c r="B18" s="259" t="s">
        <v>46</v>
      </c>
      <c r="C18" s="359">
        <v>3057</v>
      </c>
      <c r="D18" s="359">
        <v>1807</v>
      </c>
      <c r="E18" s="359">
        <v>836</v>
      </c>
      <c r="F18" s="359">
        <v>514</v>
      </c>
      <c r="G18" s="359">
        <v>729</v>
      </c>
      <c r="H18" s="359">
        <v>512</v>
      </c>
      <c r="I18" s="359">
        <v>663</v>
      </c>
      <c r="J18" s="359">
        <v>259</v>
      </c>
      <c r="K18" s="359">
        <v>343</v>
      </c>
      <c r="L18" s="359">
        <v>203</v>
      </c>
      <c r="M18" s="359">
        <v>486</v>
      </c>
      <c r="N18" s="359">
        <v>319</v>
      </c>
      <c r="O18" s="359">
        <v>9636</v>
      </c>
      <c r="P18" s="359">
        <v>6035</v>
      </c>
      <c r="Q18" s="359">
        <v>9270</v>
      </c>
      <c r="R18" s="359">
        <v>5911</v>
      </c>
      <c r="S18" s="359">
        <v>366</v>
      </c>
      <c r="T18" s="359">
        <v>124</v>
      </c>
      <c r="U18" s="359">
        <v>213</v>
      </c>
      <c r="V18" s="359">
        <v>97</v>
      </c>
      <c r="W18" s="360">
        <v>12906</v>
      </c>
      <c r="X18" s="361">
        <v>7939</v>
      </c>
      <c r="Y18" s="362">
        <v>9237</v>
      </c>
      <c r="Z18" s="362">
        <v>9650</v>
      </c>
    </row>
    <row r="19" spans="1:26" ht="25.5" customHeight="1">
      <c r="A19" s="363">
        <v>13</v>
      </c>
      <c r="B19" s="364" t="s">
        <v>47</v>
      </c>
      <c r="C19" s="355">
        <v>1139</v>
      </c>
      <c r="D19" s="355">
        <v>830</v>
      </c>
      <c r="E19" s="355">
        <v>327</v>
      </c>
      <c r="F19" s="355">
        <v>249</v>
      </c>
      <c r="G19" s="355">
        <v>406</v>
      </c>
      <c r="H19" s="355">
        <v>311</v>
      </c>
      <c r="I19" s="355">
        <v>207</v>
      </c>
      <c r="J19" s="355">
        <v>114</v>
      </c>
      <c r="K19" s="355">
        <v>30</v>
      </c>
      <c r="L19" s="355">
        <v>23</v>
      </c>
      <c r="M19" s="355">
        <v>169</v>
      </c>
      <c r="N19" s="355">
        <v>133</v>
      </c>
      <c r="O19" s="355">
        <v>4028</v>
      </c>
      <c r="P19" s="355">
        <v>2591</v>
      </c>
      <c r="Q19" s="355">
        <v>3824</v>
      </c>
      <c r="R19" s="355">
        <v>2499</v>
      </c>
      <c r="S19" s="355">
        <v>204</v>
      </c>
      <c r="T19" s="355">
        <v>92</v>
      </c>
      <c r="U19" s="355">
        <v>82</v>
      </c>
      <c r="V19" s="355">
        <v>57</v>
      </c>
      <c r="W19" s="356">
        <v>5249</v>
      </c>
      <c r="X19" s="357">
        <v>3478</v>
      </c>
      <c r="Y19" s="358">
        <v>4039</v>
      </c>
      <c r="Z19" s="358">
        <v>4352</v>
      </c>
    </row>
    <row r="20" spans="1:26" ht="25.5" customHeight="1">
      <c r="A20" s="251">
        <v>14</v>
      </c>
      <c r="B20" s="259" t="s">
        <v>48</v>
      </c>
      <c r="C20" s="359">
        <v>765</v>
      </c>
      <c r="D20" s="359">
        <v>634</v>
      </c>
      <c r="E20" s="359">
        <v>181</v>
      </c>
      <c r="F20" s="359">
        <v>139</v>
      </c>
      <c r="G20" s="359">
        <v>92</v>
      </c>
      <c r="H20" s="359">
        <v>76</v>
      </c>
      <c r="I20" s="359">
        <v>302</v>
      </c>
      <c r="J20" s="359">
        <v>273</v>
      </c>
      <c r="K20" s="359">
        <v>39</v>
      </c>
      <c r="L20" s="359">
        <v>31</v>
      </c>
      <c r="M20" s="359">
        <v>151</v>
      </c>
      <c r="N20" s="359">
        <v>115</v>
      </c>
      <c r="O20" s="359">
        <v>6866</v>
      </c>
      <c r="P20" s="359">
        <v>5158</v>
      </c>
      <c r="Q20" s="359">
        <v>6666</v>
      </c>
      <c r="R20" s="359">
        <v>5057</v>
      </c>
      <c r="S20" s="359">
        <v>200</v>
      </c>
      <c r="T20" s="359">
        <v>101</v>
      </c>
      <c r="U20" s="359">
        <v>566</v>
      </c>
      <c r="V20" s="359">
        <v>311</v>
      </c>
      <c r="W20" s="360">
        <v>8197</v>
      </c>
      <c r="X20" s="361">
        <v>6103</v>
      </c>
      <c r="Y20" s="362">
        <v>6987</v>
      </c>
      <c r="Z20" s="362">
        <v>7186</v>
      </c>
    </row>
    <row r="21" spans="1:26" ht="25.5" customHeight="1">
      <c r="A21" s="363">
        <v>15</v>
      </c>
      <c r="B21" s="364" t="s">
        <v>49</v>
      </c>
      <c r="C21" s="355">
        <v>1312</v>
      </c>
      <c r="D21" s="355">
        <v>745</v>
      </c>
      <c r="E21" s="355">
        <v>385</v>
      </c>
      <c r="F21" s="355">
        <v>254</v>
      </c>
      <c r="G21" s="355">
        <v>238</v>
      </c>
      <c r="H21" s="355">
        <v>132</v>
      </c>
      <c r="I21" s="355">
        <v>363</v>
      </c>
      <c r="J21" s="355">
        <v>172</v>
      </c>
      <c r="K21" s="355">
        <v>74</v>
      </c>
      <c r="L21" s="355">
        <v>38</v>
      </c>
      <c r="M21" s="355">
        <v>252</v>
      </c>
      <c r="N21" s="355">
        <v>149</v>
      </c>
      <c r="O21" s="355">
        <v>5022</v>
      </c>
      <c r="P21" s="355">
        <v>4771</v>
      </c>
      <c r="Q21" s="355">
        <v>4756</v>
      </c>
      <c r="R21" s="355">
        <v>4680</v>
      </c>
      <c r="S21" s="355">
        <v>266</v>
      </c>
      <c r="T21" s="355">
        <v>91</v>
      </c>
      <c r="U21" s="355">
        <v>114</v>
      </c>
      <c r="V21" s="355">
        <v>43</v>
      </c>
      <c r="W21" s="356">
        <v>6448</v>
      </c>
      <c r="X21" s="357">
        <v>5559</v>
      </c>
      <c r="Y21" s="358">
        <v>6254</v>
      </c>
      <c r="Z21" s="358">
        <v>6887</v>
      </c>
    </row>
    <row r="22" spans="1:26" ht="25.5" customHeight="1">
      <c r="A22" s="251">
        <v>16</v>
      </c>
      <c r="B22" s="259" t="s">
        <v>320</v>
      </c>
      <c r="C22" s="359">
        <v>1159</v>
      </c>
      <c r="D22" s="359">
        <v>748</v>
      </c>
      <c r="E22" s="359">
        <v>166</v>
      </c>
      <c r="F22" s="359">
        <v>125</v>
      </c>
      <c r="G22" s="359">
        <v>261</v>
      </c>
      <c r="H22" s="359">
        <v>172</v>
      </c>
      <c r="I22" s="359">
        <v>455</v>
      </c>
      <c r="J22" s="359">
        <v>242</v>
      </c>
      <c r="K22" s="359">
        <v>102</v>
      </c>
      <c r="L22" s="359">
        <v>87</v>
      </c>
      <c r="M22" s="359">
        <v>175</v>
      </c>
      <c r="N22" s="359">
        <v>122</v>
      </c>
      <c r="O22" s="359">
        <v>4028</v>
      </c>
      <c r="P22" s="359">
        <v>3662</v>
      </c>
      <c r="Q22" s="359">
        <v>3918</v>
      </c>
      <c r="R22" s="359">
        <v>3572</v>
      </c>
      <c r="S22" s="359">
        <v>110</v>
      </c>
      <c r="T22" s="359">
        <v>90</v>
      </c>
      <c r="U22" s="359">
        <v>1434</v>
      </c>
      <c r="V22" s="359">
        <v>923</v>
      </c>
      <c r="W22" s="360">
        <v>6621</v>
      </c>
      <c r="X22" s="361">
        <v>5333</v>
      </c>
      <c r="Y22" s="362">
        <v>5573</v>
      </c>
      <c r="Z22" s="362">
        <v>6073</v>
      </c>
    </row>
    <row r="23" spans="1:26" ht="25.5" customHeight="1">
      <c r="A23" s="363">
        <v>17</v>
      </c>
      <c r="B23" s="364" t="s">
        <v>51</v>
      </c>
      <c r="C23" s="355">
        <v>2176</v>
      </c>
      <c r="D23" s="355">
        <v>926</v>
      </c>
      <c r="E23" s="355">
        <v>357</v>
      </c>
      <c r="F23" s="355">
        <v>181</v>
      </c>
      <c r="G23" s="355">
        <v>196</v>
      </c>
      <c r="H23" s="355">
        <v>105</v>
      </c>
      <c r="I23" s="355">
        <v>1146</v>
      </c>
      <c r="J23" s="355">
        <v>366</v>
      </c>
      <c r="K23" s="355">
        <v>74</v>
      </c>
      <c r="L23" s="355">
        <v>44</v>
      </c>
      <c r="M23" s="355">
        <v>403</v>
      </c>
      <c r="N23" s="355">
        <v>230</v>
      </c>
      <c r="O23" s="355">
        <v>5803</v>
      </c>
      <c r="P23" s="355">
        <v>5187</v>
      </c>
      <c r="Q23" s="355">
        <v>5587</v>
      </c>
      <c r="R23" s="355">
        <v>5012</v>
      </c>
      <c r="S23" s="355">
        <v>216</v>
      </c>
      <c r="T23" s="355">
        <v>175</v>
      </c>
      <c r="U23" s="355">
        <v>238</v>
      </c>
      <c r="V23" s="355">
        <v>97</v>
      </c>
      <c r="W23" s="356">
        <v>8217</v>
      </c>
      <c r="X23" s="357">
        <v>6210</v>
      </c>
      <c r="Y23" s="358">
        <v>6537</v>
      </c>
      <c r="Z23" s="358">
        <v>7179</v>
      </c>
    </row>
    <row r="24" spans="1:26" ht="25.5" customHeight="1">
      <c r="A24" s="251">
        <v>18</v>
      </c>
      <c r="B24" s="259" t="s">
        <v>52</v>
      </c>
      <c r="C24" s="359">
        <v>4514</v>
      </c>
      <c r="D24" s="359">
        <v>2479</v>
      </c>
      <c r="E24" s="359">
        <v>1358</v>
      </c>
      <c r="F24" s="359">
        <v>840</v>
      </c>
      <c r="G24" s="359">
        <v>1368</v>
      </c>
      <c r="H24" s="359">
        <v>839</v>
      </c>
      <c r="I24" s="359">
        <v>1047</v>
      </c>
      <c r="J24" s="359">
        <v>336</v>
      </c>
      <c r="K24" s="359">
        <v>383</v>
      </c>
      <c r="L24" s="359">
        <v>241</v>
      </c>
      <c r="M24" s="359">
        <v>358</v>
      </c>
      <c r="N24" s="359">
        <v>223</v>
      </c>
      <c r="O24" s="359">
        <v>11734</v>
      </c>
      <c r="P24" s="359">
        <v>8074</v>
      </c>
      <c r="Q24" s="359">
        <v>11460</v>
      </c>
      <c r="R24" s="359">
        <v>7916</v>
      </c>
      <c r="S24" s="359">
        <v>274</v>
      </c>
      <c r="T24" s="359">
        <v>158</v>
      </c>
      <c r="U24" s="359">
        <v>236</v>
      </c>
      <c r="V24" s="359">
        <v>108</v>
      </c>
      <c r="W24" s="360">
        <v>16484</v>
      </c>
      <c r="X24" s="361">
        <v>10661</v>
      </c>
      <c r="Y24" s="362">
        <v>11798</v>
      </c>
      <c r="Z24" s="362">
        <v>12497</v>
      </c>
    </row>
    <row r="25" spans="1:26" ht="32.25" customHeight="1">
      <c r="A25" s="483" t="s">
        <v>523</v>
      </c>
      <c r="B25" s="483"/>
      <c r="C25" s="366">
        <v>53313</v>
      </c>
      <c r="D25" s="366">
        <v>27074</v>
      </c>
      <c r="E25" s="366">
        <v>12479</v>
      </c>
      <c r="F25" s="366">
        <v>7250</v>
      </c>
      <c r="G25" s="366">
        <v>8441</v>
      </c>
      <c r="H25" s="366">
        <v>5103</v>
      </c>
      <c r="I25" s="366">
        <v>20466</v>
      </c>
      <c r="J25" s="366">
        <v>7156</v>
      </c>
      <c r="K25" s="366">
        <v>5571</v>
      </c>
      <c r="L25" s="366">
        <v>3718</v>
      </c>
      <c r="M25" s="366">
        <v>6356</v>
      </c>
      <c r="N25" s="366">
        <v>3847</v>
      </c>
      <c r="O25" s="366">
        <v>178088</v>
      </c>
      <c r="P25" s="366">
        <v>129039</v>
      </c>
      <c r="Q25" s="366">
        <v>171635</v>
      </c>
      <c r="R25" s="366">
        <v>126462</v>
      </c>
      <c r="S25" s="366">
        <v>6453</v>
      </c>
      <c r="T25" s="366">
        <v>2577</v>
      </c>
      <c r="U25" s="366">
        <v>6390</v>
      </c>
      <c r="V25" s="366">
        <v>3052</v>
      </c>
      <c r="W25" s="356">
        <v>237791</v>
      </c>
      <c r="X25" s="357">
        <v>159165</v>
      </c>
      <c r="Y25" s="367">
        <f>SUM(Y7:Y24)</f>
        <v>176087</v>
      </c>
      <c r="Z25" s="367">
        <f>SUM(Z7:Z24)</f>
        <v>192152</v>
      </c>
    </row>
  </sheetData>
  <sheetProtection/>
  <mergeCells count="20">
    <mergeCell ref="A25:B25"/>
    <mergeCell ref="U3:V4"/>
    <mergeCell ref="W3:X4"/>
    <mergeCell ref="E4:F4"/>
    <mergeCell ref="G4:H4"/>
    <mergeCell ref="I4:J4"/>
    <mergeCell ref="K4:L4"/>
    <mergeCell ref="M4:N4"/>
    <mergeCell ref="Q4:R4"/>
    <mergeCell ref="S4:T4"/>
    <mergeCell ref="A1:Z1"/>
    <mergeCell ref="A2:A6"/>
    <mergeCell ref="B2:B6"/>
    <mergeCell ref="C2:X2"/>
    <mergeCell ref="Y2:Y6"/>
    <mergeCell ref="Z2:Z6"/>
    <mergeCell ref="C3:D4"/>
    <mergeCell ref="E3:N3"/>
    <mergeCell ref="O3:P4"/>
    <mergeCell ref="Q3:T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2" sqref="B22"/>
    </sheetView>
  </sheetViews>
  <sheetFormatPr defaultColWidth="12.00390625" defaultRowHeight="12.75"/>
  <cols>
    <col min="1" max="1" width="5.00390625" style="348" customWidth="1"/>
    <col min="2" max="2" width="26.25390625" style="325" customWidth="1"/>
    <col min="3" max="3" width="15.75390625" style="325" customWidth="1"/>
    <col min="4" max="4" width="17.625" style="325" customWidth="1"/>
    <col min="5" max="6" width="15.875" style="325" customWidth="1"/>
    <col min="7" max="7" width="15.00390625" style="325" customWidth="1"/>
    <col min="8" max="8" width="20.75390625" style="325" customWidth="1"/>
    <col min="9" max="16384" width="12.00390625" style="325" customWidth="1"/>
  </cols>
  <sheetData>
    <row r="1" spans="1:8" s="323" customFormat="1" ht="51.75" customHeight="1">
      <c r="A1" s="487" t="s">
        <v>488</v>
      </c>
      <c r="B1" s="487"/>
      <c r="C1" s="487"/>
      <c r="D1" s="487"/>
      <c r="E1" s="487"/>
      <c r="F1" s="487"/>
      <c r="G1" s="487"/>
      <c r="H1" s="487"/>
    </row>
    <row r="2" spans="1:8" ht="79.5" customHeight="1">
      <c r="A2" s="488" t="s">
        <v>489</v>
      </c>
      <c r="B2" s="489" t="s">
        <v>53</v>
      </c>
      <c r="C2" s="324" t="s">
        <v>490</v>
      </c>
      <c r="D2" s="324" t="s">
        <v>491</v>
      </c>
      <c r="E2" s="324" t="s">
        <v>492</v>
      </c>
      <c r="F2" s="324" t="s">
        <v>493</v>
      </c>
      <c r="G2" s="324" t="s">
        <v>494</v>
      </c>
      <c r="H2" s="324" t="s">
        <v>495</v>
      </c>
    </row>
    <row r="3" spans="1:8" ht="14.25" customHeight="1">
      <c r="A3" s="489"/>
      <c r="B3" s="489"/>
      <c r="C3" s="326" t="s">
        <v>496</v>
      </c>
      <c r="D3" s="326" t="s">
        <v>496</v>
      </c>
      <c r="E3" s="326" t="s">
        <v>497</v>
      </c>
      <c r="F3" s="326" t="s">
        <v>498</v>
      </c>
      <c r="G3" s="327" t="s">
        <v>496</v>
      </c>
      <c r="H3" s="326" t="s">
        <v>498</v>
      </c>
    </row>
    <row r="4" spans="1:8" s="330" customFormat="1" ht="13.5" customHeight="1">
      <c r="A4" s="328">
        <v>1</v>
      </c>
      <c r="B4" s="328">
        <v>2</v>
      </c>
      <c r="C4" s="328">
        <v>3</v>
      </c>
      <c r="D4" s="328">
        <v>4</v>
      </c>
      <c r="E4" s="328">
        <v>5</v>
      </c>
      <c r="F4" s="328" t="s">
        <v>499</v>
      </c>
      <c r="G4" s="329">
        <v>7</v>
      </c>
      <c r="H4" s="328">
        <v>8</v>
      </c>
    </row>
    <row r="5" spans="1:8" s="333" customFormat="1" ht="19.5" customHeight="1">
      <c r="A5" s="326">
        <v>1</v>
      </c>
      <c r="B5" s="331" t="s">
        <v>35</v>
      </c>
      <c r="C5" s="326">
        <v>447</v>
      </c>
      <c r="D5" s="326">
        <v>1491</v>
      </c>
      <c r="E5" s="326">
        <v>56</v>
      </c>
      <c r="F5" s="327">
        <v>86</v>
      </c>
      <c r="G5" s="327">
        <v>82</v>
      </c>
      <c r="H5" s="332">
        <v>278</v>
      </c>
    </row>
    <row r="6" spans="1:8" s="333" customFormat="1" ht="19.5" customHeight="1">
      <c r="A6" s="334">
        <v>2</v>
      </c>
      <c r="B6" s="335" t="s">
        <v>36</v>
      </c>
      <c r="C6" s="334">
        <v>426</v>
      </c>
      <c r="D6" s="334">
        <v>276</v>
      </c>
      <c r="E6" s="334">
        <v>29</v>
      </c>
      <c r="F6" s="336">
        <v>97</v>
      </c>
      <c r="G6" s="336">
        <v>85</v>
      </c>
      <c r="H6" s="336">
        <v>343</v>
      </c>
    </row>
    <row r="7" spans="1:8" s="333" customFormat="1" ht="19.5" customHeight="1">
      <c r="A7" s="326">
        <v>3</v>
      </c>
      <c r="B7" s="337" t="s">
        <v>37</v>
      </c>
      <c r="C7" s="326">
        <v>845</v>
      </c>
      <c r="D7" s="326">
        <v>1358</v>
      </c>
      <c r="E7" s="326">
        <v>84</v>
      </c>
      <c r="F7" s="327">
        <v>144</v>
      </c>
      <c r="G7" s="327">
        <v>125</v>
      </c>
      <c r="H7" s="327">
        <v>627</v>
      </c>
    </row>
    <row r="8" spans="1:8" s="333" customFormat="1" ht="19.5" customHeight="1">
      <c r="A8" s="334">
        <v>4</v>
      </c>
      <c r="B8" s="335" t="s">
        <v>38</v>
      </c>
      <c r="C8" s="334">
        <v>1941</v>
      </c>
      <c r="D8" s="334">
        <v>470</v>
      </c>
      <c r="E8" s="334">
        <v>147</v>
      </c>
      <c r="F8" s="336">
        <v>190</v>
      </c>
      <c r="G8" s="336">
        <v>350</v>
      </c>
      <c r="H8" s="336">
        <v>1090</v>
      </c>
    </row>
    <row r="9" spans="1:8" s="333" customFormat="1" ht="19.5" customHeight="1">
      <c r="A9" s="326">
        <v>5</v>
      </c>
      <c r="B9" s="337" t="s">
        <v>39</v>
      </c>
      <c r="C9" s="326">
        <v>1546</v>
      </c>
      <c r="D9" s="326">
        <v>840</v>
      </c>
      <c r="E9" s="326">
        <v>132</v>
      </c>
      <c r="F9" s="327">
        <v>184</v>
      </c>
      <c r="G9" s="327">
        <v>218</v>
      </c>
      <c r="H9" s="327">
        <v>1051</v>
      </c>
    </row>
    <row r="10" spans="1:8" s="333" customFormat="1" ht="19.5" customHeight="1">
      <c r="A10" s="334">
        <v>6</v>
      </c>
      <c r="B10" s="335" t="s">
        <v>40</v>
      </c>
      <c r="C10" s="334">
        <v>2029</v>
      </c>
      <c r="D10" s="334">
        <v>2385</v>
      </c>
      <c r="E10" s="334">
        <v>189</v>
      </c>
      <c r="F10" s="336">
        <v>254</v>
      </c>
      <c r="G10" s="336">
        <v>311</v>
      </c>
      <c r="H10" s="336">
        <v>1292</v>
      </c>
    </row>
    <row r="11" spans="1:8" s="333" customFormat="1" ht="19.5" customHeight="1">
      <c r="A11" s="326">
        <v>7</v>
      </c>
      <c r="B11" s="337" t="s">
        <v>41</v>
      </c>
      <c r="C11" s="326">
        <v>640</v>
      </c>
      <c r="D11" s="326">
        <v>300</v>
      </c>
      <c r="E11" s="326">
        <v>76</v>
      </c>
      <c r="F11" s="327">
        <v>517</v>
      </c>
      <c r="G11" s="327">
        <v>78</v>
      </c>
      <c r="H11" s="327">
        <v>515</v>
      </c>
    </row>
    <row r="12" spans="1:8" s="333" customFormat="1" ht="19.5" customHeight="1">
      <c r="A12" s="334">
        <v>8</v>
      </c>
      <c r="B12" s="335" t="s">
        <v>42</v>
      </c>
      <c r="C12" s="334">
        <v>694</v>
      </c>
      <c r="D12" s="334">
        <v>1109</v>
      </c>
      <c r="E12" s="334">
        <v>46</v>
      </c>
      <c r="F12" s="336">
        <v>93</v>
      </c>
      <c r="G12" s="336">
        <v>59</v>
      </c>
      <c r="H12" s="336">
        <v>312</v>
      </c>
    </row>
    <row r="13" spans="1:8" s="333" customFormat="1" ht="19.5" customHeight="1">
      <c r="A13" s="326">
        <v>9</v>
      </c>
      <c r="B13" s="337" t="s">
        <v>43</v>
      </c>
      <c r="C13" s="326">
        <v>811</v>
      </c>
      <c r="D13" s="326">
        <v>421</v>
      </c>
      <c r="E13" s="326">
        <v>104</v>
      </c>
      <c r="F13" s="327">
        <v>121</v>
      </c>
      <c r="G13" s="327">
        <v>127</v>
      </c>
      <c r="H13" s="327">
        <v>450</v>
      </c>
    </row>
    <row r="14" spans="1:8" s="333" customFormat="1" ht="19.5" customHeight="1">
      <c r="A14" s="334">
        <v>10</v>
      </c>
      <c r="B14" s="335" t="s">
        <v>44</v>
      </c>
      <c r="C14" s="334">
        <v>276</v>
      </c>
      <c r="D14" s="334">
        <v>428</v>
      </c>
      <c r="E14" s="334">
        <v>28</v>
      </c>
      <c r="F14" s="336">
        <v>43</v>
      </c>
      <c r="G14" s="336">
        <v>61</v>
      </c>
      <c r="H14" s="336">
        <v>229</v>
      </c>
    </row>
    <row r="15" spans="1:8" s="333" customFormat="1" ht="19.5" customHeight="1">
      <c r="A15" s="326">
        <v>11</v>
      </c>
      <c r="B15" s="337" t="s">
        <v>45</v>
      </c>
      <c r="C15" s="326">
        <v>535</v>
      </c>
      <c r="D15" s="326">
        <v>458</v>
      </c>
      <c r="E15" s="326">
        <v>39</v>
      </c>
      <c r="F15" s="327">
        <v>92</v>
      </c>
      <c r="G15" s="327">
        <v>74</v>
      </c>
      <c r="H15" s="327">
        <v>297</v>
      </c>
    </row>
    <row r="16" spans="1:8" s="333" customFormat="1" ht="19.5" customHeight="1">
      <c r="A16" s="334">
        <v>12</v>
      </c>
      <c r="B16" s="335" t="s">
        <v>46</v>
      </c>
      <c r="C16" s="334">
        <v>606</v>
      </c>
      <c r="D16" s="334">
        <v>638</v>
      </c>
      <c r="E16" s="334">
        <v>93</v>
      </c>
      <c r="F16" s="336">
        <v>121</v>
      </c>
      <c r="G16" s="336">
        <v>126</v>
      </c>
      <c r="H16" s="336">
        <v>445</v>
      </c>
    </row>
    <row r="17" spans="1:8" s="333" customFormat="1" ht="19.5" customHeight="1">
      <c r="A17" s="326">
        <v>13</v>
      </c>
      <c r="B17" s="337" t="s">
        <v>47</v>
      </c>
      <c r="C17" s="326">
        <v>289</v>
      </c>
      <c r="D17" s="326">
        <v>1056</v>
      </c>
      <c r="E17" s="326">
        <v>35</v>
      </c>
      <c r="F17" s="327">
        <v>37</v>
      </c>
      <c r="G17" s="327">
        <v>59</v>
      </c>
      <c r="H17" s="327">
        <v>258</v>
      </c>
    </row>
    <row r="18" spans="1:8" s="333" customFormat="1" ht="19.5" customHeight="1">
      <c r="A18" s="334">
        <v>14</v>
      </c>
      <c r="B18" s="335" t="s">
        <v>48</v>
      </c>
      <c r="C18" s="334">
        <v>506</v>
      </c>
      <c r="D18" s="334">
        <v>698</v>
      </c>
      <c r="E18" s="334">
        <v>41</v>
      </c>
      <c r="F18" s="336">
        <v>85</v>
      </c>
      <c r="G18" s="336">
        <v>100</v>
      </c>
      <c r="H18" s="336">
        <v>424</v>
      </c>
    </row>
    <row r="19" spans="1:8" s="333" customFormat="1" ht="19.5" customHeight="1">
      <c r="A19" s="326">
        <v>15</v>
      </c>
      <c r="B19" s="337" t="s">
        <v>49</v>
      </c>
      <c r="C19" s="326">
        <v>357</v>
      </c>
      <c r="D19" s="326">
        <v>812</v>
      </c>
      <c r="E19" s="326">
        <v>55</v>
      </c>
      <c r="F19" s="327">
        <v>94</v>
      </c>
      <c r="G19" s="327">
        <v>85</v>
      </c>
      <c r="H19" s="332">
        <v>314</v>
      </c>
    </row>
    <row r="20" spans="1:8" s="333" customFormat="1" ht="19.5" customHeight="1">
      <c r="A20" s="334">
        <v>16</v>
      </c>
      <c r="B20" s="335" t="s">
        <v>50</v>
      </c>
      <c r="C20" s="334">
        <v>587</v>
      </c>
      <c r="D20" s="334">
        <v>468</v>
      </c>
      <c r="E20" s="334">
        <v>72</v>
      </c>
      <c r="F20" s="336">
        <v>29</v>
      </c>
      <c r="G20" s="336">
        <v>38</v>
      </c>
      <c r="H20" s="336">
        <v>250</v>
      </c>
    </row>
    <row r="21" spans="1:8" s="333" customFormat="1" ht="19.5" customHeight="1">
      <c r="A21" s="326">
        <v>17</v>
      </c>
      <c r="B21" s="337" t="s">
        <v>51</v>
      </c>
      <c r="C21" s="326">
        <v>639</v>
      </c>
      <c r="D21" s="326">
        <v>964</v>
      </c>
      <c r="E21" s="326">
        <v>97</v>
      </c>
      <c r="F21" s="327">
        <v>109</v>
      </c>
      <c r="G21" s="327">
        <v>122</v>
      </c>
      <c r="H21" s="327">
        <v>388</v>
      </c>
    </row>
    <row r="22" spans="1:8" s="333" customFormat="1" ht="19.5" customHeight="1">
      <c r="A22" s="334">
        <v>18</v>
      </c>
      <c r="B22" s="338" t="s">
        <v>52</v>
      </c>
      <c r="C22" s="334">
        <v>982</v>
      </c>
      <c r="D22" s="334">
        <v>360</v>
      </c>
      <c r="E22" s="334">
        <v>88</v>
      </c>
      <c r="F22" s="336">
        <v>158</v>
      </c>
      <c r="G22" s="336">
        <v>189</v>
      </c>
      <c r="H22" s="336">
        <v>494</v>
      </c>
    </row>
    <row r="23" spans="1:8" ht="23.25" customHeight="1">
      <c r="A23" s="339"/>
      <c r="B23" s="340" t="s">
        <v>3</v>
      </c>
      <c r="C23" s="341">
        <v>14156</v>
      </c>
      <c r="D23" s="341">
        <v>14532</v>
      </c>
      <c r="E23" s="341">
        <v>1411</v>
      </c>
      <c r="F23" s="341">
        <v>2454</v>
      </c>
      <c r="G23" s="341">
        <v>2289</v>
      </c>
      <c r="H23" s="341">
        <v>9057</v>
      </c>
    </row>
    <row r="24" spans="1:8" s="343" customFormat="1" ht="24.75" customHeight="1">
      <c r="A24" s="342"/>
      <c r="B24" s="490" t="s">
        <v>500</v>
      </c>
      <c r="C24" s="490"/>
      <c r="D24" s="490"/>
      <c r="E24" s="490"/>
      <c r="F24" s="490"/>
      <c r="G24" s="490"/>
      <c r="H24" s="490"/>
    </row>
    <row r="25" spans="1:8" s="343" customFormat="1" ht="12.75" customHeight="1">
      <c r="A25" s="342"/>
      <c r="B25" s="344"/>
      <c r="C25" s="342"/>
      <c r="D25" s="342"/>
      <c r="E25" s="342"/>
      <c r="F25" s="342"/>
      <c r="H25" s="342"/>
    </row>
    <row r="26" spans="1:8" ht="12.75" customHeight="1">
      <c r="A26" s="345"/>
      <c r="B26" s="346"/>
      <c r="C26" s="347"/>
      <c r="D26" s="347"/>
      <c r="E26" s="347"/>
      <c r="F26" s="347"/>
      <c r="H26" s="346"/>
    </row>
    <row r="27" spans="1:8" ht="12.75" customHeight="1">
      <c r="A27" s="345"/>
      <c r="B27" s="346"/>
      <c r="C27" s="346"/>
      <c r="D27" s="346"/>
      <c r="E27" s="346"/>
      <c r="F27" s="346"/>
      <c r="H27" s="346"/>
    </row>
  </sheetData>
  <sheetProtection/>
  <mergeCells count="4">
    <mergeCell ref="A1:H1"/>
    <mergeCell ref="A2:A3"/>
    <mergeCell ref="B2:B3"/>
    <mergeCell ref="B24:H24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="95" zoomScaleNormal="95" zoomScalePageLayoutView="0" workbookViewId="0" topLeftCell="A1">
      <selection activeCell="I15" sqref="I15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7.375" style="0" customWidth="1"/>
    <col min="4" max="4" width="5.625" style="0" customWidth="1"/>
    <col min="5" max="5" width="6.125" style="0" customWidth="1"/>
    <col min="6" max="6" width="5.625" style="0" customWidth="1"/>
    <col min="7" max="7" width="6.125" style="0" customWidth="1"/>
    <col min="8" max="8" width="5.625" style="0" customWidth="1"/>
    <col min="9" max="9" width="6.125" style="0" customWidth="1"/>
    <col min="10" max="10" width="5.625" style="0" customWidth="1"/>
    <col min="11" max="11" width="6.875" style="0" customWidth="1"/>
    <col min="12" max="12" width="5.625" style="0" customWidth="1"/>
    <col min="13" max="13" width="6.875" style="0" customWidth="1"/>
    <col min="14" max="14" width="5.625" style="0" customWidth="1"/>
    <col min="15" max="15" width="6.625" style="0" customWidth="1"/>
    <col min="16" max="16" width="5.625" style="0" customWidth="1"/>
    <col min="17" max="17" width="6.00390625" style="0" customWidth="1"/>
    <col min="18" max="18" width="5.6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625" style="0" customWidth="1"/>
    <col min="23" max="23" width="7.125" style="0" customWidth="1"/>
    <col min="24" max="24" width="7.625" style="0" customWidth="1"/>
    <col min="25" max="25" width="7.25390625" style="0" customWidth="1"/>
    <col min="26" max="26" width="6.875" style="0" customWidth="1"/>
    <col min="27" max="27" width="8.125" style="0" customWidth="1"/>
    <col min="28" max="28" width="5.375" style="0" customWidth="1"/>
    <col min="29" max="29" width="7.875" style="0" customWidth="1"/>
    <col min="30" max="30" width="8.25390625" style="0" bestFit="1" customWidth="1"/>
    <col min="31" max="31" width="12.625" style="0" customWidth="1"/>
    <col min="32" max="32" width="13.375" style="0" customWidth="1"/>
    <col min="33" max="33" width="14.875" style="0" customWidth="1"/>
    <col min="34" max="34" width="14.25390625" style="0" customWidth="1"/>
  </cols>
  <sheetData>
    <row r="1" spans="1:33" s="287" customFormat="1" ht="36" customHeight="1">
      <c r="A1" s="491" t="s">
        <v>462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</row>
    <row r="2" spans="1:34" ht="18.75" customHeight="1">
      <c r="A2" s="492" t="s">
        <v>463</v>
      </c>
      <c r="B2" s="493" t="s">
        <v>53</v>
      </c>
      <c r="C2" s="496" t="s">
        <v>419</v>
      </c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7" t="s">
        <v>464</v>
      </c>
      <c r="AF2" s="497"/>
      <c r="AG2" s="497" t="s">
        <v>465</v>
      </c>
      <c r="AH2" s="497"/>
    </row>
    <row r="3" spans="1:34" s="288" customFormat="1" ht="45" customHeight="1">
      <c r="A3" s="492"/>
      <c r="B3" s="494"/>
      <c r="C3" s="492" t="s">
        <v>466</v>
      </c>
      <c r="D3" s="492"/>
      <c r="E3" s="492"/>
      <c r="F3" s="492"/>
      <c r="G3" s="492" t="s">
        <v>467</v>
      </c>
      <c r="H3" s="492"/>
      <c r="I3" s="492"/>
      <c r="J3" s="492"/>
      <c r="K3" s="492" t="s">
        <v>468</v>
      </c>
      <c r="L3" s="492"/>
      <c r="M3" s="492"/>
      <c r="N3" s="492"/>
      <c r="O3" s="492" t="s">
        <v>469</v>
      </c>
      <c r="P3" s="492"/>
      <c r="Q3" s="492"/>
      <c r="R3" s="492"/>
      <c r="S3" s="492" t="s">
        <v>470</v>
      </c>
      <c r="T3" s="492"/>
      <c r="U3" s="492"/>
      <c r="V3" s="492"/>
      <c r="W3" s="492" t="s">
        <v>471</v>
      </c>
      <c r="X3" s="492"/>
      <c r="Y3" s="492"/>
      <c r="Z3" s="492"/>
      <c r="AA3" s="477" t="s">
        <v>3</v>
      </c>
      <c r="AB3" s="477"/>
      <c r="AC3" s="477"/>
      <c r="AD3" s="498" t="s">
        <v>271</v>
      </c>
      <c r="AE3" s="497"/>
      <c r="AF3" s="497"/>
      <c r="AG3" s="497"/>
      <c r="AH3" s="497"/>
    </row>
    <row r="4" spans="1:34" s="289" customFormat="1" ht="21.75" customHeight="1">
      <c r="A4" s="492"/>
      <c r="B4" s="494"/>
      <c r="C4" s="499" t="s">
        <v>472</v>
      </c>
      <c r="D4" s="499"/>
      <c r="E4" s="499" t="s">
        <v>473</v>
      </c>
      <c r="F4" s="499"/>
      <c r="G4" s="499" t="s">
        <v>472</v>
      </c>
      <c r="H4" s="499"/>
      <c r="I4" s="499" t="s">
        <v>473</v>
      </c>
      <c r="J4" s="499"/>
      <c r="K4" s="499" t="s">
        <v>472</v>
      </c>
      <c r="L4" s="499"/>
      <c r="M4" s="499" t="s">
        <v>473</v>
      </c>
      <c r="N4" s="499"/>
      <c r="O4" s="499" t="s">
        <v>472</v>
      </c>
      <c r="P4" s="499"/>
      <c r="Q4" s="499" t="s">
        <v>473</v>
      </c>
      <c r="R4" s="499"/>
      <c r="S4" s="499" t="s">
        <v>472</v>
      </c>
      <c r="T4" s="499"/>
      <c r="U4" s="499" t="s">
        <v>473</v>
      </c>
      <c r="V4" s="499"/>
      <c r="W4" s="499" t="s">
        <v>472</v>
      </c>
      <c r="X4" s="499"/>
      <c r="Y4" s="499" t="s">
        <v>473</v>
      </c>
      <c r="Z4" s="499"/>
      <c r="AA4" s="477"/>
      <c r="AB4" s="477"/>
      <c r="AC4" s="477"/>
      <c r="AD4" s="498"/>
      <c r="AE4" s="497" t="s">
        <v>474</v>
      </c>
      <c r="AF4" s="497" t="s">
        <v>475</v>
      </c>
      <c r="AG4" s="497" t="s">
        <v>474</v>
      </c>
      <c r="AH4" s="497" t="s">
        <v>475</v>
      </c>
    </row>
    <row r="5" spans="1:34" s="291" customFormat="1" ht="41.25" customHeight="1">
      <c r="A5" s="492"/>
      <c r="B5" s="495"/>
      <c r="C5" s="290" t="s">
        <v>476</v>
      </c>
      <c r="D5" s="290" t="s">
        <v>477</v>
      </c>
      <c r="E5" s="290" t="s">
        <v>476</v>
      </c>
      <c r="F5" s="290" t="s">
        <v>477</v>
      </c>
      <c r="G5" s="290" t="s">
        <v>476</v>
      </c>
      <c r="H5" s="290" t="s">
        <v>477</v>
      </c>
      <c r="I5" s="290" t="s">
        <v>476</v>
      </c>
      <c r="J5" s="290" t="s">
        <v>477</v>
      </c>
      <c r="K5" s="290" t="s">
        <v>476</v>
      </c>
      <c r="L5" s="290" t="s">
        <v>477</v>
      </c>
      <c r="M5" s="290" t="s">
        <v>476</v>
      </c>
      <c r="N5" s="290" t="s">
        <v>477</v>
      </c>
      <c r="O5" s="290" t="s">
        <v>476</v>
      </c>
      <c r="P5" s="290" t="s">
        <v>477</v>
      </c>
      <c r="Q5" s="290" t="s">
        <v>476</v>
      </c>
      <c r="R5" s="290" t="s">
        <v>477</v>
      </c>
      <c r="S5" s="290" t="s">
        <v>476</v>
      </c>
      <c r="T5" s="290" t="s">
        <v>477</v>
      </c>
      <c r="U5" s="290" t="s">
        <v>476</v>
      </c>
      <c r="V5" s="290" t="s">
        <v>477</v>
      </c>
      <c r="W5" s="290" t="s">
        <v>476</v>
      </c>
      <c r="X5" s="290" t="s">
        <v>478</v>
      </c>
      <c r="Y5" s="290" t="s">
        <v>476</v>
      </c>
      <c r="Z5" s="290" t="s">
        <v>478</v>
      </c>
      <c r="AA5" s="290" t="s">
        <v>479</v>
      </c>
      <c r="AB5" s="290" t="s">
        <v>477</v>
      </c>
      <c r="AC5" s="290" t="s">
        <v>478</v>
      </c>
      <c r="AD5" s="498"/>
      <c r="AE5" s="497"/>
      <c r="AF5" s="497"/>
      <c r="AG5" s="497"/>
      <c r="AH5" s="497"/>
    </row>
    <row r="6" spans="1:34" ht="25.5" customHeight="1">
      <c r="A6" s="43">
        <v>1</v>
      </c>
      <c r="B6" s="174" t="s">
        <v>35</v>
      </c>
      <c r="C6" s="292">
        <v>48</v>
      </c>
      <c r="D6" s="292">
        <v>4</v>
      </c>
      <c r="E6" s="292">
        <v>18</v>
      </c>
      <c r="F6" s="292">
        <v>0</v>
      </c>
      <c r="G6" s="292">
        <v>1</v>
      </c>
      <c r="H6" s="292">
        <v>0</v>
      </c>
      <c r="I6" s="292">
        <v>1</v>
      </c>
      <c r="J6" s="292">
        <v>0</v>
      </c>
      <c r="K6" s="292">
        <v>29</v>
      </c>
      <c r="L6" s="292">
        <v>3</v>
      </c>
      <c r="M6" s="292">
        <v>0</v>
      </c>
      <c r="N6" s="292">
        <v>0</v>
      </c>
      <c r="O6" s="292">
        <v>16</v>
      </c>
      <c r="P6" s="292">
        <v>2</v>
      </c>
      <c r="Q6" s="292">
        <v>7</v>
      </c>
      <c r="R6" s="292">
        <v>0</v>
      </c>
      <c r="S6" s="292">
        <v>5</v>
      </c>
      <c r="T6" s="292">
        <v>2</v>
      </c>
      <c r="U6" s="292">
        <v>2</v>
      </c>
      <c r="V6" s="292">
        <v>0</v>
      </c>
      <c r="W6" s="292">
        <v>191</v>
      </c>
      <c r="X6" s="292">
        <v>96</v>
      </c>
      <c r="Y6" s="292">
        <v>93</v>
      </c>
      <c r="Z6" s="292">
        <v>3</v>
      </c>
      <c r="AA6" s="292">
        <v>411</v>
      </c>
      <c r="AB6" s="292">
        <v>11</v>
      </c>
      <c r="AC6" s="292">
        <v>99</v>
      </c>
      <c r="AD6" s="293">
        <v>521</v>
      </c>
      <c r="AE6" s="294">
        <v>454</v>
      </c>
      <c r="AF6" s="294">
        <v>311</v>
      </c>
      <c r="AG6" s="294">
        <v>510</v>
      </c>
      <c r="AH6" s="294">
        <v>336</v>
      </c>
    </row>
    <row r="7" spans="1:34" ht="25.5" customHeight="1">
      <c r="A7" s="295">
        <v>2</v>
      </c>
      <c r="B7" s="250" t="s">
        <v>36</v>
      </c>
      <c r="C7" s="296">
        <v>35</v>
      </c>
      <c r="D7" s="296">
        <v>15</v>
      </c>
      <c r="E7" s="296">
        <v>10</v>
      </c>
      <c r="F7" s="296">
        <v>1</v>
      </c>
      <c r="G7" s="296">
        <v>4</v>
      </c>
      <c r="H7" s="296">
        <v>1</v>
      </c>
      <c r="I7" s="296">
        <v>0</v>
      </c>
      <c r="J7" s="296">
        <v>0</v>
      </c>
      <c r="K7" s="296">
        <v>14</v>
      </c>
      <c r="L7" s="296">
        <v>3</v>
      </c>
      <c r="M7" s="296">
        <v>1</v>
      </c>
      <c r="N7" s="296">
        <v>0</v>
      </c>
      <c r="O7" s="296">
        <v>13</v>
      </c>
      <c r="P7" s="296">
        <v>2</v>
      </c>
      <c r="Q7" s="296">
        <v>0</v>
      </c>
      <c r="R7" s="296">
        <v>0</v>
      </c>
      <c r="S7" s="296">
        <v>1</v>
      </c>
      <c r="T7" s="296">
        <v>1</v>
      </c>
      <c r="U7" s="296">
        <v>0</v>
      </c>
      <c r="V7" s="296">
        <v>0</v>
      </c>
      <c r="W7" s="296">
        <v>318</v>
      </c>
      <c r="X7" s="296">
        <v>189</v>
      </c>
      <c r="Y7" s="296">
        <v>105</v>
      </c>
      <c r="Z7" s="296">
        <v>16</v>
      </c>
      <c r="AA7" s="297">
        <v>501</v>
      </c>
      <c r="AB7" s="298">
        <v>23</v>
      </c>
      <c r="AC7" s="298">
        <v>205</v>
      </c>
      <c r="AD7" s="299">
        <v>729</v>
      </c>
      <c r="AE7" s="300">
        <v>547</v>
      </c>
      <c r="AF7" s="300">
        <v>466</v>
      </c>
      <c r="AG7" s="300">
        <v>744</v>
      </c>
      <c r="AH7" s="300">
        <v>580</v>
      </c>
    </row>
    <row r="8" spans="1:34" ht="25.5" customHeight="1">
      <c r="A8" s="43">
        <v>3</v>
      </c>
      <c r="B8" s="179" t="s">
        <v>37</v>
      </c>
      <c r="C8" s="301">
        <v>30</v>
      </c>
      <c r="D8" s="301">
        <v>8</v>
      </c>
      <c r="E8" s="301">
        <v>19</v>
      </c>
      <c r="F8" s="301">
        <v>0</v>
      </c>
      <c r="G8" s="301">
        <v>4</v>
      </c>
      <c r="H8" s="301">
        <v>0</v>
      </c>
      <c r="I8" s="301">
        <v>1</v>
      </c>
      <c r="J8" s="301">
        <v>0</v>
      </c>
      <c r="K8" s="301">
        <v>10</v>
      </c>
      <c r="L8" s="301">
        <v>1</v>
      </c>
      <c r="M8" s="301">
        <v>0</v>
      </c>
      <c r="N8" s="301">
        <v>0</v>
      </c>
      <c r="O8" s="301">
        <v>26</v>
      </c>
      <c r="P8" s="301">
        <v>10</v>
      </c>
      <c r="Q8" s="301">
        <v>7</v>
      </c>
      <c r="R8" s="301">
        <v>0</v>
      </c>
      <c r="S8" s="301">
        <v>0</v>
      </c>
      <c r="T8" s="301">
        <v>0</v>
      </c>
      <c r="U8" s="301">
        <v>1</v>
      </c>
      <c r="V8" s="301">
        <v>0</v>
      </c>
      <c r="W8" s="301">
        <v>161</v>
      </c>
      <c r="X8" s="301">
        <v>72</v>
      </c>
      <c r="Y8" s="301">
        <v>184</v>
      </c>
      <c r="Z8" s="301">
        <v>1</v>
      </c>
      <c r="AA8" s="302">
        <v>443</v>
      </c>
      <c r="AB8" s="303">
        <v>19</v>
      </c>
      <c r="AC8" s="303">
        <v>73</v>
      </c>
      <c r="AD8" s="304">
        <v>535</v>
      </c>
      <c r="AE8" s="305">
        <v>534</v>
      </c>
      <c r="AF8" s="305">
        <v>400</v>
      </c>
      <c r="AG8" s="305">
        <v>685</v>
      </c>
      <c r="AH8" s="305">
        <v>479</v>
      </c>
    </row>
    <row r="9" spans="1:34" ht="25.5" customHeight="1">
      <c r="A9" s="295">
        <v>4</v>
      </c>
      <c r="B9" s="250" t="s">
        <v>38</v>
      </c>
      <c r="C9" s="296">
        <v>260</v>
      </c>
      <c r="D9" s="296">
        <v>69</v>
      </c>
      <c r="E9" s="296">
        <v>57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30</v>
      </c>
      <c r="L9" s="296">
        <v>8</v>
      </c>
      <c r="M9" s="296">
        <v>0</v>
      </c>
      <c r="N9" s="296">
        <v>0</v>
      </c>
      <c r="O9" s="296">
        <v>13</v>
      </c>
      <c r="P9" s="296">
        <v>2</v>
      </c>
      <c r="Q9" s="296">
        <v>0</v>
      </c>
      <c r="R9" s="296">
        <v>0</v>
      </c>
      <c r="S9" s="296">
        <v>12</v>
      </c>
      <c r="T9" s="296">
        <v>3</v>
      </c>
      <c r="U9" s="296">
        <v>5</v>
      </c>
      <c r="V9" s="296">
        <v>0</v>
      </c>
      <c r="W9" s="296">
        <v>685</v>
      </c>
      <c r="X9" s="296">
        <v>614</v>
      </c>
      <c r="Y9" s="296">
        <v>345</v>
      </c>
      <c r="Z9" s="296">
        <v>228</v>
      </c>
      <c r="AA9" s="297">
        <v>1407</v>
      </c>
      <c r="AB9" s="298">
        <v>82</v>
      </c>
      <c r="AC9" s="298">
        <v>842</v>
      </c>
      <c r="AD9" s="299">
        <v>2331</v>
      </c>
      <c r="AE9" s="300">
        <v>1555</v>
      </c>
      <c r="AF9" s="300">
        <v>1128</v>
      </c>
      <c r="AG9" s="300">
        <v>1938</v>
      </c>
      <c r="AH9" s="300">
        <v>1416</v>
      </c>
    </row>
    <row r="10" spans="1:34" ht="25.5" customHeight="1">
      <c r="A10" s="43">
        <v>5</v>
      </c>
      <c r="B10" s="179" t="s">
        <v>39</v>
      </c>
      <c r="C10" s="301">
        <v>115</v>
      </c>
      <c r="D10" s="301">
        <v>24</v>
      </c>
      <c r="E10" s="301">
        <v>9</v>
      </c>
      <c r="F10" s="301">
        <v>0</v>
      </c>
      <c r="G10" s="301">
        <v>1</v>
      </c>
      <c r="H10" s="301">
        <v>0</v>
      </c>
      <c r="I10" s="301">
        <v>0</v>
      </c>
      <c r="J10" s="301">
        <v>0</v>
      </c>
      <c r="K10" s="301">
        <v>1</v>
      </c>
      <c r="L10" s="301">
        <v>0</v>
      </c>
      <c r="M10" s="301">
        <v>1</v>
      </c>
      <c r="N10" s="301">
        <v>0</v>
      </c>
      <c r="O10" s="301">
        <v>12</v>
      </c>
      <c r="P10" s="301">
        <v>2</v>
      </c>
      <c r="Q10" s="301">
        <v>0</v>
      </c>
      <c r="R10" s="301">
        <v>0</v>
      </c>
      <c r="S10" s="301">
        <v>6</v>
      </c>
      <c r="T10" s="301">
        <v>3</v>
      </c>
      <c r="U10" s="301">
        <v>1</v>
      </c>
      <c r="V10" s="301">
        <v>0</v>
      </c>
      <c r="W10" s="301">
        <v>408</v>
      </c>
      <c r="X10" s="301">
        <v>347</v>
      </c>
      <c r="Y10" s="301">
        <v>105</v>
      </c>
      <c r="Z10" s="301">
        <v>55</v>
      </c>
      <c r="AA10" s="302">
        <v>659</v>
      </c>
      <c r="AB10" s="303">
        <v>29</v>
      </c>
      <c r="AC10" s="303">
        <v>402</v>
      </c>
      <c r="AD10" s="304">
        <v>1090</v>
      </c>
      <c r="AE10" s="305">
        <v>803</v>
      </c>
      <c r="AF10" s="305">
        <v>609</v>
      </c>
      <c r="AG10" s="305">
        <v>1643</v>
      </c>
      <c r="AH10" s="305">
        <v>1169</v>
      </c>
    </row>
    <row r="11" spans="1:34" ht="25.5" customHeight="1">
      <c r="A11" s="295">
        <v>6</v>
      </c>
      <c r="B11" s="250" t="s">
        <v>40</v>
      </c>
      <c r="C11" s="296">
        <v>207</v>
      </c>
      <c r="D11" s="296">
        <v>63</v>
      </c>
      <c r="E11" s="296">
        <v>77</v>
      </c>
      <c r="F11" s="296">
        <v>1</v>
      </c>
      <c r="G11" s="296">
        <v>2</v>
      </c>
      <c r="H11" s="296">
        <v>0</v>
      </c>
      <c r="I11" s="296">
        <v>0</v>
      </c>
      <c r="J11" s="296">
        <v>0</v>
      </c>
      <c r="K11" s="296">
        <v>33</v>
      </c>
      <c r="L11" s="296">
        <v>3</v>
      </c>
      <c r="M11" s="296">
        <v>1</v>
      </c>
      <c r="N11" s="296">
        <v>0</v>
      </c>
      <c r="O11" s="296">
        <v>42</v>
      </c>
      <c r="P11" s="296">
        <v>13</v>
      </c>
      <c r="Q11" s="296">
        <v>1</v>
      </c>
      <c r="R11" s="296">
        <v>0</v>
      </c>
      <c r="S11" s="296">
        <v>4</v>
      </c>
      <c r="T11" s="296">
        <v>1</v>
      </c>
      <c r="U11" s="296">
        <v>1</v>
      </c>
      <c r="V11" s="296">
        <v>0</v>
      </c>
      <c r="W11" s="296">
        <v>587</v>
      </c>
      <c r="X11" s="296">
        <v>43</v>
      </c>
      <c r="Y11" s="296">
        <v>287</v>
      </c>
      <c r="Z11" s="296">
        <v>2</v>
      </c>
      <c r="AA11" s="297">
        <v>1242</v>
      </c>
      <c r="AB11" s="298">
        <v>81</v>
      </c>
      <c r="AC11" s="298">
        <v>45</v>
      </c>
      <c r="AD11" s="299">
        <v>1368</v>
      </c>
      <c r="AE11" s="300">
        <v>1398</v>
      </c>
      <c r="AF11" s="300">
        <v>972</v>
      </c>
      <c r="AG11" s="300">
        <v>1904</v>
      </c>
      <c r="AH11" s="300">
        <v>1359</v>
      </c>
    </row>
    <row r="12" spans="1:34" ht="25.5" customHeight="1">
      <c r="A12" s="43">
        <v>7</v>
      </c>
      <c r="B12" s="179" t="s">
        <v>41</v>
      </c>
      <c r="C12" s="301">
        <v>24</v>
      </c>
      <c r="D12" s="301">
        <v>7</v>
      </c>
      <c r="E12" s="301">
        <v>11</v>
      </c>
      <c r="F12" s="301">
        <v>0</v>
      </c>
      <c r="G12" s="301">
        <v>1</v>
      </c>
      <c r="H12" s="301">
        <v>0</v>
      </c>
      <c r="I12" s="301">
        <v>3</v>
      </c>
      <c r="J12" s="301">
        <v>0</v>
      </c>
      <c r="K12" s="301">
        <v>16</v>
      </c>
      <c r="L12" s="301">
        <v>1</v>
      </c>
      <c r="M12" s="301">
        <v>4</v>
      </c>
      <c r="N12" s="301">
        <v>0</v>
      </c>
      <c r="O12" s="301">
        <v>12</v>
      </c>
      <c r="P12" s="301">
        <v>5</v>
      </c>
      <c r="Q12" s="301">
        <v>2</v>
      </c>
      <c r="R12" s="301">
        <v>0</v>
      </c>
      <c r="S12" s="301">
        <v>2</v>
      </c>
      <c r="T12" s="301">
        <v>0</v>
      </c>
      <c r="U12" s="301">
        <v>0</v>
      </c>
      <c r="V12" s="301">
        <v>0</v>
      </c>
      <c r="W12" s="301">
        <v>89</v>
      </c>
      <c r="X12" s="301">
        <v>9</v>
      </c>
      <c r="Y12" s="301">
        <v>58</v>
      </c>
      <c r="Z12" s="301">
        <v>1</v>
      </c>
      <c r="AA12" s="302">
        <v>222</v>
      </c>
      <c r="AB12" s="303">
        <v>13</v>
      </c>
      <c r="AC12" s="303">
        <v>10</v>
      </c>
      <c r="AD12" s="304">
        <v>245</v>
      </c>
      <c r="AE12" s="305">
        <v>273</v>
      </c>
      <c r="AF12" s="305">
        <v>175</v>
      </c>
      <c r="AG12" s="305">
        <v>345</v>
      </c>
      <c r="AH12" s="305">
        <v>224</v>
      </c>
    </row>
    <row r="13" spans="1:34" ht="25.5" customHeight="1">
      <c r="A13" s="295">
        <v>8</v>
      </c>
      <c r="B13" s="250" t="s">
        <v>42</v>
      </c>
      <c r="C13" s="296">
        <v>46</v>
      </c>
      <c r="D13" s="296">
        <v>20</v>
      </c>
      <c r="E13" s="296">
        <v>21</v>
      </c>
      <c r="F13" s="296">
        <v>0</v>
      </c>
      <c r="G13" s="296">
        <v>2</v>
      </c>
      <c r="H13" s="296">
        <v>1</v>
      </c>
      <c r="I13" s="296">
        <v>0</v>
      </c>
      <c r="J13" s="296">
        <v>0</v>
      </c>
      <c r="K13" s="296">
        <v>22</v>
      </c>
      <c r="L13" s="296">
        <v>6</v>
      </c>
      <c r="M13" s="296">
        <v>4</v>
      </c>
      <c r="N13" s="296">
        <v>0</v>
      </c>
      <c r="O13" s="296">
        <v>17</v>
      </c>
      <c r="P13" s="296">
        <v>8</v>
      </c>
      <c r="Q13" s="296">
        <v>3</v>
      </c>
      <c r="R13" s="296">
        <v>0</v>
      </c>
      <c r="S13" s="296">
        <v>2</v>
      </c>
      <c r="T13" s="296">
        <v>0</v>
      </c>
      <c r="U13" s="296">
        <v>3</v>
      </c>
      <c r="V13" s="296">
        <v>0</v>
      </c>
      <c r="W13" s="296">
        <v>98</v>
      </c>
      <c r="X13" s="296">
        <v>0</v>
      </c>
      <c r="Y13" s="296">
        <v>86</v>
      </c>
      <c r="Z13" s="296">
        <v>0</v>
      </c>
      <c r="AA13" s="297">
        <v>304</v>
      </c>
      <c r="AB13" s="298">
        <v>35</v>
      </c>
      <c r="AC13" s="298">
        <v>0</v>
      </c>
      <c r="AD13" s="299">
        <v>339</v>
      </c>
      <c r="AE13" s="300">
        <v>351</v>
      </c>
      <c r="AF13" s="300">
        <v>207</v>
      </c>
      <c r="AG13" s="300">
        <v>393</v>
      </c>
      <c r="AH13" s="300">
        <v>225</v>
      </c>
    </row>
    <row r="14" spans="1:34" ht="25.5" customHeight="1">
      <c r="A14" s="43">
        <v>9</v>
      </c>
      <c r="B14" s="179" t="s">
        <v>43</v>
      </c>
      <c r="C14" s="301">
        <v>66</v>
      </c>
      <c r="D14" s="301">
        <v>13</v>
      </c>
      <c r="E14" s="301">
        <v>24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25</v>
      </c>
      <c r="L14" s="301">
        <v>12</v>
      </c>
      <c r="M14" s="301">
        <v>8</v>
      </c>
      <c r="N14" s="301">
        <v>0</v>
      </c>
      <c r="O14" s="301">
        <v>30</v>
      </c>
      <c r="P14" s="301">
        <v>6</v>
      </c>
      <c r="Q14" s="301">
        <v>2</v>
      </c>
      <c r="R14" s="301">
        <v>0</v>
      </c>
      <c r="S14" s="301">
        <v>7</v>
      </c>
      <c r="T14" s="301">
        <v>0</v>
      </c>
      <c r="U14" s="301">
        <v>0</v>
      </c>
      <c r="V14" s="301">
        <v>0</v>
      </c>
      <c r="W14" s="301">
        <v>216</v>
      </c>
      <c r="X14" s="301">
        <v>385</v>
      </c>
      <c r="Y14" s="301">
        <v>100</v>
      </c>
      <c r="Z14" s="301">
        <v>128</v>
      </c>
      <c r="AA14" s="302">
        <v>478</v>
      </c>
      <c r="AB14" s="303">
        <v>31</v>
      </c>
      <c r="AC14" s="303">
        <v>513</v>
      </c>
      <c r="AD14" s="304">
        <v>1022</v>
      </c>
      <c r="AE14" s="305">
        <v>529</v>
      </c>
      <c r="AF14" s="305">
        <v>355</v>
      </c>
      <c r="AG14" s="305">
        <v>723</v>
      </c>
      <c r="AH14" s="305">
        <v>491</v>
      </c>
    </row>
    <row r="15" spans="1:34" ht="25.5" customHeight="1">
      <c r="A15" s="295">
        <v>10</v>
      </c>
      <c r="B15" s="250" t="s">
        <v>44</v>
      </c>
      <c r="C15" s="296">
        <v>27</v>
      </c>
      <c r="D15" s="296">
        <v>10</v>
      </c>
      <c r="E15" s="296">
        <v>21</v>
      </c>
      <c r="F15" s="296">
        <v>0</v>
      </c>
      <c r="G15" s="296">
        <v>1</v>
      </c>
      <c r="H15" s="296">
        <v>0</v>
      </c>
      <c r="I15" s="296">
        <v>0</v>
      </c>
      <c r="J15" s="296">
        <v>0</v>
      </c>
      <c r="K15" s="296">
        <v>7</v>
      </c>
      <c r="L15" s="296">
        <v>2</v>
      </c>
      <c r="M15" s="296">
        <v>0</v>
      </c>
      <c r="N15" s="296">
        <v>0</v>
      </c>
      <c r="O15" s="296">
        <v>30</v>
      </c>
      <c r="P15" s="296">
        <v>11</v>
      </c>
      <c r="Q15" s="296">
        <v>1</v>
      </c>
      <c r="R15" s="296">
        <v>0</v>
      </c>
      <c r="S15" s="296">
        <v>0</v>
      </c>
      <c r="T15" s="296">
        <v>0</v>
      </c>
      <c r="U15" s="296">
        <v>0</v>
      </c>
      <c r="V15" s="296">
        <v>0</v>
      </c>
      <c r="W15" s="296">
        <v>76</v>
      </c>
      <c r="X15" s="296">
        <v>29</v>
      </c>
      <c r="Y15" s="296">
        <v>55</v>
      </c>
      <c r="Z15" s="296">
        <v>1</v>
      </c>
      <c r="AA15" s="297">
        <v>218</v>
      </c>
      <c r="AB15" s="298">
        <v>23</v>
      </c>
      <c r="AC15" s="298">
        <v>30</v>
      </c>
      <c r="AD15" s="299">
        <v>271</v>
      </c>
      <c r="AE15" s="300">
        <v>264</v>
      </c>
      <c r="AF15" s="300">
        <v>154</v>
      </c>
      <c r="AG15" s="300">
        <v>306</v>
      </c>
      <c r="AH15" s="300">
        <v>175</v>
      </c>
    </row>
    <row r="16" spans="1:34" ht="25.5" customHeight="1">
      <c r="A16" s="43">
        <v>11</v>
      </c>
      <c r="B16" s="179" t="s">
        <v>45</v>
      </c>
      <c r="C16" s="301">
        <v>32</v>
      </c>
      <c r="D16" s="301">
        <v>20</v>
      </c>
      <c r="E16" s="301">
        <v>23</v>
      </c>
      <c r="F16" s="301">
        <v>0</v>
      </c>
      <c r="G16" s="301">
        <v>10</v>
      </c>
      <c r="H16" s="301">
        <v>1</v>
      </c>
      <c r="I16" s="301">
        <v>1</v>
      </c>
      <c r="J16" s="301">
        <v>0</v>
      </c>
      <c r="K16" s="301">
        <v>8</v>
      </c>
      <c r="L16" s="301">
        <v>5</v>
      </c>
      <c r="M16" s="301">
        <v>0</v>
      </c>
      <c r="N16" s="301">
        <v>0</v>
      </c>
      <c r="O16" s="301">
        <v>20</v>
      </c>
      <c r="P16" s="301">
        <v>7</v>
      </c>
      <c r="Q16" s="301">
        <v>7</v>
      </c>
      <c r="R16" s="301">
        <v>0</v>
      </c>
      <c r="S16" s="301">
        <v>2</v>
      </c>
      <c r="T16" s="301">
        <v>2</v>
      </c>
      <c r="U16" s="301">
        <v>5</v>
      </c>
      <c r="V16" s="301">
        <v>0</v>
      </c>
      <c r="W16" s="301">
        <v>319</v>
      </c>
      <c r="X16" s="301">
        <v>143</v>
      </c>
      <c r="Y16" s="301">
        <v>327</v>
      </c>
      <c r="Z16" s="301">
        <v>40</v>
      </c>
      <c r="AA16" s="302">
        <v>754</v>
      </c>
      <c r="AB16" s="303">
        <v>35</v>
      </c>
      <c r="AC16" s="303">
        <v>183</v>
      </c>
      <c r="AD16" s="304">
        <v>972</v>
      </c>
      <c r="AE16" s="305">
        <v>879</v>
      </c>
      <c r="AF16" s="305">
        <v>743</v>
      </c>
      <c r="AG16" s="305">
        <v>1191</v>
      </c>
      <c r="AH16" s="305">
        <v>908</v>
      </c>
    </row>
    <row r="17" spans="1:34" ht="25.5" customHeight="1">
      <c r="A17" s="295">
        <v>12</v>
      </c>
      <c r="B17" s="250" t="s">
        <v>46</v>
      </c>
      <c r="C17" s="296">
        <v>48</v>
      </c>
      <c r="D17" s="296">
        <v>14</v>
      </c>
      <c r="E17" s="296">
        <v>22</v>
      </c>
      <c r="F17" s="296">
        <v>0</v>
      </c>
      <c r="G17" s="296">
        <v>3</v>
      </c>
      <c r="H17" s="296">
        <v>1</v>
      </c>
      <c r="I17" s="296">
        <v>1</v>
      </c>
      <c r="J17" s="296">
        <v>0</v>
      </c>
      <c r="K17" s="296">
        <v>25</v>
      </c>
      <c r="L17" s="296">
        <v>9</v>
      </c>
      <c r="M17" s="296">
        <v>8</v>
      </c>
      <c r="N17" s="296">
        <v>0</v>
      </c>
      <c r="O17" s="296">
        <v>21</v>
      </c>
      <c r="P17" s="296">
        <v>5</v>
      </c>
      <c r="Q17" s="296">
        <v>5</v>
      </c>
      <c r="R17" s="296">
        <v>0</v>
      </c>
      <c r="S17" s="296">
        <v>3</v>
      </c>
      <c r="T17" s="296">
        <v>1</v>
      </c>
      <c r="U17" s="296">
        <v>1</v>
      </c>
      <c r="V17" s="296">
        <v>0</v>
      </c>
      <c r="W17" s="296">
        <v>145</v>
      </c>
      <c r="X17" s="296">
        <v>129</v>
      </c>
      <c r="Y17" s="296">
        <v>209</v>
      </c>
      <c r="Z17" s="296">
        <v>170</v>
      </c>
      <c r="AA17" s="297">
        <v>491</v>
      </c>
      <c r="AB17" s="298">
        <v>30</v>
      </c>
      <c r="AC17" s="298">
        <v>299</v>
      </c>
      <c r="AD17" s="299">
        <v>820</v>
      </c>
      <c r="AE17" s="300">
        <v>563</v>
      </c>
      <c r="AF17" s="300">
        <v>398</v>
      </c>
      <c r="AG17" s="300">
        <v>680</v>
      </c>
      <c r="AH17" s="300">
        <v>475</v>
      </c>
    </row>
    <row r="18" spans="1:34" ht="25.5" customHeight="1">
      <c r="A18" s="43">
        <v>13</v>
      </c>
      <c r="B18" s="179" t="s">
        <v>47</v>
      </c>
      <c r="C18" s="301">
        <v>43</v>
      </c>
      <c r="D18" s="301">
        <v>9</v>
      </c>
      <c r="E18" s="301">
        <v>33</v>
      </c>
      <c r="F18" s="301">
        <v>1</v>
      </c>
      <c r="G18" s="301">
        <v>5</v>
      </c>
      <c r="H18" s="301">
        <v>0</v>
      </c>
      <c r="I18" s="301">
        <v>3</v>
      </c>
      <c r="J18" s="301">
        <v>0</v>
      </c>
      <c r="K18" s="301">
        <v>32</v>
      </c>
      <c r="L18" s="301">
        <v>3</v>
      </c>
      <c r="M18" s="301">
        <v>1</v>
      </c>
      <c r="N18" s="301">
        <v>1</v>
      </c>
      <c r="O18" s="301">
        <v>26</v>
      </c>
      <c r="P18" s="301">
        <v>6</v>
      </c>
      <c r="Q18" s="301">
        <v>4</v>
      </c>
      <c r="R18" s="301">
        <v>0</v>
      </c>
      <c r="S18" s="301">
        <v>1</v>
      </c>
      <c r="T18" s="301">
        <v>0</v>
      </c>
      <c r="U18" s="301">
        <v>2</v>
      </c>
      <c r="V18" s="301">
        <v>0</v>
      </c>
      <c r="W18" s="301">
        <v>94</v>
      </c>
      <c r="X18" s="301">
        <v>113</v>
      </c>
      <c r="Y18" s="301">
        <v>148</v>
      </c>
      <c r="Z18" s="301">
        <v>122</v>
      </c>
      <c r="AA18" s="301">
        <v>392</v>
      </c>
      <c r="AB18" s="301">
        <v>20</v>
      </c>
      <c r="AC18" s="301">
        <v>235</v>
      </c>
      <c r="AD18" s="306">
        <v>647</v>
      </c>
      <c r="AE18" s="305">
        <v>429</v>
      </c>
      <c r="AF18" s="305">
        <v>257</v>
      </c>
      <c r="AG18" s="305">
        <v>547</v>
      </c>
      <c r="AH18" s="305">
        <v>293</v>
      </c>
    </row>
    <row r="19" spans="1:34" ht="25.5" customHeight="1">
      <c r="A19" s="295">
        <v>14</v>
      </c>
      <c r="B19" s="250" t="s">
        <v>48</v>
      </c>
      <c r="C19" s="296">
        <v>109</v>
      </c>
      <c r="D19" s="296">
        <v>25</v>
      </c>
      <c r="E19" s="296">
        <v>18</v>
      </c>
      <c r="F19" s="296">
        <v>0</v>
      </c>
      <c r="G19" s="296">
        <v>1</v>
      </c>
      <c r="H19" s="296">
        <v>0</v>
      </c>
      <c r="I19" s="296">
        <v>0</v>
      </c>
      <c r="J19" s="296">
        <v>0</v>
      </c>
      <c r="K19" s="296">
        <v>18</v>
      </c>
      <c r="L19" s="296">
        <v>3</v>
      </c>
      <c r="M19" s="296">
        <v>0</v>
      </c>
      <c r="N19" s="296">
        <v>0</v>
      </c>
      <c r="O19" s="296">
        <v>37</v>
      </c>
      <c r="P19" s="296">
        <v>7</v>
      </c>
      <c r="Q19" s="296">
        <v>4</v>
      </c>
      <c r="R19" s="296">
        <v>0</v>
      </c>
      <c r="S19" s="296">
        <v>2</v>
      </c>
      <c r="T19" s="296">
        <v>0</v>
      </c>
      <c r="U19" s="296">
        <v>5</v>
      </c>
      <c r="V19" s="296">
        <v>0</v>
      </c>
      <c r="W19" s="296">
        <v>422</v>
      </c>
      <c r="X19" s="296">
        <v>10</v>
      </c>
      <c r="Y19" s="296">
        <v>166</v>
      </c>
      <c r="Z19" s="296">
        <v>0</v>
      </c>
      <c r="AA19" s="297">
        <v>782</v>
      </c>
      <c r="AB19" s="298">
        <v>35</v>
      </c>
      <c r="AC19" s="298">
        <v>10</v>
      </c>
      <c r="AD19" s="299">
        <v>827</v>
      </c>
      <c r="AE19" s="300">
        <v>887</v>
      </c>
      <c r="AF19" s="300">
        <v>661</v>
      </c>
      <c r="AG19" s="300">
        <v>1065</v>
      </c>
      <c r="AH19" s="300">
        <v>774</v>
      </c>
    </row>
    <row r="20" spans="1:34" ht="25.5" customHeight="1">
      <c r="A20" s="43">
        <v>15</v>
      </c>
      <c r="B20" s="179" t="s">
        <v>49</v>
      </c>
      <c r="C20" s="301">
        <v>5</v>
      </c>
      <c r="D20" s="301">
        <v>1</v>
      </c>
      <c r="E20" s="301">
        <v>5</v>
      </c>
      <c r="F20" s="301">
        <v>0</v>
      </c>
      <c r="G20" s="301">
        <v>1</v>
      </c>
      <c r="H20" s="301">
        <v>0</v>
      </c>
      <c r="I20" s="301">
        <v>1</v>
      </c>
      <c r="J20" s="301">
        <v>0</v>
      </c>
      <c r="K20" s="301">
        <v>9</v>
      </c>
      <c r="L20" s="301">
        <v>0</v>
      </c>
      <c r="M20" s="301">
        <v>1</v>
      </c>
      <c r="N20" s="301">
        <v>0</v>
      </c>
      <c r="O20" s="301">
        <v>9</v>
      </c>
      <c r="P20" s="301">
        <v>1</v>
      </c>
      <c r="Q20" s="301">
        <v>2</v>
      </c>
      <c r="R20" s="301">
        <v>0</v>
      </c>
      <c r="S20" s="301">
        <v>1</v>
      </c>
      <c r="T20" s="301">
        <v>0</v>
      </c>
      <c r="U20" s="301">
        <v>1</v>
      </c>
      <c r="V20" s="301">
        <v>0</v>
      </c>
      <c r="W20" s="301">
        <v>43</v>
      </c>
      <c r="X20" s="301">
        <v>0</v>
      </c>
      <c r="Y20" s="301">
        <v>60</v>
      </c>
      <c r="Z20" s="301">
        <v>0</v>
      </c>
      <c r="AA20" s="302">
        <v>138</v>
      </c>
      <c r="AB20" s="303">
        <v>2</v>
      </c>
      <c r="AC20" s="303">
        <v>0</v>
      </c>
      <c r="AD20" s="304">
        <v>140</v>
      </c>
      <c r="AE20" s="305">
        <v>150</v>
      </c>
      <c r="AF20" s="305">
        <v>111</v>
      </c>
      <c r="AG20" s="305">
        <v>177</v>
      </c>
      <c r="AH20" s="305">
        <v>124</v>
      </c>
    </row>
    <row r="21" spans="1:34" ht="25.5" customHeight="1">
      <c r="A21" s="295">
        <v>16</v>
      </c>
      <c r="B21" s="250" t="s">
        <v>50</v>
      </c>
      <c r="C21" s="296">
        <v>0</v>
      </c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0</v>
      </c>
      <c r="L21" s="296">
        <v>0</v>
      </c>
      <c r="M21" s="296">
        <v>0</v>
      </c>
      <c r="N21" s="296">
        <v>0</v>
      </c>
      <c r="O21" s="296">
        <v>0</v>
      </c>
      <c r="P21" s="296">
        <v>0</v>
      </c>
      <c r="Q21" s="296">
        <v>0</v>
      </c>
      <c r="R21" s="296">
        <v>0</v>
      </c>
      <c r="S21" s="296">
        <v>0</v>
      </c>
      <c r="T21" s="296">
        <v>0</v>
      </c>
      <c r="U21" s="296">
        <v>0</v>
      </c>
      <c r="V21" s="296">
        <v>0</v>
      </c>
      <c r="W21" s="296">
        <v>0</v>
      </c>
      <c r="X21" s="296">
        <v>0</v>
      </c>
      <c r="Y21" s="296">
        <v>0</v>
      </c>
      <c r="Z21" s="296">
        <v>0</v>
      </c>
      <c r="AA21" s="296">
        <v>0</v>
      </c>
      <c r="AB21" s="296">
        <v>0</v>
      </c>
      <c r="AC21" s="296">
        <v>0</v>
      </c>
      <c r="AD21" s="307">
        <v>0</v>
      </c>
      <c r="AE21" s="300">
        <v>0</v>
      </c>
      <c r="AF21" s="300">
        <v>0</v>
      </c>
      <c r="AG21" s="300">
        <v>0</v>
      </c>
      <c r="AH21" s="300">
        <v>0</v>
      </c>
    </row>
    <row r="22" spans="1:34" ht="25.5" customHeight="1">
      <c r="A22" s="43">
        <v>17</v>
      </c>
      <c r="B22" s="179" t="s">
        <v>51</v>
      </c>
      <c r="C22" s="301">
        <v>38</v>
      </c>
      <c r="D22" s="301">
        <v>12</v>
      </c>
      <c r="E22" s="301">
        <v>12</v>
      </c>
      <c r="F22" s="301">
        <v>0</v>
      </c>
      <c r="G22" s="301">
        <v>2</v>
      </c>
      <c r="H22" s="301">
        <v>0</v>
      </c>
      <c r="I22" s="301">
        <v>1</v>
      </c>
      <c r="J22" s="301">
        <v>0</v>
      </c>
      <c r="K22" s="301">
        <v>24</v>
      </c>
      <c r="L22" s="301">
        <v>5</v>
      </c>
      <c r="M22" s="301">
        <v>1</v>
      </c>
      <c r="N22" s="301">
        <v>0</v>
      </c>
      <c r="O22" s="301">
        <v>36</v>
      </c>
      <c r="P22" s="301">
        <v>11</v>
      </c>
      <c r="Q22" s="301">
        <v>2</v>
      </c>
      <c r="R22" s="301">
        <v>0</v>
      </c>
      <c r="S22" s="301">
        <v>2</v>
      </c>
      <c r="T22" s="301">
        <v>0</v>
      </c>
      <c r="U22" s="301">
        <v>2</v>
      </c>
      <c r="V22" s="301">
        <v>0</v>
      </c>
      <c r="W22" s="301">
        <v>135</v>
      </c>
      <c r="X22" s="301">
        <v>51</v>
      </c>
      <c r="Y22" s="301">
        <v>55</v>
      </c>
      <c r="Z22" s="301">
        <v>0</v>
      </c>
      <c r="AA22" s="302">
        <v>310</v>
      </c>
      <c r="AB22" s="303">
        <v>28</v>
      </c>
      <c r="AC22" s="303">
        <v>51</v>
      </c>
      <c r="AD22" s="304">
        <v>389</v>
      </c>
      <c r="AE22" s="305">
        <v>319</v>
      </c>
      <c r="AF22" s="305">
        <v>197</v>
      </c>
      <c r="AG22" s="305">
        <v>384</v>
      </c>
      <c r="AH22" s="305">
        <v>219</v>
      </c>
    </row>
    <row r="23" spans="1:34" ht="25.5" customHeight="1">
      <c r="A23" s="308">
        <v>18</v>
      </c>
      <c r="B23" s="309" t="s">
        <v>52</v>
      </c>
      <c r="C23" s="296">
        <v>20</v>
      </c>
      <c r="D23" s="296">
        <v>3</v>
      </c>
      <c r="E23" s="296">
        <v>12</v>
      </c>
      <c r="F23" s="296">
        <v>1</v>
      </c>
      <c r="G23" s="296">
        <v>0</v>
      </c>
      <c r="H23" s="296">
        <v>0</v>
      </c>
      <c r="I23" s="296">
        <v>0</v>
      </c>
      <c r="J23" s="296">
        <v>0</v>
      </c>
      <c r="K23" s="296">
        <v>0</v>
      </c>
      <c r="L23" s="296">
        <v>0</v>
      </c>
      <c r="M23" s="296">
        <v>0</v>
      </c>
      <c r="N23" s="296">
        <v>0</v>
      </c>
      <c r="O23" s="296">
        <v>8</v>
      </c>
      <c r="P23" s="296">
        <v>0</v>
      </c>
      <c r="Q23" s="296">
        <v>4</v>
      </c>
      <c r="R23" s="296">
        <v>0</v>
      </c>
      <c r="S23" s="296">
        <v>1</v>
      </c>
      <c r="T23" s="296">
        <v>0</v>
      </c>
      <c r="U23" s="296">
        <v>3</v>
      </c>
      <c r="V23" s="296">
        <v>0</v>
      </c>
      <c r="W23" s="296">
        <v>175</v>
      </c>
      <c r="X23" s="296">
        <v>267</v>
      </c>
      <c r="Y23" s="296">
        <v>164</v>
      </c>
      <c r="Z23" s="296">
        <v>129</v>
      </c>
      <c r="AA23" s="297">
        <v>387</v>
      </c>
      <c r="AB23" s="298">
        <v>4</v>
      </c>
      <c r="AC23" s="298">
        <v>396</v>
      </c>
      <c r="AD23" s="299">
        <v>787</v>
      </c>
      <c r="AE23" s="300">
        <v>432</v>
      </c>
      <c r="AF23" s="300">
        <v>373</v>
      </c>
      <c r="AG23" s="300">
        <v>618</v>
      </c>
      <c r="AH23" s="300">
        <v>494</v>
      </c>
    </row>
    <row r="24" spans="1:34" s="5" customFormat="1" ht="31.5" customHeight="1">
      <c r="A24" s="500" t="s">
        <v>1</v>
      </c>
      <c r="B24" s="500"/>
      <c r="C24" s="310">
        <f>SUM(C6:C23)</f>
        <v>1153</v>
      </c>
      <c r="D24" s="310">
        <f aca="true" t="shared" si="0" ref="D24:AD24">SUM(D6:D23)</f>
        <v>317</v>
      </c>
      <c r="E24" s="310">
        <f t="shared" si="0"/>
        <v>392</v>
      </c>
      <c r="F24" s="310">
        <f t="shared" si="0"/>
        <v>4</v>
      </c>
      <c r="G24" s="310">
        <f t="shared" si="0"/>
        <v>38</v>
      </c>
      <c r="H24" s="310">
        <f t="shared" si="0"/>
        <v>4</v>
      </c>
      <c r="I24" s="310">
        <f t="shared" si="0"/>
        <v>12</v>
      </c>
      <c r="J24" s="310">
        <f t="shared" si="0"/>
        <v>0</v>
      </c>
      <c r="K24" s="310">
        <f t="shared" si="0"/>
        <v>303</v>
      </c>
      <c r="L24" s="310">
        <f t="shared" si="0"/>
        <v>64</v>
      </c>
      <c r="M24" s="310">
        <f t="shared" si="0"/>
        <v>30</v>
      </c>
      <c r="N24" s="310">
        <f t="shared" si="0"/>
        <v>1</v>
      </c>
      <c r="O24" s="310">
        <f t="shared" si="0"/>
        <v>368</v>
      </c>
      <c r="P24" s="310">
        <f t="shared" si="0"/>
        <v>98</v>
      </c>
      <c r="Q24" s="310">
        <f t="shared" si="0"/>
        <v>51</v>
      </c>
      <c r="R24" s="310">
        <f t="shared" si="0"/>
        <v>0</v>
      </c>
      <c r="S24" s="310">
        <f t="shared" si="0"/>
        <v>51</v>
      </c>
      <c r="T24" s="310">
        <f t="shared" si="0"/>
        <v>13</v>
      </c>
      <c r="U24" s="310">
        <f t="shared" si="0"/>
        <v>32</v>
      </c>
      <c r="V24" s="310">
        <f t="shared" si="0"/>
        <v>0</v>
      </c>
      <c r="W24" s="310">
        <f t="shared" si="0"/>
        <v>4162</v>
      </c>
      <c r="X24" s="310">
        <f t="shared" si="0"/>
        <v>2497</v>
      </c>
      <c r="Y24" s="310">
        <f t="shared" si="0"/>
        <v>2547</v>
      </c>
      <c r="Z24" s="310">
        <f t="shared" si="0"/>
        <v>896</v>
      </c>
      <c r="AA24" s="310">
        <f t="shared" si="0"/>
        <v>9139</v>
      </c>
      <c r="AB24" s="310">
        <f t="shared" si="0"/>
        <v>501</v>
      </c>
      <c r="AC24" s="310">
        <f t="shared" si="0"/>
        <v>3393</v>
      </c>
      <c r="AD24" s="310">
        <f t="shared" si="0"/>
        <v>13033</v>
      </c>
      <c r="AE24" s="305">
        <f>SUM(AE6:AE23)</f>
        <v>10367</v>
      </c>
      <c r="AF24" s="305">
        <f>SUM(AF6:AF23)</f>
        <v>7517</v>
      </c>
      <c r="AG24" s="305">
        <f>SUM(AG6:AG23)</f>
        <v>13853</v>
      </c>
      <c r="AH24" s="305">
        <f>SUM(AH6:AH23)</f>
        <v>9741</v>
      </c>
    </row>
    <row r="25" spans="1:34" s="316" customFormat="1" ht="47.25" customHeight="1">
      <c r="A25" s="311"/>
      <c r="B25" s="312"/>
      <c r="C25" s="501" t="s">
        <v>466</v>
      </c>
      <c r="D25" s="501"/>
      <c r="E25" s="501"/>
      <c r="F25" s="501"/>
      <c r="G25" s="501" t="s">
        <v>480</v>
      </c>
      <c r="H25" s="501"/>
      <c r="I25" s="501"/>
      <c r="J25" s="501"/>
      <c r="K25" s="501" t="s">
        <v>481</v>
      </c>
      <c r="L25" s="501"/>
      <c r="M25" s="501"/>
      <c r="N25" s="501"/>
      <c r="O25" s="501" t="s">
        <v>482</v>
      </c>
      <c r="P25" s="501"/>
      <c r="Q25" s="501"/>
      <c r="R25" s="501"/>
      <c r="S25" s="501" t="s">
        <v>483</v>
      </c>
      <c r="T25" s="501"/>
      <c r="U25" s="501"/>
      <c r="V25" s="501"/>
      <c r="W25" s="501" t="s">
        <v>471</v>
      </c>
      <c r="X25" s="501"/>
      <c r="Y25" s="501"/>
      <c r="Z25" s="501"/>
      <c r="AA25" s="501" t="s">
        <v>3</v>
      </c>
      <c r="AB25" s="501"/>
      <c r="AC25" s="501"/>
      <c r="AD25" s="313"/>
      <c r="AE25" s="314"/>
      <c r="AF25" s="314"/>
      <c r="AG25" s="314"/>
      <c r="AH25" s="315"/>
    </row>
    <row r="26" spans="1:34" s="5" customFormat="1" ht="25.5" customHeight="1">
      <c r="A26" s="502" t="s">
        <v>208</v>
      </c>
      <c r="B26" s="502"/>
      <c r="C26" s="503">
        <f>SUM(C24,E24)</f>
        <v>1545</v>
      </c>
      <c r="D26" s="503"/>
      <c r="E26" s="503"/>
      <c r="F26" s="503"/>
      <c r="G26" s="503">
        <f>G24+I24</f>
        <v>50</v>
      </c>
      <c r="H26" s="503"/>
      <c r="I26" s="503"/>
      <c r="J26" s="503"/>
      <c r="K26" s="503">
        <f>K24+M24</f>
        <v>333</v>
      </c>
      <c r="L26" s="503"/>
      <c r="M26" s="503"/>
      <c r="N26" s="503"/>
      <c r="O26" s="503">
        <f>O24+Q24</f>
        <v>419</v>
      </c>
      <c r="P26" s="503"/>
      <c r="Q26" s="503"/>
      <c r="R26" s="503"/>
      <c r="S26" s="503">
        <f>S24+U24</f>
        <v>83</v>
      </c>
      <c r="T26" s="503"/>
      <c r="U26" s="503"/>
      <c r="V26" s="503"/>
      <c r="W26" s="503">
        <f>W24+Y24</f>
        <v>6709</v>
      </c>
      <c r="X26" s="503"/>
      <c r="Y26" s="503"/>
      <c r="Z26" s="503"/>
      <c r="AA26" s="503">
        <f>SUM(C26,G26,K26,O26,S26,W26)</f>
        <v>9139</v>
      </c>
      <c r="AB26" s="503"/>
      <c r="AC26" s="503"/>
      <c r="AD26" s="317"/>
      <c r="AE26" s="318"/>
      <c r="AF26" s="318"/>
      <c r="AG26" s="318"/>
      <c r="AH26" s="319"/>
    </row>
    <row r="27" spans="1:34" s="5" customFormat="1" ht="25.5" customHeight="1">
      <c r="A27" s="502" t="s">
        <v>484</v>
      </c>
      <c r="B27" s="502"/>
      <c r="C27" s="503">
        <f>D24+F24</f>
        <v>321</v>
      </c>
      <c r="D27" s="503"/>
      <c r="E27" s="503"/>
      <c r="F27" s="503"/>
      <c r="G27" s="503">
        <f>H24+J24</f>
        <v>4</v>
      </c>
      <c r="H27" s="503"/>
      <c r="I27" s="503"/>
      <c r="J27" s="503"/>
      <c r="K27" s="503">
        <f>L24+N24</f>
        <v>65</v>
      </c>
      <c r="L27" s="503"/>
      <c r="M27" s="503"/>
      <c r="N27" s="503"/>
      <c r="O27" s="503">
        <f>P24+R24</f>
        <v>98</v>
      </c>
      <c r="P27" s="503"/>
      <c r="Q27" s="503"/>
      <c r="R27" s="503"/>
      <c r="S27" s="503">
        <f>T24+V24</f>
        <v>13</v>
      </c>
      <c r="T27" s="503"/>
      <c r="U27" s="503"/>
      <c r="V27" s="503"/>
      <c r="W27" s="504" t="s">
        <v>485</v>
      </c>
      <c r="X27" s="505"/>
      <c r="Y27" s="505"/>
      <c r="Z27" s="506"/>
      <c r="AA27" s="503">
        <f>SUM(C27,G27,K27,O27,S27)</f>
        <v>501</v>
      </c>
      <c r="AB27" s="503"/>
      <c r="AC27" s="503"/>
      <c r="AD27" s="317"/>
      <c r="AE27" s="318"/>
      <c r="AF27" s="318"/>
      <c r="AG27" s="318"/>
      <c r="AH27" s="319"/>
    </row>
    <row r="28" spans="1:34" s="5" customFormat="1" ht="25.5" customHeight="1">
      <c r="A28" s="502" t="s">
        <v>486</v>
      </c>
      <c r="B28" s="502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>
        <f>X24+Z24</f>
        <v>3393</v>
      </c>
      <c r="X28" s="503"/>
      <c r="Y28" s="503"/>
      <c r="Z28" s="503"/>
      <c r="AA28" s="503">
        <f>W28</f>
        <v>3393</v>
      </c>
      <c r="AB28" s="503"/>
      <c r="AC28" s="503"/>
      <c r="AD28" s="320"/>
      <c r="AE28" s="321"/>
      <c r="AF28" s="321"/>
      <c r="AG28" s="321"/>
      <c r="AH28" s="322"/>
    </row>
    <row r="29" ht="24.75" customHeight="1">
      <c r="B29" s="243" t="s">
        <v>487</v>
      </c>
    </row>
  </sheetData>
  <sheetProtection/>
  <mergeCells count="58">
    <mergeCell ref="K27:N27"/>
    <mergeCell ref="O27:R27"/>
    <mergeCell ref="S27:V27"/>
    <mergeCell ref="S25:V25"/>
    <mergeCell ref="W27:Z27"/>
    <mergeCell ref="AA27:AC27"/>
    <mergeCell ref="A28:B28"/>
    <mergeCell ref="C28:V28"/>
    <mergeCell ref="W28:Z28"/>
    <mergeCell ref="AA28:AC28"/>
    <mergeCell ref="A27:B27"/>
    <mergeCell ref="C27:F27"/>
    <mergeCell ref="G27:J27"/>
    <mergeCell ref="C25:F25"/>
    <mergeCell ref="G25:J25"/>
    <mergeCell ref="K25:N25"/>
    <mergeCell ref="O25:R25"/>
    <mergeCell ref="W25:Z25"/>
    <mergeCell ref="AA25:AC25"/>
    <mergeCell ref="A26:B26"/>
    <mergeCell ref="C26:F26"/>
    <mergeCell ref="G26:J26"/>
    <mergeCell ref="K26:N26"/>
    <mergeCell ref="O26:R26"/>
    <mergeCell ref="S26:V26"/>
    <mergeCell ref="W26:Z26"/>
    <mergeCell ref="AA26:AC26"/>
    <mergeCell ref="AG4:AG5"/>
    <mergeCell ref="AH4:AH5"/>
    <mergeCell ref="A24:B24"/>
    <mergeCell ref="O4:P4"/>
    <mergeCell ref="Q4:R4"/>
    <mergeCell ref="S4:T4"/>
    <mergeCell ref="U4:V4"/>
    <mergeCell ref="W4:X4"/>
    <mergeCell ref="Y4:Z4"/>
    <mergeCell ref="K4:L4"/>
    <mergeCell ref="M4:N4"/>
    <mergeCell ref="AE4:AE5"/>
    <mergeCell ref="AF4:AF5"/>
    <mergeCell ref="C4:D4"/>
    <mergeCell ref="E4:F4"/>
    <mergeCell ref="G4:H4"/>
    <mergeCell ref="I4:J4"/>
    <mergeCell ref="S3:V3"/>
    <mergeCell ref="W3:Z3"/>
    <mergeCell ref="AA3:AC4"/>
    <mergeCell ref="AD3:AD5"/>
    <mergeCell ref="A1:AG1"/>
    <mergeCell ref="A2:A5"/>
    <mergeCell ref="B2:B5"/>
    <mergeCell ref="C2:AD2"/>
    <mergeCell ref="AE2:AF3"/>
    <mergeCell ref="AG2:AH3"/>
    <mergeCell ref="C3:F3"/>
    <mergeCell ref="G3:J3"/>
    <mergeCell ref="K3:N3"/>
    <mergeCell ref="O3:R3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R24" sqref="R24"/>
    </sheetView>
  </sheetViews>
  <sheetFormatPr defaultColWidth="9.00390625" defaultRowHeight="12.75"/>
  <cols>
    <col min="1" max="1" width="4.75390625" style="0" customWidth="1"/>
    <col min="2" max="2" width="19.375" style="216" customWidth="1"/>
    <col min="3" max="3" width="14.25390625" style="0" customWidth="1"/>
    <col min="4" max="4" width="10.25390625" style="0" customWidth="1"/>
    <col min="5" max="5" width="10.00390625" style="0" customWidth="1"/>
    <col min="6" max="6" width="8.25390625" style="0" customWidth="1"/>
    <col min="7" max="7" width="8.625" style="0" customWidth="1"/>
    <col min="8" max="8" width="9.375" style="0" customWidth="1"/>
    <col min="9" max="9" width="7.625" style="0" customWidth="1"/>
    <col min="10" max="10" width="8.125" style="0" customWidth="1"/>
    <col min="11" max="11" width="9.00390625" style="0" customWidth="1"/>
    <col min="12" max="12" width="9.375" style="0" customWidth="1"/>
    <col min="13" max="13" width="8.375" style="0" customWidth="1"/>
    <col min="14" max="14" width="10.00390625" style="0" customWidth="1"/>
  </cols>
  <sheetData>
    <row r="1" spans="12:14" ht="12.75">
      <c r="L1" s="509"/>
      <c r="M1" s="509"/>
      <c r="N1" s="509"/>
    </row>
    <row r="2" spans="1:14" s="1" customFormat="1" ht="40.5" customHeight="1">
      <c r="A2" s="510" t="s">
        <v>383</v>
      </c>
      <c r="B2" s="510"/>
      <c r="C2" s="510"/>
      <c r="D2" s="510"/>
      <c r="E2" s="510"/>
      <c r="F2" s="510"/>
      <c r="G2" s="511"/>
      <c r="H2" s="511"/>
      <c r="I2" s="511"/>
      <c r="J2" s="511"/>
      <c r="K2" s="511"/>
      <c r="L2" s="511"/>
      <c r="M2" s="511"/>
      <c r="N2" s="511"/>
    </row>
    <row r="3" spans="1:14" s="217" customFormat="1" ht="16.5" customHeight="1">
      <c r="A3" s="452" t="s">
        <v>227</v>
      </c>
      <c r="B3" s="454" t="s">
        <v>53</v>
      </c>
      <c r="C3" s="514" t="s">
        <v>271</v>
      </c>
      <c r="D3" s="516" t="s">
        <v>384</v>
      </c>
      <c r="E3" s="518" t="s">
        <v>385</v>
      </c>
      <c r="F3" s="518"/>
      <c r="G3" s="518"/>
      <c r="H3" s="519" t="s">
        <v>386</v>
      </c>
      <c r="I3" s="519"/>
      <c r="J3" s="519"/>
      <c r="K3" s="519" t="s">
        <v>387</v>
      </c>
      <c r="L3" s="519"/>
      <c r="M3" s="519"/>
      <c r="N3" s="520" t="s">
        <v>388</v>
      </c>
    </row>
    <row r="4" spans="1:14" s="217" customFormat="1" ht="12" customHeight="1">
      <c r="A4" s="512"/>
      <c r="B4" s="513"/>
      <c r="C4" s="515"/>
      <c r="D4" s="517"/>
      <c r="E4" s="522" t="s">
        <v>271</v>
      </c>
      <c r="F4" s="524" t="s">
        <v>389</v>
      </c>
      <c r="G4" s="472"/>
      <c r="H4" s="525" t="s">
        <v>271</v>
      </c>
      <c r="I4" s="507" t="s">
        <v>389</v>
      </c>
      <c r="J4" s="508"/>
      <c r="K4" s="525" t="s">
        <v>271</v>
      </c>
      <c r="L4" s="507" t="s">
        <v>389</v>
      </c>
      <c r="M4" s="508"/>
      <c r="N4" s="521"/>
    </row>
    <row r="5" spans="1:14" s="217" customFormat="1" ht="18.75" customHeight="1">
      <c r="A5" s="512"/>
      <c r="B5" s="513"/>
      <c r="C5" s="515"/>
      <c r="D5" s="517"/>
      <c r="E5" s="523"/>
      <c r="F5" s="42" t="s">
        <v>390</v>
      </c>
      <c r="G5" s="42" t="s">
        <v>391</v>
      </c>
      <c r="H5" s="526"/>
      <c r="I5" s="218" t="s">
        <v>390</v>
      </c>
      <c r="J5" s="218" t="s">
        <v>391</v>
      </c>
      <c r="K5" s="526"/>
      <c r="L5" s="218" t="s">
        <v>390</v>
      </c>
      <c r="M5" s="218" t="s">
        <v>391</v>
      </c>
      <c r="N5" s="521"/>
    </row>
    <row r="6" spans="1:14" s="220" customFormat="1" ht="13.5" customHeight="1">
      <c r="A6" s="44">
        <v>1</v>
      </c>
      <c r="B6" s="44">
        <v>2</v>
      </c>
      <c r="C6" s="44" t="s">
        <v>392</v>
      </c>
      <c r="D6" s="44">
        <v>4</v>
      </c>
      <c r="E6" s="44" t="s">
        <v>393</v>
      </c>
      <c r="F6" s="44">
        <v>6</v>
      </c>
      <c r="G6" s="44">
        <v>7</v>
      </c>
      <c r="H6" s="219" t="s">
        <v>394</v>
      </c>
      <c r="I6" s="219">
        <v>9</v>
      </c>
      <c r="J6" s="219">
        <v>10</v>
      </c>
      <c r="K6" s="219" t="s">
        <v>395</v>
      </c>
      <c r="L6" s="219">
        <v>12</v>
      </c>
      <c r="M6" s="219">
        <v>13</v>
      </c>
      <c r="N6" s="219">
        <v>14</v>
      </c>
    </row>
    <row r="7" spans="1:14" s="217" customFormat="1" ht="1.5" customHeight="1" hidden="1">
      <c r="A7" s="221"/>
      <c r="B7" s="109"/>
      <c r="C7" s="222"/>
      <c r="D7" s="222">
        <v>1</v>
      </c>
      <c r="E7" s="109"/>
      <c r="F7" s="222">
        <v>2</v>
      </c>
      <c r="G7" s="222">
        <v>3</v>
      </c>
      <c r="H7" s="223"/>
      <c r="I7" s="224">
        <v>4</v>
      </c>
      <c r="J7" s="224">
        <v>5</v>
      </c>
      <c r="K7" s="223"/>
      <c r="L7" s="224">
        <v>6</v>
      </c>
      <c r="M7" s="224">
        <v>7</v>
      </c>
      <c r="N7" s="224">
        <v>8</v>
      </c>
    </row>
    <row r="8" spans="1:14" s="230" customFormat="1" ht="19.5" customHeight="1">
      <c r="A8" s="225">
        <v>1</v>
      </c>
      <c r="B8" s="15" t="s">
        <v>35</v>
      </c>
      <c r="C8" s="226">
        <f>D8+E8+H8+K8+N8</f>
        <v>1757</v>
      </c>
      <c r="D8" s="17">
        <v>41</v>
      </c>
      <c r="E8" s="227">
        <f>F8+G8</f>
        <v>191</v>
      </c>
      <c r="F8" s="18">
        <v>121</v>
      </c>
      <c r="G8" s="18">
        <v>70</v>
      </c>
      <c r="H8" s="228">
        <f>I8++J8</f>
        <v>69</v>
      </c>
      <c r="I8" s="24" t="s">
        <v>70</v>
      </c>
      <c r="J8" s="24">
        <v>32</v>
      </c>
      <c r="K8" s="228">
        <f>L8+M8</f>
        <v>69</v>
      </c>
      <c r="L8" s="25" t="s">
        <v>58</v>
      </c>
      <c r="M8" s="229">
        <v>41</v>
      </c>
      <c r="N8" s="40" t="s">
        <v>396</v>
      </c>
    </row>
    <row r="9" spans="1:14" s="230" customFormat="1" ht="19.5" customHeight="1">
      <c r="A9" s="231">
        <v>2</v>
      </c>
      <c r="B9" s="196" t="s">
        <v>36</v>
      </c>
      <c r="C9" s="232">
        <f aca="true" t="shared" si="0" ref="C9:C26">D9+E9+H9+K9+N9</f>
        <v>987</v>
      </c>
      <c r="D9" s="233">
        <v>22</v>
      </c>
      <c r="E9" s="234">
        <f aca="true" t="shared" si="1" ref="E9:E26">F9+G9</f>
        <v>75</v>
      </c>
      <c r="F9" s="235">
        <v>66</v>
      </c>
      <c r="G9" s="235">
        <v>9</v>
      </c>
      <c r="H9" s="234">
        <f aca="true" t="shared" si="2" ref="H9:H26">I9++J9</f>
        <v>110</v>
      </c>
      <c r="I9" s="235" t="s">
        <v>73</v>
      </c>
      <c r="J9" s="235">
        <v>25</v>
      </c>
      <c r="K9" s="234">
        <f aca="true" t="shared" si="3" ref="K9:K26">L9+M9</f>
        <v>467</v>
      </c>
      <c r="L9" s="233" t="s">
        <v>81</v>
      </c>
      <c r="M9" s="236">
        <v>258</v>
      </c>
      <c r="N9" s="237" t="s">
        <v>397</v>
      </c>
    </row>
    <row r="10" spans="1:14" s="230" customFormat="1" ht="19.5" customHeight="1">
      <c r="A10" s="225">
        <v>3</v>
      </c>
      <c r="B10" s="16" t="s">
        <v>37</v>
      </c>
      <c r="C10" s="226">
        <f t="shared" si="0"/>
        <v>2373</v>
      </c>
      <c r="D10" s="17">
        <v>49</v>
      </c>
      <c r="E10" s="227">
        <f t="shared" si="1"/>
        <v>503</v>
      </c>
      <c r="F10" s="18">
        <v>447</v>
      </c>
      <c r="G10" s="18">
        <v>56</v>
      </c>
      <c r="H10" s="228">
        <f t="shared" si="2"/>
        <v>168</v>
      </c>
      <c r="I10" s="24" t="s">
        <v>101</v>
      </c>
      <c r="J10" s="24">
        <v>22</v>
      </c>
      <c r="K10" s="228">
        <f t="shared" si="3"/>
        <v>142</v>
      </c>
      <c r="L10" s="25" t="s">
        <v>111</v>
      </c>
      <c r="M10" s="229">
        <v>58</v>
      </c>
      <c r="N10" s="40" t="s">
        <v>398</v>
      </c>
    </row>
    <row r="11" spans="1:14" s="230" customFormat="1" ht="19.5" customHeight="1">
      <c r="A11" s="231">
        <v>4</v>
      </c>
      <c r="B11" s="196" t="s">
        <v>38</v>
      </c>
      <c r="C11" s="232">
        <f t="shared" si="0"/>
        <v>6068</v>
      </c>
      <c r="D11" s="233">
        <v>122</v>
      </c>
      <c r="E11" s="234">
        <f t="shared" si="1"/>
        <v>678</v>
      </c>
      <c r="F11" s="235">
        <v>516</v>
      </c>
      <c r="G11" s="235">
        <v>162</v>
      </c>
      <c r="H11" s="234">
        <f t="shared" si="2"/>
        <v>2963</v>
      </c>
      <c r="I11" s="235" t="s">
        <v>102</v>
      </c>
      <c r="J11" s="235">
        <v>828</v>
      </c>
      <c r="K11" s="234">
        <f t="shared" si="3"/>
        <v>555</v>
      </c>
      <c r="L11" s="233" t="s">
        <v>79</v>
      </c>
      <c r="M11" s="236">
        <v>284</v>
      </c>
      <c r="N11" s="237" t="s">
        <v>349</v>
      </c>
    </row>
    <row r="12" spans="1:14" s="230" customFormat="1" ht="19.5" customHeight="1">
      <c r="A12" s="225">
        <v>5</v>
      </c>
      <c r="B12" s="16" t="s">
        <v>39</v>
      </c>
      <c r="C12" s="226">
        <f t="shared" si="0"/>
        <v>3815</v>
      </c>
      <c r="D12" s="17">
        <v>130</v>
      </c>
      <c r="E12" s="227">
        <f t="shared" si="1"/>
        <v>483</v>
      </c>
      <c r="F12" s="18">
        <v>450</v>
      </c>
      <c r="G12" s="18">
        <v>33</v>
      </c>
      <c r="H12" s="228">
        <f t="shared" si="2"/>
        <v>675</v>
      </c>
      <c r="I12" s="24" t="s">
        <v>103</v>
      </c>
      <c r="J12" s="24">
        <v>74</v>
      </c>
      <c r="K12" s="228">
        <f t="shared" si="3"/>
        <v>478</v>
      </c>
      <c r="L12" s="25" t="s">
        <v>105</v>
      </c>
      <c r="M12" s="229">
        <v>167</v>
      </c>
      <c r="N12" s="40" t="s">
        <v>399</v>
      </c>
    </row>
    <row r="13" spans="1:14" s="230" customFormat="1" ht="19.5" customHeight="1">
      <c r="A13" s="231">
        <v>6</v>
      </c>
      <c r="B13" s="196" t="s">
        <v>40</v>
      </c>
      <c r="C13" s="232">
        <f t="shared" si="0"/>
        <v>5897</v>
      </c>
      <c r="D13" s="233">
        <v>109</v>
      </c>
      <c r="E13" s="234">
        <f t="shared" si="1"/>
        <v>597</v>
      </c>
      <c r="F13" s="235">
        <v>559</v>
      </c>
      <c r="G13" s="235">
        <v>38</v>
      </c>
      <c r="H13" s="234">
        <f t="shared" si="2"/>
        <v>1108</v>
      </c>
      <c r="I13" s="235" t="s">
        <v>104</v>
      </c>
      <c r="J13" s="235">
        <v>283</v>
      </c>
      <c r="K13" s="234">
        <f t="shared" si="3"/>
        <v>2213</v>
      </c>
      <c r="L13" s="233" t="s">
        <v>112</v>
      </c>
      <c r="M13" s="236">
        <v>1156</v>
      </c>
      <c r="N13" s="237" t="s">
        <v>400</v>
      </c>
    </row>
    <row r="14" spans="1:14" s="230" customFormat="1" ht="19.5" customHeight="1">
      <c r="A14" s="225">
        <v>7</v>
      </c>
      <c r="B14" s="16" t="s">
        <v>41</v>
      </c>
      <c r="C14" s="226">
        <f t="shared" si="0"/>
        <v>1615</v>
      </c>
      <c r="D14" s="17">
        <v>29</v>
      </c>
      <c r="E14" s="227">
        <f t="shared" si="1"/>
        <v>158</v>
      </c>
      <c r="F14" s="18">
        <v>114</v>
      </c>
      <c r="G14" s="18">
        <v>44</v>
      </c>
      <c r="H14" s="228">
        <f t="shared" si="2"/>
        <v>206</v>
      </c>
      <c r="I14" s="24" t="s">
        <v>72</v>
      </c>
      <c r="J14" s="24">
        <v>65</v>
      </c>
      <c r="K14" s="228">
        <f t="shared" si="3"/>
        <v>624</v>
      </c>
      <c r="L14" s="25" t="s">
        <v>82</v>
      </c>
      <c r="M14" s="229">
        <v>407</v>
      </c>
      <c r="N14" s="40" t="s">
        <v>401</v>
      </c>
    </row>
    <row r="15" spans="1:14" s="230" customFormat="1" ht="19.5" customHeight="1">
      <c r="A15" s="231">
        <v>8</v>
      </c>
      <c r="B15" s="196" t="s">
        <v>42</v>
      </c>
      <c r="C15" s="232">
        <f t="shared" si="0"/>
        <v>1371</v>
      </c>
      <c r="D15" s="233">
        <v>26</v>
      </c>
      <c r="E15" s="234">
        <f t="shared" si="1"/>
        <v>138</v>
      </c>
      <c r="F15" s="235">
        <v>110</v>
      </c>
      <c r="G15" s="235">
        <v>28</v>
      </c>
      <c r="H15" s="234">
        <f t="shared" si="2"/>
        <v>119</v>
      </c>
      <c r="I15" s="235" t="s">
        <v>75</v>
      </c>
      <c r="J15" s="235">
        <v>45</v>
      </c>
      <c r="K15" s="234">
        <f t="shared" si="3"/>
        <v>213</v>
      </c>
      <c r="L15" s="233" t="s">
        <v>62</v>
      </c>
      <c r="M15" s="236">
        <v>156</v>
      </c>
      <c r="N15" s="237" t="s">
        <v>402</v>
      </c>
    </row>
    <row r="16" spans="1:14" s="230" customFormat="1" ht="19.5" customHeight="1">
      <c r="A16" s="225">
        <v>9</v>
      </c>
      <c r="B16" s="16" t="s">
        <v>43</v>
      </c>
      <c r="C16" s="226">
        <f t="shared" si="0"/>
        <v>2381</v>
      </c>
      <c r="D16" s="17">
        <v>54</v>
      </c>
      <c r="E16" s="227">
        <f t="shared" si="1"/>
        <v>277</v>
      </c>
      <c r="F16" s="18">
        <v>240</v>
      </c>
      <c r="G16" s="18">
        <v>37</v>
      </c>
      <c r="H16" s="228">
        <f t="shared" si="2"/>
        <v>388</v>
      </c>
      <c r="I16" s="24" t="s">
        <v>105</v>
      </c>
      <c r="J16" s="24">
        <v>77</v>
      </c>
      <c r="K16" s="228">
        <f t="shared" si="3"/>
        <v>549</v>
      </c>
      <c r="L16" s="25" t="s">
        <v>113</v>
      </c>
      <c r="M16" s="229">
        <v>270</v>
      </c>
      <c r="N16" s="40" t="s">
        <v>403</v>
      </c>
    </row>
    <row r="17" spans="1:14" s="230" customFormat="1" ht="19.5" customHeight="1">
      <c r="A17" s="231">
        <v>10</v>
      </c>
      <c r="B17" s="196" t="s">
        <v>44</v>
      </c>
      <c r="C17" s="232">
        <f t="shared" si="0"/>
        <v>717</v>
      </c>
      <c r="D17" s="233">
        <v>22</v>
      </c>
      <c r="E17" s="234">
        <f t="shared" si="1"/>
        <v>107</v>
      </c>
      <c r="F17" s="235">
        <v>71</v>
      </c>
      <c r="G17" s="235">
        <v>36</v>
      </c>
      <c r="H17" s="234">
        <f t="shared" si="2"/>
        <v>36</v>
      </c>
      <c r="I17" s="235" t="s">
        <v>61</v>
      </c>
      <c r="J17" s="235">
        <v>14</v>
      </c>
      <c r="K17" s="234">
        <f t="shared" si="3"/>
        <v>95</v>
      </c>
      <c r="L17" s="233" t="s">
        <v>80</v>
      </c>
      <c r="M17" s="236">
        <v>54</v>
      </c>
      <c r="N17" s="237" t="s">
        <v>404</v>
      </c>
    </row>
    <row r="18" spans="1:14" s="230" customFormat="1" ht="19.5" customHeight="1">
      <c r="A18" s="225">
        <v>11</v>
      </c>
      <c r="B18" s="16" t="s">
        <v>45</v>
      </c>
      <c r="C18" s="226">
        <f t="shared" si="0"/>
        <v>1522</v>
      </c>
      <c r="D18" s="17">
        <v>24</v>
      </c>
      <c r="E18" s="227">
        <f t="shared" si="1"/>
        <v>134</v>
      </c>
      <c r="F18" s="18">
        <v>118</v>
      </c>
      <c r="G18" s="18">
        <v>16</v>
      </c>
      <c r="H18" s="228">
        <f t="shared" si="2"/>
        <v>394</v>
      </c>
      <c r="I18" s="24" t="s">
        <v>106</v>
      </c>
      <c r="J18" s="24">
        <v>98</v>
      </c>
      <c r="K18" s="228">
        <f t="shared" si="3"/>
        <v>453</v>
      </c>
      <c r="L18" s="25" t="s">
        <v>81</v>
      </c>
      <c r="M18" s="229">
        <v>244</v>
      </c>
      <c r="N18" s="40" t="s">
        <v>405</v>
      </c>
    </row>
    <row r="19" spans="1:14" s="230" customFormat="1" ht="19.5" customHeight="1">
      <c r="A19" s="231">
        <v>12</v>
      </c>
      <c r="B19" s="196" t="s">
        <v>46</v>
      </c>
      <c r="C19" s="232">
        <f t="shared" si="0"/>
        <v>2233</v>
      </c>
      <c r="D19" s="233">
        <v>95</v>
      </c>
      <c r="E19" s="234">
        <f t="shared" si="1"/>
        <v>240</v>
      </c>
      <c r="F19" s="235">
        <v>161</v>
      </c>
      <c r="G19" s="235">
        <v>79</v>
      </c>
      <c r="H19" s="234">
        <f t="shared" si="2"/>
        <v>309</v>
      </c>
      <c r="I19" s="235" t="s">
        <v>107</v>
      </c>
      <c r="J19" s="235">
        <v>73</v>
      </c>
      <c r="K19" s="234">
        <f t="shared" si="3"/>
        <v>894</v>
      </c>
      <c r="L19" s="233" t="s">
        <v>114</v>
      </c>
      <c r="M19" s="236">
        <v>564</v>
      </c>
      <c r="N19" s="237" t="s">
        <v>406</v>
      </c>
    </row>
    <row r="20" spans="1:14" s="230" customFormat="1" ht="19.5" customHeight="1">
      <c r="A20" s="225">
        <v>13</v>
      </c>
      <c r="B20" s="16" t="s">
        <v>47</v>
      </c>
      <c r="C20" s="226">
        <f t="shared" si="0"/>
        <v>1144</v>
      </c>
      <c r="D20" s="17">
        <v>16</v>
      </c>
      <c r="E20" s="227">
        <f t="shared" si="1"/>
        <v>87</v>
      </c>
      <c r="F20" s="18">
        <v>62</v>
      </c>
      <c r="G20" s="18">
        <v>25</v>
      </c>
      <c r="H20" s="228">
        <f t="shared" si="2"/>
        <v>34</v>
      </c>
      <c r="I20" s="24" t="s">
        <v>54</v>
      </c>
      <c r="J20" s="24">
        <v>8</v>
      </c>
      <c r="K20" s="228">
        <f t="shared" si="3"/>
        <v>543</v>
      </c>
      <c r="L20" s="25" t="s">
        <v>64</v>
      </c>
      <c r="M20" s="229">
        <v>337</v>
      </c>
      <c r="N20" s="40" t="s">
        <v>407</v>
      </c>
    </row>
    <row r="21" spans="1:14" s="230" customFormat="1" ht="19.5" customHeight="1">
      <c r="A21" s="231">
        <v>14</v>
      </c>
      <c r="B21" s="196" t="s">
        <v>48</v>
      </c>
      <c r="C21" s="232">
        <f t="shared" si="0"/>
        <v>998</v>
      </c>
      <c r="D21" s="233">
        <v>41</v>
      </c>
      <c r="E21" s="234">
        <f t="shared" si="1"/>
        <v>138</v>
      </c>
      <c r="F21" s="235">
        <v>120</v>
      </c>
      <c r="G21" s="235">
        <v>18</v>
      </c>
      <c r="H21" s="234">
        <f t="shared" si="2"/>
        <v>248</v>
      </c>
      <c r="I21" s="235" t="s">
        <v>108</v>
      </c>
      <c r="J21" s="235">
        <v>57</v>
      </c>
      <c r="K21" s="234">
        <f t="shared" si="3"/>
        <v>163</v>
      </c>
      <c r="L21" s="233" t="s">
        <v>75</v>
      </c>
      <c r="M21" s="236">
        <v>89</v>
      </c>
      <c r="N21" s="237" t="s">
        <v>408</v>
      </c>
    </row>
    <row r="22" spans="1:14" s="230" customFormat="1" ht="19.5" customHeight="1">
      <c r="A22" s="225">
        <v>15</v>
      </c>
      <c r="B22" s="16" t="s">
        <v>49</v>
      </c>
      <c r="C22" s="226">
        <f t="shared" si="0"/>
        <v>1042</v>
      </c>
      <c r="D22" s="17">
        <v>43</v>
      </c>
      <c r="E22" s="227">
        <f t="shared" si="1"/>
        <v>132</v>
      </c>
      <c r="F22" s="18">
        <v>115</v>
      </c>
      <c r="G22" s="18">
        <v>17</v>
      </c>
      <c r="H22" s="228">
        <f t="shared" si="2"/>
        <v>105</v>
      </c>
      <c r="I22" s="24" t="s">
        <v>109</v>
      </c>
      <c r="J22" s="24">
        <v>57</v>
      </c>
      <c r="K22" s="228">
        <f t="shared" si="3"/>
        <v>274</v>
      </c>
      <c r="L22" s="25" t="s">
        <v>115</v>
      </c>
      <c r="M22" s="229">
        <v>135</v>
      </c>
      <c r="N22" s="40" t="s">
        <v>409</v>
      </c>
    </row>
    <row r="23" spans="1:14" s="230" customFormat="1" ht="19.5" customHeight="1">
      <c r="A23" s="231">
        <v>16</v>
      </c>
      <c r="B23" s="196" t="s">
        <v>50</v>
      </c>
      <c r="C23" s="232">
        <f t="shared" si="0"/>
        <v>1194</v>
      </c>
      <c r="D23" s="233">
        <v>26</v>
      </c>
      <c r="E23" s="234">
        <f t="shared" si="1"/>
        <v>140</v>
      </c>
      <c r="F23" s="235">
        <v>115</v>
      </c>
      <c r="G23" s="235">
        <v>25</v>
      </c>
      <c r="H23" s="234">
        <f t="shared" si="2"/>
        <v>372</v>
      </c>
      <c r="I23" s="235" t="s">
        <v>110</v>
      </c>
      <c r="J23" s="235">
        <v>105</v>
      </c>
      <c r="K23" s="234">
        <f t="shared" si="3"/>
        <v>233</v>
      </c>
      <c r="L23" s="233" t="s">
        <v>95</v>
      </c>
      <c r="M23" s="236">
        <v>164</v>
      </c>
      <c r="N23" s="237" t="s">
        <v>410</v>
      </c>
    </row>
    <row r="24" spans="1:14" s="230" customFormat="1" ht="19.5" customHeight="1">
      <c r="A24" s="225">
        <v>17</v>
      </c>
      <c r="B24" s="16" t="s">
        <v>51</v>
      </c>
      <c r="C24" s="226">
        <f t="shared" si="0"/>
        <v>1562</v>
      </c>
      <c r="D24" s="17">
        <v>32</v>
      </c>
      <c r="E24" s="227">
        <f t="shared" si="1"/>
        <v>207</v>
      </c>
      <c r="F24" s="18">
        <v>140</v>
      </c>
      <c r="G24" s="18">
        <v>67</v>
      </c>
      <c r="H24" s="228">
        <f t="shared" si="2"/>
        <v>102</v>
      </c>
      <c r="I24" s="24" t="s">
        <v>78</v>
      </c>
      <c r="J24" s="24">
        <v>42</v>
      </c>
      <c r="K24" s="228">
        <f t="shared" si="3"/>
        <v>90</v>
      </c>
      <c r="L24" s="25" t="s">
        <v>63</v>
      </c>
      <c r="M24" s="229">
        <v>66</v>
      </c>
      <c r="N24" s="40" t="s">
        <v>411</v>
      </c>
    </row>
    <row r="25" spans="1:14" s="230" customFormat="1" ht="19.5" customHeight="1">
      <c r="A25" s="231">
        <v>18</v>
      </c>
      <c r="B25" s="206" t="s">
        <v>52</v>
      </c>
      <c r="C25" s="232">
        <f t="shared" si="0"/>
        <v>3114</v>
      </c>
      <c r="D25" s="233">
        <v>51</v>
      </c>
      <c r="E25" s="234">
        <f t="shared" si="1"/>
        <v>230</v>
      </c>
      <c r="F25" s="235">
        <v>191</v>
      </c>
      <c r="G25" s="235">
        <v>39</v>
      </c>
      <c r="H25" s="234">
        <f t="shared" si="2"/>
        <v>363</v>
      </c>
      <c r="I25" s="235" t="s">
        <v>77</v>
      </c>
      <c r="J25" s="235">
        <v>94</v>
      </c>
      <c r="K25" s="234">
        <f t="shared" si="3"/>
        <v>1660</v>
      </c>
      <c r="L25" s="233" t="s">
        <v>116</v>
      </c>
      <c r="M25" s="236">
        <v>967</v>
      </c>
      <c r="N25" s="237" t="s">
        <v>412</v>
      </c>
    </row>
    <row r="26" spans="1:14" s="242" customFormat="1" ht="25.5" customHeight="1">
      <c r="A26" s="238"/>
      <c r="B26" s="239" t="s">
        <v>1</v>
      </c>
      <c r="C26" s="226">
        <f t="shared" si="0"/>
        <v>39790</v>
      </c>
      <c r="D26" s="240">
        <v>932</v>
      </c>
      <c r="E26" s="227">
        <f t="shared" si="1"/>
        <v>4515</v>
      </c>
      <c r="F26" s="226">
        <v>3716</v>
      </c>
      <c r="G26" s="226">
        <v>799</v>
      </c>
      <c r="H26" s="228">
        <f t="shared" si="2"/>
        <v>7769</v>
      </c>
      <c r="I26" s="241">
        <v>5770</v>
      </c>
      <c r="J26" s="241">
        <v>1999</v>
      </c>
      <c r="K26" s="228">
        <f t="shared" si="3"/>
        <v>9715</v>
      </c>
      <c r="L26" s="241">
        <v>4298</v>
      </c>
      <c r="M26" s="241">
        <v>5417</v>
      </c>
      <c r="N26" s="241">
        <v>16859</v>
      </c>
    </row>
    <row r="27" spans="2:7" s="243" customFormat="1" ht="15" customHeight="1" hidden="1">
      <c r="B27" s="244"/>
      <c r="C27" s="243">
        <v>15647</v>
      </c>
      <c r="D27" s="243">
        <v>10985</v>
      </c>
      <c r="F27" s="243">
        <f>SUM(F8:F26)</f>
        <v>7432</v>
      </c>
      <c r="G27" s="243">
        <f>SUM(G8:G26)</f>
        <v>1598</v>
      </c>
    </row>
    <row r="28" spans="2:4" s="243" customFormat="1" ht="15" customHeight="1" hidden="1">
      <c r="B28" s="244"/>
      <c r="D28" s="243">
        <f>SUM(D8:D25)</f>
        <v>932</v>
      </c>
    </row>
    <row r="29" spans="2:4" s="243" customFormat="1" ht="15" customHeight="1" hidden="1">
      <c r="B29" s="244"/>
      <c r="C29" s="243">
        <v>15869</v>
      </c>
      <c r="D29" s="243">
        <v>11316</v>
      </c>
    </row>
    <row r="30" s="243" customFormat="1" ht="15" customHeight="1" hidden="1">
      <c r="B30" s="244"/>
    </row>
    <row r="31" spans="2:4" s="243" customFormat="1" ht="15" customHeight="1" hidden="1">
      <c r="B31" s="244"/>
      <c r="C31" s="243">
        <f>C29-F26</f>
        <v>12153</v>
      </c>
      <c r="D31" s="243">
        <f>D29-J26</f>
        <v>9317</v>
      </c>
    </row>
    <row r="32" s="243" customFormat="1" ht="33.75" customHeight="1">
      <c r="B32" s="13" t="s">
        <v>413</v>
      </c>
    </row>
    <row r="33" ht="41.25" customHeight="1">
      <c r="E33" s="216"/>
    </row>
  </sheetData>
  <sheetProtection/>
  <mergeCells count="16">
    <mergeCell ref="N3:N5"/>
    <mergeCell ref="E4:E5"/>
    <mergeCell ref="F4:G4"/>
    <mergeCell ref="H4:H5"/>
    <mergeCell ref="I4:J4"/>
    <mergeCell ref="K4:K5"/>
    <mergeCell ref="L4:M4"/>
    <mergeCell ref="L1:N1"/>
    <mergeCell ref="A2:N2"/>
    <mergeCell ref="A3:A5"/>
    <mergeCell ref="B3:B5"/>
    <mergeCell ref="C3:C5"/>
    <mergeCell ref="D3:D5"/>
    <mergeCell ref="E3:G3"/>
    <mergeCell ref="H3:J3"/>
    <mergeCell ref="K3:M3"/>
  </mergeCells>
  <printOptions horizontalCentered="1"/>
  <pageMargins left="0.46" right="0.16" top="0.45" bottom="0.18" header="0.6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3" width="13.375" style="0" customWidth="1"/>
    <col min="4" max="4" width="11.125" style="0" customWidth="1"/>
    <col min="5" max="5" width="13.00390625" style="160" customWidth="1"/>
    <col min="6" max="7" width="11.875" style="0" customWidth="1"/>
    <col min="8" max="11" width="9.625" style="0" customWidth="1"/>
    <col min="12" max="12" width="10.625" style="0" customWidth="1"/>
  </cols>
  <sheetData>
    <row r="1" spans="2:12" ht="30.75" customHeight="1" thickBot="1">
      <c r="B1" s="530" t="s">
        <v>335</v>
      </c>
      <c r="C1" s="530"/>
      <c r="D1" s="530"/>
      <c r="E1" s="530"/>
      <c r="F1" s="531"/>
      <c r="G1" s="531"/>
      <c r="H1" s="531"/>
      <c r="I1" s="531"/>
      <c r="J1" s="531"/>
      <c r="K1" s="531"/>
      <c r="L1" s="531"/>
    </row>
    <row r="2" spans="1:12" ht="17.25" customHeight="1" thickBot="1">
      <c r="A2" s="532" t="s">
        <v>227</v>
      </c>
      <c r="B2" s="535" t="s">
        <v>53</v>
      </c>
      <c r="C2" s="538" t="s">
        <v>336</v>
      </c>
      <c r="D2" s="541" t="s">
        <v>337</v>
      </c>
      <c r="E2" s="544" t="s">
        <v>338</v>
      </c>
      <c r="F2" s="545"/>
      <c r="G2" s="545"/>
      <c r="H2" s="545"/>
      <c r="I2" s="545"/>
      <c r="J2" s="545"/>
      <c r="K2" s="545"/>
      <c r="L2" s="546"/>
    </row>
    <row r="3" spans="1:12" ht="19.5" customHeight="1">
      <c r="A3" s="533"/>
      <c r="B3" s="536"/>
      <c r="C3" s="539"/>
      <c r="D3" s="542"/>
      <c r="E3" s="547" t="s">
        <v>339</v>
      </c>
      <c r="F3" s="549" t="s">
        <v>340</v>
      </c>
      <c r="G3" s="551" t="s">
        <v>341</v>
      </c>
      <c r="H3" s="553" t="s">
        <v>342</v>
      </c>
      <c r="I3" s="554"/>
      <c r="J3" s="555"/>
      <c r="K3" s="555"/>
      <c r="L3" s="556"/>
    </row>
    <row r="4" spans="1:12" ht="18.75" customHeight="1">
      <c r="A4" s="534"/>
      <c r="B4" s="537"/>
      <c r="C4" s="540"/>
      <c r="D4" s="543"/>
      <c r="E4" s="548"/>
      <c r="F4" s="550"/>
      <c r="G4" s="552"/>
      <c r="H4" s="182" t="s">
        <v>343</v>
      </c>
      <c r="I4" s="183" t="s">
        <v>344</v>
      </c>
      <c r="J4" s="183" t="s">
        <v>345</v>
      </c>
      <c r="K4" s="183" t="s">
        <v>346</v>
      </c>
      <c r="L4" s="184" t="s">
        <v>347</v>
      </c>
    </row>
    <row r="5" spans="1:12" ht="23.25" customHeight="1">
      <c r="A5" s="185">
        <v>1</v>
      </c>
      <c r="B5" s="15" t="s">
        <v>35</v>
      </c>
      <c r="C5" s="186">
        <f>D5+E5</f>
        <v>4034</v>
      </c>
      <c r="D5" s="187" t="s">
        <v>122</v>
      </c>
      <c r="E5" s="188" t="s">
        <v>348</v>
      </c>
      <c r="F5" s="189">
        <f>E5-G5</f>
        <v>2174</v>
      </c>
      <c r="G5" s="190" t="s">
        <v>349</v>
      </c>
      <c r="H5" s="191">
        <v>203</v>
      </c>
      <c r="I5" s="192">
        <v>222</v>
      </c>
      <c r="J5" s="193">
        <v>364</v>
      </c>
      <c r="K5" s="193">
        <v>391</v>
      </c>
      <c r="L5" s="194">
        <f>H5+I5+J5+K5</f>
        <v>1180</v>
      </c>
    </row>
    <row r="6" spans="1:12" ht="23.25" customHeight="1">
      <c r="A6" s="195">
        <v>2</v>
      </c>
      <c r="B6" s="196" t="s">
        <v>36</v>
      </c>
      <c r="C6" s="197">
        <f aca="true" t="shared" si="0" ref="C6:C23">D6+E6</f>
        <v>4451</v>
      </c>
      <c r="D6" s="198" t="s">
        <v>122</v>
      </c>
      <c r="E6" s="199" t="s">
        <v>350</v>
      </c>
      <c r="F6" s="200">
        <f aca="true" t="shared" si="1" ref="F6:F23">E6-G6</f>
        <v>2795</v>
      </c>
      <c r="G6" s="201" t="s">
        <v>351</v>
      </c>
      <c r="H6" s="202">
        <v>161</v>
      </c>
      <c r="I6" s="203">
        <v>222</v>
      </c>
      <c r="J6" s="200">
        <v>286</v>
      </c>
      <c r="K6" s="200">
        <v>301</v>
      </c>
      <c r="L6" s="204">
        <f aca="true" t="shared" si="2" ref="L6:L23">H6+I6+J6+K6</f>
        <v>970</v>
      </c>
    </row>
    <row r="7" spans="1:12" ht="23.25" customHeight="1">
      <c r="A7" s="185">
        <v>3</v>
      </c>
      <c r="B7" s="16" t="s">
        <v>37</v>
      </c>
      <c r="C7" s="186">
        <f t="shared" si="0"/>
        <v>11701</v>
      </c>
      <c r="D7" s="205" t="s">
        <v>123</v>
      </c>
      <c r="E7" s="188" t="s">
        <v>352</v>
      </c>
      <c r="F7" s="189">
        <f t="shared" si="1"/>
        <v>7362</v>
      </c>
      <c r="G7" s="190" t="s">
        <v>353</v>
      </c>
      <c r="H7" s="191">
        <v>602</v>
      </c>
      <c r="I7" s="192">
        <v>502</v>
      </c>
      <c r="J7" s="193">
        <v>987</v>
      </c>
      <c r="K7" s="193">
        <v>678</v>
      </c>
      <c r="L7" s="194">
        <f t="shared" si="2"/>
        <v>2769</v>
      </c>
    </row>
    <row r="8" spans="1:12" ht="23.25" customHeight="1">
      <c r="A8" s="195">
        <v>4</v>
      </c>
      <c r="B8" s="196" t="s">
        <v>38</v>
      </c>
      <c r="C8" s="197">
        <f t="shared" si="0"/>
        <v>23777</v>
      </c>
      <c r="D8" s="198" t="s">
        <v>124</v>
      </c>
      <c r="E8" s="199" t="s">
        <v>354</v>
      </c>
      <c r="F8" s="200">
        <f t="shared" si="1"/>
        <v>14885</v>
      </c>
      <c r="G8" s="201" t="s">
        <v>355</v>
      </c>
      <c r="H8" s="202">
        <v>1011</v>
      </c>
      <c r="I8" s="203">
        <v>1088</v>
      </c>
      <c r="J8" s="200">
        <v>1877</v>
      </c>
      <c r="K8" s="200">
        <v>1467</v>
      </c>
      <c r="L8" s="204">
        <f t="shared" si="2"/>
        <v>5443</v>
      </c>
    </row>
    <row r="9" spans="1:12" ht="23.25" customHeight="1">
      <c r="A9" s="185">
        <v>5</v>
      </c>
      <c r="B9" s="16" t="s">
        <v>39</v>
      </c>
      <c r="C9" s="186">
        <f t="shared" si="0"/>
        <v>22631</v>
      </c>
      <c r="D9" s="205" t="s">
        <v>125</v>
      </c>
      <c r="E9" s="188" t="s">
        <v>356</v>
      </c>
      <c r="F9" s="189">
        <f t="shared" si="1"/>
        <v>14821</v>
      </c>
      <c r="G9" s="190" t="s">
        <v>357</v>
      </c>
      <c r="H9" s="191">
        <v>708</v>
      </c>
      <c r="I9" s="192">
        <v>874</v>
      </c>
      <c r="J9" s="193">
        <v>1235</v>
      </c>
      <c r="K9" s="193">
        <v>1323</v>
      </c>
      <c r="L9" s="194">
        <f t="shared" si="2"/>
        <v>4140</v>
      </c>
    </row>
    <row r="10" spans="1:12" ht="23.25" customHeight="1">
      <c r="A10" s="195">
        <v>6</v>
      </c>
      <c r="B10" s="196" t="s">
        <v>40</v>
      </c>
      <c r="C10" s="197">
        <f t="shared" si="0"/>
        <v>20961</v>
      </c>
      <c r="D10" s="198" t="s">
        <v>126</v>
      </c>
      <c r="E10" s="199" t="s">
        <v>358</v>
      </c>
      <c r="F10" s="200">
        <f t="shared" si="1"/>
        <v>13379</v>
      </c>
      <c r="G10" s="201" t="s">
        <v>359</v>
      </c>
      <c r="H10" s="202">
        <v>723</v>
      </c>
      <c r="I10" s="203">
        <v>595</v>
      </c>
      <c r="J10" s="200">
        <v>1348</v>
      </c>
      <c r="K10" s="200">
        <v>965</v>
      </c>
      <c r="L10" s="204">
        <f t="shared" si="2"/>
        <v>3631</v>
      </c>
    </row>
    <row r="11" spans="1:12" ht="23.25" customHeight="1">
      <c r="A11" s="185">
        <v>7</v>
      </c>
      <c r="B11" s="16" t="s">
        <v>41</v>
      </c>
      <c r="C11" s="186">
        <f t="shared" si="0"/>
        <v>7998</v>
      </c>
      <c r="D11" s="205" t="s">
        <v>127</v>
      </c>
      <c r="E11" s="188" t="s">
        <v>360</v>
      </c>
      <c r="F11" s="189">
        <f t="shared" si="1"/>
        <v>4858</v>
      </c>
      <c r="G11" s="190" t="s">
        <v>361</v>
      </c>
      <c r="H11" s="191">
        <v>379</v>
      </c>
      <c r="I11" s="192">
        <v>469</v>
      </c>
      <c r="J11" s="193">
        <v>554</v>
      </c>
      <c r="K11" s="193">
        <v>600</v>
      </c>
      <c r="L11" s="194">
        <f t="shared" si="2"/>
        <v>2002</v>
      </c>
    </row>
    <row r="12" spans="1:12" ht="23.25" customHeight="1">
      <c r="A12" s="195">
        <v>8</v>
      </c>
      <c r="B12" s="196" t="s">
        <v>42</v>
      </c>
      <c r="C12" s="197">
        <f t="shared" si="0"/>
        <v>5070</v>
      </c>
      <c r="D12" s="198" t="s">
        <v>128</v>
      </c>
      <c r="E12" s="199" t="s">
        <v>362</v>
      </c>
      <c r="F12" s="200">
        <f t="shared" si="1"/>
        <v>2926</v>
      </c>
      <c r="G12" s="201" t="s">
        <v>363</v>
      </c>
      <c r="H12" s="202">
        <v>244</v>
      </c>
      <c r="I12" s="203">
        <v>226</v>
      </c>
      <c r="J12" s="200">
        <v>353</v>
      </c>
      <c r="K12" s="200">
        <v>376</v>
      </c>
      <c r="L12" s="204">
        <f t="shared" si="2"/>
        <v>1199</v>
      </c>
    </row>
    <row r="13" spans="1:12" ht="23.25" customHeight="1">
      <c r="A13" s="185">
        <v>9</v>
      </c>
      <c r="B13" s="16" t="s">
        <v>43</v>
      </c>
      <c r="C13" s="186">
        <f t="shared" si="0"/>
        <v>9593</v>
      </c>
      <c r="D13" s="205" t="s">
        <v>129</v>
      </c>
      <c r="E13" s="188" t="s">
        <v>364</v>
      </c>
      <c r="F13" s="189">
        <f t="shared" si="1"/>
        <v>6117</v>
      </c>
      <c r="G13" s="190" t="s">
        <v>365</v>
      </c>
      <c r="H13" s="191">
        <v>316</v>
      </c>
      <c r="I13" s="192">
        <v>409</v>
      </c>
      <c r="J13" s="193">
        <v>549</v>
      </c>
      <c r="K13" s="193">
        <v>627</v>
      </c>
      <c r="L13" s="194">
        <f t="shared" si="2"/>
        <v>1901</v>
      </c>
    </row>
    <row r="14" spans="1:12" ht="23.25" customHeight="1">
      <c r="A14" s="195">
        <v>10</v>
      </c>
      <c r="B14" s="196" t="s">
        <v>44</v>
      </c>
      <c r="C14" s="197">
        <f t="shared" si="0"/>
        <v>3127</v>
      </c>
      <c r="D14" s="198" t="s">
        <v>130</v>
      </c>
      <c r="E14" s="199" t="s">
        <v>366</v>
      </c>
      <c r="F14" s="200">
        <f t="shared" si="1"/>
        <v>1844</v>
      </c>
      <c r="G14" s="201" t="s">
        <v>367</v>
      </c>
      <c r="H14" s="202">
        <v>133</v>
      </c>
      <c r="I14" s="203">
        <v>185</v>
      </c>
      <c r="J14" s="200">
        <v>262</v>
      </c>
      <c r="K14" s="200">
        <v>253</v>
      </c>
      <c r="L14" s="204">
        <f t="shared" si="2"/>
        <v>833</v>
      </c>
    </row>
    <row r="15" spans="1:12" ht="23.25" customHeight="1">
      <c r="A15" s="185">
        <v>11</v>
      </c>
      <c r="B15" s="16" t="s">
        <v>45</v>
      </c>
      <c r="C15" s="186">
        <f t="shared" si="0"/>
        <v>5816</v>
      </c>
      <c r="D15" s="205" t="s">
        <v>131</v>
      </c>
      <c r="E15" s="188" t="s">
        <v>368</v>
      </c>
      <c r="F15" s="189">
        <f t="shared" si="1"/>
        <v>3710</v>
      </c>
      <c r="G15" s="190" t="s">
        <v>369</v>
      </c>
      <c r="H15" s="191">
        <v>204</v>
      </c>
      <c r="I15" s="192">
        <v>171</v>
      </c>
      <c r="J15" s="193">
        <v>402</v>
      </c>
      <c r="K15" s="193">
        <v>293</v>
      </c>
      <c r="L15" s="194">
        <f t="shared" si="2"/>
        <v>1070</v>
      </c>
    </row>
    <row r="16" spans="1:12" ht="23.25" customHeight="1">
      <c r="A16" s="195">
        <v>12</v>
      </c>
      <c r="B16" s="196" t="s">
        <v>46</v>
      </c>
      <c r="C16" s="197">
        <f t="shared" si="0"/>
        <v>8348</v>
      </c>
      <c r="D16" s="198" t="s">
        <v>132</v>
      </c>
      <c r="E16" s="199" t="s">
        <v>370</v>
      </c>
      <c r="F16" s="200">
        <f t="shared" si="1"/>
        <v>5116</v>
      </c>
      <c r="G16" s="201" t="s">
        <v>371</v>
      </c>
      <c r="H16" s="202">
        <v>322</v>
      </c>
      <c r="I16" s="203">
        <v>354</v>
      </c>
      <c r="J16" s="200">
        <v>517</v>
      </c>
      <c r="K16" s="200">
        <v>555</v>
      </c>
      <c r="L16" s="204">
        <f t="shared" si="2"/>
        <v>1748</v>
      </c>
    </row>
    <row r="17" spans="1:12" ht="23.25" customHeight="1">
      <c r="A17" s="185">
        <v>13</v>
      </c>
      <c r="B17" s="16" t="s">
        <v>47</v>
      </c>
      <c r="C17" s="186">
        <f t="shared" si="0"/>
        <v>3501</v>
      </c>
      <c r="D17" s="205" t="s">
        <v>71</v>
      </c>
      <c r="E17" s="188" t="s">
        <v>372</v>
      </c>
      <c r="F17" s="189">
        <f t="shared" si="1"/>
        <v>1933</v>
      </c>
      <c r="G17" s="190" t="s">
        <v>373</v>
      </c>
      <c r="H17" s="191">
        <v>146</v>
      </c>
      <c r="I17" s="192">
        <v>216</v>
      </c>
      <c r="J17" s="193">
        <v>289</v>
      </c>
      <c r="K17" s="193">
        <v>366</v>
      </c>
      <c r="L17" s="194">
        <f t="shared" si="2"/>
        <v>1017</v>
      </c>
    </row>
    <row r="18" spans="1:12" ht="23.25" customHeight="1">
      <c r="A18" s="195">
        <v>14</v>
      </c>
      <c r="B18" s="196" t="s">
        <v>48</v>
      </c>
      <c r="C18" s="197">
        <f t="shared" si="0"/>
        <v>6137</v>
      </c>
      <c r="D18" s="198" t="s">
        <v>133</v>
      </c>
      <c r="E18" s="199" t="s">
        <v>374</v>
      </c>
      <c r="F18" s="200">
        <f t="shared" si="1"/>
        <v>3789</v>
      </c>
      <c r="G18" s="201" t="s">
        <v>375</v>
      </c>
      <c r="H18" s="202">
        <v>183</v>
      </c>
      <c r="I18" s="203">
        <v>270</v>
      </c>
      <c r="J18" s="200">
        <v>354</v>
      </c>
      <c r="K18" s="200">
        <v>419</v>
      </c>
      <c r="L18" s="204">
        <f t="shared" si="2"/>
        <v>1226</v>
      </c>
    </row>
    <row r="19" spans="1:12" ht="23.25" customHeight="1">
      <c r="A19" s="185">
        <v>15</v>
      </c>
      <c r="B19" s="16" t="s">
        <v>49</v>
      </c>
      <c r="C19" s="186">
        <f t="shared" si="0"/>
        <v>5774</v>
      </c>
      <c r="D19" s="205" t="s">
        <v>69</v>
      </c>
      <c r="E19" s="188" t="s">
        <v>376</v>
      </c>
      <c r="F19" s="189">
        <f t="shared" si="1"/>
        <v>3585</v>
      </c>
      <c r="G19" s="190" t="s">
        <v>377</v>
      </c>
      <c r="H19" s="191">
        <v>230</v>
      </c>
      <c r="I19" s="192">
        <v>275</v>
      </c>
      <c r="J19" s="193">
        <v>402</v>
      </c>
      <c r="K19" s="193">
        <v>471</v>
      </c>
      <c r="L19" s="194">
        <f t="shared" si="2"/>
        <v>1378</v>
      </c>
    </row>
    <row r="20" spans="1:12" ht="23.25" customHeight="1">
      <c r="A20" s="195">
        <v>16</v>
      </c>
      <c r="B20" s="196" t="s">
        <v>50</v>
      </c>
      <c r="C20" s="197">
        <f t="shared" si="0"/>
        <v>4095</v>
      </c>
      <c r="D20" s="198" t="s">
        <v>131</v>
      </c>
      <c r="E20" s="199" t="s">
        <v>378</v>
      </c>
      <c r="F20" s="200">
        <f t="shared" si="1"/>
        <v>2421</v>
      </c>
      <c r="G20" s="201" t="s">
        <v>379</v>
      </c>
      <c r="H20" s="202">
        <v>135</v>
      </c>
      <c r="I20" s="203">
        <v>181</v>
      </c>
      <c r="J20" s="200">
        <v>258</v>
      </c>
      <c r="K20" s="200">
        <v>230</v>
      </c>
      <c r="L20" s="204">
        <f t="shared" si="2"/>
        <v>804</v>
      </c>
    </row>
    <row r="21" spans="1:12" ht="23.25" customHeight="1">
      <c r="A21" s="185">
        <v>17</v>
      </c>
      <c r="B21" s="16" t="s">
        <v>51</v>
      </c>
      <c r="C21" s="186">
        <f t="shared" si="0"/>
        <v>6229</v>
      </c>
      <c r="D21" s="205" t="s">
        <v>134</v>
      </c>
      <c r="E21" s="188" t="s">
        <v>380</v>
      </c>
      <c r="F21" s="189">
        <f t="shared" si="1"/>
        <v>3281</v>
      </c>
      <c r="G21" s="190" t="s">
        <v>381</v>
      </c>
      <c r="H21" s="191">
        <v>310</v>
      </c>
      <c r="I21" s="192">
        <v>257</v>
      </c>
      <c r="J21" s="193">
        <v>556</v>
      </c>
      <c r="K21" s="193">
        <v>543</v>
      </c>
      <c r="L21" s="194">
        <f t="shared" si="2"/>
        <v>1666</v>
      </c>
    </row>
    <row r="22" spans="1:12" ht="23.25" customHeight="1">
      <c r="A22" s="195">
        <v>18</v>
      </c>
      <c r="B22" s="206" t="s">
        <v>52</v>
      </c>
      <c r="C22" s="197">
        <f t="shared" si="0"/>
        <v>10748</v>
      </c>
      <c r="D22" s="198" t="s">
        <v>135</v>
      </c>
      <c r="E22" s="199" t="s">
        <v>382</v>
      </c>
      <c r="F22" s="200">
        <f t="shared" si="1"/>
        <v>6824</v>
      </c>
      <c r="G22" s="201">
        <v>3722</v>
      </c>
      <c r="H22" s="202">
        <v>407</v>
      </c>
      <c r="I22" s="203">
        <v>473</v>
      </c>
      <c r="J22" s="200">
        <v>644</v>
      </c>
      <c r="K22" s="200">
        <v>676</v>
      </c>
      <c r="L22" s="204">
        <f t="shared" si="2"/>
        <v>2200</v>
      </c>
    </row>
    <row r="23" spans="1:12" ht="27.75" customHeight="1" thickBot="1">
      <c r="A23" s="527" t="s">
        <v>1</v>
      </c>
      <c r="B23" s="528"/>
      <c r="C23" s="207">
        <f t="shared" si="0"/>
        <v>163991</v>
      </c>
      <c r="D23" s="208">
        <v>3196</v>
      </c>
      <c r="E23" s="209">
        <v>160795</v>
      </c>
      <c r="F23" s="210">
        <f t="shared" si="1"/>
        <v>101820</v>
      </c>
      <c r="G23" s="211">
        <v>58975</v>
      </c>
      <c r="H23" s="212">
        <v>6417</v>
      </c>
      <c r="I23" s="213">
        <v>6989</v>
      </c>
      <c r="J23" s="213">
        <v>11237</v>
      </c>
      <c r="K23" s="213">
        <v>10534</v>
      </c>
      <c r="L23" s="214">
        <f t="shared" si="2"/>
        <v>35177</v>
      </c>
    </row>
    <row r="24" spans="2:5" ht="12.75">
      <c r="B24" s="529"/>
      <c r="C24" s="529"/>
      <c r="D24" s="529"/>
      <c r="E24" s="529"/>
    </row>
    <row r="25" ht="15.75">
      <c r="E25" s="215"/>
    </row>
  </sheetData>
  <sheetProtection/>
  <mergeCells count="12">
    <mergeCell ref="G3:G4"/>
    <mergeCell ref="H3:L3"/>
    <mergeCell ref="A23:B23"/>
    <mergeCell ref="B24:E24"/>
    <mergeCell ref="B1:L1"/>
    <mergeCell ref="A2:A4"/>
    <mergeCell ref="B2:B4"/>
    <mergeCell ref="C2:C4"/>
    <mergeCell ref="D2:D4"/>
    <mergeCell ref="E2:L2"/>
    <mergeCell ref="E3:E4"/>
    <mergeCell ref="F3:F4"/>
  </mergeCells>
  <printOptions/>
  <pageMargins left="0.72" right="0.16" top="0.31" bottom="0.18" header="0.28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28.125" style="0" customWidth="1"/>
    <col min="3" max="3" width="20.625" style="160" customWidth="1"/>
    <col min="4" max="4" width="22.25390625" style="160" customWidth="1"/>
  </cols>
  <sheetData>
    <row r="1" spans="1:4" ht="63" customHeight="1">
      <c r="A1" s="557" t="s">
        <v>332</v>
      </c>
      <c r="B1" s="557"/>
      <c r="C1" s="557"/>
      <c r="D1" s="557"/>
    </row>
    <row r="2" spans="1:4" ht="79.5" customHeight="1">
      <c r="A2" s="171" t="s">
        <v>169</v>
      </c>
      <c r="B2" s="171" t="s">
        <v>53</v>
      </c>
      <c r="C2" s="171" t="s">
        <v>333</v>
      </c>
      <c r="D2" s="172" t="s">
        <v>334</v>
      </c>
    </row>
    <row r="3" spans="1:4" ht="24" customHeight="1">
      <c r="A3" s="173">
        <v>1</v>
      </c>
      <c r="B3" s="174" t="s">
        <v>35</v>
      </c>
      <c r="C3" s="175">
        <v>36771</v>
      </c>
      <c r="D3" s="175">
        <v>20469</v>
      </c>
    </row>
    <row r="4" spans="1:4" ht="24" customHeight="1">
      <c r="A4" s="176">
        <v>2</v>
      </c>
      <c r="B4" s="177" t="s">
        <v>36</v>
      </c>
      <c r="C4" s="178">
        <v>36676</v>
      </c>
      <c r="D4" s="178">
        <v>16644</v>
      </c>
    </row>
    <row r="5" spans="1:4" ht="24" customHeight="1">
      <c r="A5" s="173">
        <v>3</v>
      </c>
      <c r="B5" s="179" t="s">
        <v>37</v>
      </c>
      <c r="C5" s="175">
        <v>73661</v>
      </c>
      <c r="D5" s="175">
        <v>33534</v>
      </c>
    </row>
    <row r="6" spans="1:4" ht="24" customHeight="1">
      <c r="A6" s="176">
        <v>4</v>
      </c>
      <c r="B6" s="177" t="s">
        <v>38</v>
      </c>
      <c r="C6" s="178">
        <v>155760</v>
      </c>
      <c r="D6" s="178">
        <v>68904</v>
      </c>
    </row>
    <row r="7" spans="1:4" ht="24" customHeight="1">
      <c r="A7" s="173">
        <v>5</v>
      </c>
      <c r="B7" s="179" t="s">
        <v>39</v>
      </c>
      <c r="C7" s="175">
        <v>95466</v>
      </c>
      <c r="D7" s="175">
        <v>57638</v>
      </c>
    </row>
    <row r="8" spans="1:4" ht="24" customHeight="1">
      <c r="A8" s="176">
        <v>6</v>
      </c>
      <c r="B8" s="177" t="s">
        <v>40</v>
      </c>
      <c r="C8" s="178">
        <v>138822</v>
      </c>
      <c r="D8" s="178">
        <v>73958</v>
      </c>
    </row>
    <row r="9" spans="1:4" ht="24" customHeight="1">
      <c r="A9" s="173">
        <v>7</v>
      </c>
      <c r="B9" s="179" t="s">
        <v>41</v>
      </c>
      <c r="C9" s="175">
        <v>50055</v>
      </c>
      <c r="D9" s="175">
        <v>27698</v>
      </c>
    </row>
    <row r="10" spans="1:4" ht="24" customHeight="1">
      <c r="A10" s="176">
        <v>8</v>
      </c>
      <c r="B10" s="177" t="s">
        <v>42</v>
      </c>
      <c r="C10" s="178">
        <v>41614</v>
      </c>
      <c r="D10" s="178">
        <v>22259</v>
      </c>
    </row>
    <row r="11" spans="1:4" ht="24" customHeight="1">
      <c r="A11" s="173">
        <v>9</v>
      </c>
      <c r="B11" s="179" t="s">
        <v>43</v>
      </c>
      <c r="C11" s="175">
        <v>65623</v>
      </c>
      <c r="D11" s="175">
        <v>28543</v>
      </c>
    </row>
    <row r="12" spans="1:4" ht="24" customHeight="1">
      <c r="A12" s="176">
        <v>10</v>
      </c>
      <c r="B12" s="177" t="s">
        <v>44</v>
      </c>
      <c r="C12" s="178">
        <v>21931</v>
      </c>
      <c r="D12" s="178">
        <v>10593</v>
      </c>
    </row>
    <row r="13" spans="1:4" ht="24" customHeight="1">
      <c r="A13" s="173">
        <v>11</v>
      </c>
      <c r="B13" s="179" t="s">
        <v>45</v>
      </c>
      <c r="C13" s="175">
        <v>41880</v>
      </c>
      <c r="D13" s="175">
        <v>17966</v>
      </c>
    </row>
    <row r="14" spans="1:4" ht="24" customHeight="1">
      <c r="A14" s="176">
        <v>12</v>
      </c>
      <c r="B14" s="177" t="s">
        <v>46</v>
      </c>
      <c r="C14" s="178">
        <v>42383</v>
      </c>
      <c r="D14" s="178">
        <v>28004</v>
      </c>
    </row>
    <row r="15" spans="1:4" ht="24" customHeight="1">
      <c r="A15" s="173">
        <v>13</v>
      </c>
      <c r="B15" s="179" t="s">
        <v>47</v>
      </c>
      <c r="C15" s="175">
        <v>25198</v>
      </c>
      <c r="D15" s="175">
        <v>12814</v>
      </c>
    </row>
    <row r="16" spans="1:4" ht="24" customHeight="1">
      <c r="A16" s="176">
        <v>14</v>
      </c>
      <c r="B16" s="177" t="s">
        <v>48</v>
      </c>
      <c r="C16" s="178">
        <v>41325</v>
      </c>
      <c r="D16" s="178">
        <v>25118</v>
      </c>
    </row>
    <row r="17" spans="1:4" ht="24" customHeight="1">
      <c r="A17" s="173">
        <v>15</v>
      </c>
      <c r="B17" s="179" t="s">
        <v>49</v>
      </c>
      <c r="C17" s="175">
        <v>33977</v>
      </c>
      <c r="D17" s="175">
        <v>16851</v>
      </c>
    </row>
    <row r="18" spans="1:4" ht="24" customHeight="1">
      <c r="A18" s="176">
        <v>16</v>
      </c>
      <c r="B18" s="177" t="s">
        <v>50</v>
      </c>
      <c r="C18" s="178">
        <v>42605</v>
      </c>
      <c r="D18" s="178">
        <v>22068</v>
      </c>
    </row>
    <row r="19" spans="1:4" ht="24" customHeight="1">
      <c r="A19" s="173">
        <v>17</v>
      </c>
      <c r="B19" s="179" t="s">
        <v>51</v>
      </c>
      <c r="C19" s="175">
        <v>54729</v>
      </c>
      <c r="D19" s="175">
        <v>28500</v>
      </c>
    </row>
    <row r="20" spans="1:4" ht="24" customHeight="1">
      <c r="A20" s="176">
        <v>18</v>
      </c>
      <c r="B20" s="180" t="s">
        <v>52</v>
      </c>
      <c r="C20" s="178">
        <v>77676</v>
      </c>
      <c r="D20" s="178">
        <v>32724</v>
      </c>
    </row>
    <row r="21" spans="1:4" ht="32.25" customHeight="1">
      <c r="A21" s="3"/>
      <c r="B21" s="181" t="s">
        <v>1</v>
      </c>
      <c r="C21" s="181">
        <f>SUM(C3:C20)</f>
        <v>1076152</v>
      </c>
      <c r="D21" s="181">
        <f>SUM(D3:D20)</f>
        <v>544285</v>
      </c>
    </row>
  </sheetData>
  <sheetProtection/>
  <mergeCells count="1">
    <mergeCell ref="A1:D1"/>
  </mergeCells>
  <printOptions horizontalCentered="1"/>
  <pageMargins left="1.062992125984252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Лебедев</cp:lastModifiedBy>
  <cp:lastPrinted>2012-01-16T12:49:51Z</cp:lastPrinted>
  <dcterms:created xsi:type="dcterms:W3CDTF">2009-02-05T12:58:06Z</dcterms:created>
  <dcterms:modified xsi:type="dcterms:W3CDTF">2012-12-11T15:00:49Z</dcterms:modified>
  <cp:category/>
  <cp:version/>
  <cp:contentType/>
  <cp:contentStatus/>
</cp:coreProperties>
</file>