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65452" windowWidth="18120" windowHeight="9684" tabRatio="995" activeTab="0"/>
  </bookViews>
  <sheets>
    <sheet name="ЕДВ" sheetId="1" r:id="rId1"/>
    <sheet name="РЕДК" sheetId="2" r:id="rId2"/>
    <sheet name="ЕДК-многодет" sheetId="3" r:id="rId3"/>
    <sheet name="ЕДК-село" sheetId="4" r:id="rId4"/>
    <sheet name="субсидии" sheetId="5" r:id="rId5"/>
    <sheet name="ДП" sheetId="6" r:id="rId6"/>
    <sheet name="ДопДП" sheetId="7" r:id="rId7"/>
    <sheet name="бер и корм" sheetId="8" r:id="rId8"/>
    <sheet name="мат.капитал" sheetId="9" r:id="rId9"/>
    <sheet name="ОблМСП" sheetId="10" r:id="rId10"/>
    <sheet name="ЕДВ на 3-го ребенка" sheetId="11" r:id="rId11"/>
    <sheet name="Зубопротез-е" sheetId="12" r:id="rId12"/>
    <sheet name="ВОВ" sheetId="13" r:id="rId13"/>
    <sheet name="федрегистр" sheetId="14" r:id="rId14"/>
    <sheet name="инвалиды" sheetId="15" r:id="rId15"/>
    <sheet name="ЧАЭС" sheetId="16" r:id="rId16"/>
    <sheet name="ФЕДК" sheetId="17" r:id="rId17"/>
    <sheet name="1,5" sheetId="18" r:id="rId18"/>
    <sheet name="475" sheetId="19" r:id="rId19"/>
    <sheet name="142" sheetId="20" r:id="rId20"/>
    <sheet name="актуальные" sheetId="21" r:id="rId21"/>
    <sheet name="Чис.многод.сем" sheetId="22" r:id="rId22"/>
  </sheets>
  <definedNames>
    <definedName name="DATABASE" localSheetId="5">'ДП'!$B$4:$H$21</definedName>
  </definedNames>
  <calcPr fullCalcOnLoad="1"/>
</workbook>
</file>

<file path=xl/sharedStrings.xml><?xml version="1.0" encoding="utf-8"?>
<sst xmlns="http://schemas.openxmlformats.org/spreadsheetml/2006/main" count="1011" uniqueCount="410">
  <si>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</si>
  <si>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</si>
  <si>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</si>
  <si>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</si>
  <si>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</si>
  <si>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</si>
  <si>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</si>
  <si>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</si>
  <si>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ИТОГО</t>
  </si>
  <si>
    <t>№</t>
  </si>
  <si>
    <t>Наименование МО</t>
  </si>
  <si>
    <t>получатели</t>
  </si>
  <si>
    <t xml:space="preserve">иждивенцы 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</si>
  <si>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</si>
  <si>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</si>
  <si>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</si>
  <si>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</si>
  <si>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</si>
  <si>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</si>
  <si>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</si>
  <si>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</si>
  <si>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</si>
  <si>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</si>
  <si>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</si>
  <si>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</si>
  <si>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</si>
  <si>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</si>
  <si>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</si>
  <si>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</si>
  <si>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</si>
  <si>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</si>
  <si>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</si>
  <si>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</si>
  <si>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</si>
  <si>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</si>
  <si>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</si>
  <si>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</si>
  <si>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</si>
  <si>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</si>
  <si>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</si>
  <si>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</si>
  <si>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</si>
  <si>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</si>
  <si>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</si>
  <si>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</si>
  <si>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</si>
  <si>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</si>
  <si>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</si>
  <si>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</si>
  <si>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</si>
  <si>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</si>
  <si>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</si>
  <si>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</si>
  <si>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</si>
  <si>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</si>
  <si>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</si>
  <si>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</si>
  <si>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</si>
  <si>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</si>
  <si>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</si>
  <si>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</si>
  <si>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</si>
  <si>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</si>
  <si>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</si>
  <si>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</si>
  <si>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</si>
  <si>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</si>
  <si>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</si>
  <si>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</si>
  <si>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</si>
  <si>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</si>
  <si>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</si>
  <si>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</si>
  <si>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</si>
  <si>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</si>
  <si>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</si>
  <si>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</si>
  <si>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ВСЕГО:</t>
  </si>
  <si>
    <t>В т.ч. Детей</t>
  </si>
  <si>
    <t xml:space="preserve">В т.ч. женщин </t>
  </si>
  <si>
    <t>Государственная социальная помощь</t>
  </si>
  <si>
    <t xml:space="preserve">         Инвалиды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</si>
  <si>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</si>
  <si>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</si>
  <si>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</si>
  <si>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</si>
  <si>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</si>
  <si>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</si>
  <si>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</si>
  <si>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</si>
  <si>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</si>
  <si>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</si>
  <si>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</si>
  <si>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</si>
  <si>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</si>
  <si>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</si>
  <si>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</si>
  <si>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</si>
  <si>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</si>
  <si>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</si>
  <si>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</si>
  <si>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</si>
  <si>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</si>
  <si>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</si>
  <si>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</si>
  <si>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</si>
  <si>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</si>
  <si>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</si>
  <si>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</si>
  <si>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</si>
  <si>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</si>
  <si>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</si>
  <si>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</si>
  <si>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</si>
  <si>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</si>
  <si>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</si>
  <si>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</si>
  <si>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</si>
  <si>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</si>
  <si>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</si>
  <si>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</si>
  <si>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</si>
  <si>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</si>
  <si>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</si>
  <si>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</si>
  <si>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</si>
  <si>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</si>
  <si>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</si>
  <si>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</si>
  <si>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</si>
  <si>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</si>
  <si>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</si>
  <si>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</si>
  <si>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</si>
  <si>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</si>
  <si>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</si>
  <si>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</si>
  <si>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</si>
  <si>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</si>
  <si>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</si>
  <si>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</si>
  <si>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</si>
  <si>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</si>
  <si>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</si>
  <si>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</si>
  <si>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</si>
  <si>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</si>
  <si>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</si>
  <si>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</si>
  <si>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</si>
  <si>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</si>
  <si>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</si>
  <si>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</si>
  <si>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</si>
  <si>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</si>
  <si>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</si>
  <si>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</si>
  <si>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</si>
  <si>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</si>
  <si>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</si>
  <si>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</si>
  <si>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</si>
  <si>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</si>
  <si>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</si>
  <si>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</si>
  <si>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ЧАЭС, в том числе:</t>
  </si>
  <si>
    <t>МАЯК, в том числе:</t>
  </si>
  <si>
    <t xml:space="preserve">ПОР       </t>
  </si>
  <si>
    <t>1 группа</t>
  </si>
  <si>
    <t>2 группа</t>
  </si>
  <si>
    <t>3 группа</t>
  </si>
  <si>
    <t xml:space="preserve">Жертвы политических репрессий </t>
  </si>
  <si>
    <t xml:space="preserve">Ветераны труда </t>
  </si>
  <si>
    <t>Количество многодетных семей зарегистрированных в БД на текущий момент 2014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</si>
  <si>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</si>
  <si>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 за 2014г. (накопительно)</t>
  </si>
  <si>
    <t>Всего  за  2014г.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</si>
  <si>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</si>
  <si>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</si>
  <si>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</si>
  <si>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</si>
  <si>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</si>
  <si>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</si>
  <si>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</si>
  <si>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</si>
  <si>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</si>
  <si>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</si>
  <si>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</si>
  <si>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Количество получателей у которых были начисления (с учетом должников) накопительно в  2014 году</t>
  </si>
  <si>
    <t>Количество граждан, получивших различные меры социальной поддержки в 2014 году (накопительно)</t>
  </si>
  <si>
    <t xml:space="preserve">   Нарастающим итогом за 2014 год</t>
  </si>
  <si>
    <t xml:space="preserve">Количество льготников находящихся в регистре Пенсионного Фонда </t>
  </si>
  <si>
    <t>Количество носителей льгот у которых были начисления (с учетом должников) в 2014 году (накопительно)</t>
  </si>
  <si>
    <t>Накопительно льготоносителей за 2014г.(без начислений текущего месяца</t>
  </si>
  <si>
    <t>Наименование МO</t>
  </si>
  <si>
    <t>текущий месяц</t>
  </si>
  <si>
    <t>ВСЕГО (накопительно)</t>
  </si>
  <si>
    <t>за 2014 г</t>
  </si>
  <si>
    <t>семей</t>
  </si>
  <si>
    <t>граждан</t>
  </si>
  <si>
    <t xml:space="preserve">№ </t>
  </si>
  <si>
    <r>
      <t>ВСЕГО  граждан , которым назначена выплата  в 2014 году (</t>
    </r>
    <r>
      <rPr>
        <u val="single"/>
        <sz val="12"/>
        <rFont val="Arial Cyr"/>
        <family val="0"/>
      </rPr>
      <t>накопительно, включительно начисления за текущий месяц</t>
    </r>
    <r>
      <rPr>
        <sz val="12"/>
        <rFont val="Arial Cyr"/>
        <family val="0"/>
      </rPr>
      <t>)</t>
    </r>
  </si>
  <si>
    <t>Количество получателей у которых были начисления (с учетом должников без иждивенцев) накопительно * в 2014г.</t>
  </si>
  <si>
    <t>Количество получателей у которых были начисления (с учетом должников без иждивенцев) накопительно* в 2014 г.</t>
  </si>
  <si>
    <t>количество получа-телей мно-годетная мать/отец (чел).</t>
  </si>
  <si>
    <t xml:space="preserve">   лица, жители бло-кадного Лен-да, признанные инв-ми</t>
  </si>
  <si>
    <t>Компенсация на рождение ребенка ЛО чел.(детей)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</si>
  <si>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</si>
  <si>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</si>
  <si>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</si>
  <si>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</si>
  <si>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</si>
  <si>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до ПМ (ОПФР)чел.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</si>
  <si>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</si>
  <si>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</si>
  <si>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</si>
  <si>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</si>
  <si>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</si>
  <si>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Информация о количестве  ветеранов  Великой Отечественной войны 1941-1945 годов,  состоящих на учете</t>
  </si>
  <si>
    <t xml:space="preserve">  участники ВОВ </t>
  </si>
  <si>
    <t>Численность льгото-носителей</t>
  </si>
  <si>
    <t>Численность получателей всего</t>
  </si>
  <si>
    <t>из  них</t>
  </si>
  <si>
    <t>Ликвидаторы без инв-ти, из них получают в соответствии с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</si>
  <si>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</si>
  <si>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</si>
  <si>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</si>
  <si>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</si>
  <si>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</si>
  <si>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и    детям в возрасте до 3-х лет             </t>
  </si>
  <si>
    <r>
      <t>Численность за 2014г.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</si>
  <si>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Получа-телей</t>
  </si>
  <si>
    <t>Подпорожский*</t>
  </si>
  <si>
    <t>3(4+5+8+11+14)</t>
  </si>
  <si>
    <t>5 (6+7)</t>
  </si>
  <si>
    <t>8 (9+10)</t>
  </si>
  <si>
    <t>11(12+13)</t>
  </si>
  <si>
    <r>
      <t>Накопительно льготоносителей за 2014г. (</t>
    </r>
    <r>
      <rPr>
        <sz val="12"/>
        <rFont val="Arial Cyr"/>
        <family val="0"/>
      </rPr>
      <t>без начислений текущего месяца)</t>
    </r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</si>
  <si>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</si>
  <si>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Инвалиды (по группе инвалидности)</t>
  </si>
  <si>
    <t>Инвалиды взрослые (старше 18 лет)</t>
  </si>
  <si>
    <t>ребенок-инвалид</t>
  </si>
  <si>
    <t>10</t>
  </si>
  <si>
    <t>9</t>
  </si>
  <si>
    <t>6</t>
  </si>
  <si>
    <t>13</t>
  </si>
  <si>
    <t>ВСЕГО по ежемесячному детскому пособию</t>
  </si>
  <si>
    <t>17</t>
  </si>
  <si>
    <t>5</t>
  </si>
  <si>
    <t xml:space="preserve">Информация о численности получателей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</si>
  <si>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</si>
  <si>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</si>
  <si>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</si>
  <si>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</si>
  <si>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</si>
  <si>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</t>
  </si>
  <si>
    <t>Улучше-ние жил. условий всего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</si>
  <si>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</si>
  <si>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</si>
  <si>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</si>
  <si>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</si>
  <si>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</si>
  <si>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</t>
  </si>
  <si>
    <t>Численность получателей (чел.)</t>
  </si>
  <si>
    <t>Численность детей       (чел.)</t>
  </si>
  <si>
    <t>Сумма начисленная без доплат (руб.)</t>
  </si>
  <si>
    <t>Нарастающим итогом с начала 2014 года</t>
  </si>
  <si>
    <t xml:space="preserve">численность семей и  детей, на которых назначена ежемесячная денежная выплата </t>
  </si>
  <si>
    <t xml:space="preserve">численность семей и  детей, на которых произведена ежемесячная денежная выплата </t>
  </si>
  <si>
    <t>Количество произведенных ежемесячных денежных выплат</t>
  </si>
  <si>
    <t xml:space="preserve">
 семей</t>
  </si>
  <si>
    <t xml:space="preserve">
 детей     (чел.)</t>
  </si>
  <si>
    <t>в т.ч. назначена   впервые на детей (чел.)</t>
  </si>
  <si>
    <t xml:space="preserve">
 детей   (чел.)</t>
  </si>
  <si>
    <t>№
 п.п</t>
  </si>
  <si>
    <t>Всего оказано  за 2014г. (чел.)</t>
  </si>
  <si>
    <t>Всего состоит на очереди (чел.)</t>
  </si>
  <si>
    <t>1</t>
  </si>
  <si>
    <t>2</t>
  </si>
  <si>
    <t>3</t>
  </si>
  <si>
    <t>4</t>
  </si>
  <si>
    <t>7</t>
  </si>
  <si>
    <t>8</t>
  </si>
  <si>
    <t>11</t>
  </si>
  <si>
    <t>12</t>
  </si>
  <si>
    <t>14</t>
  </si>
  <si>
    <t>15</t>
  </si>
  <si>
    <t>16</t>
  </si>
  <si>
    <t>18</t>
  </si>
  <si>
    <t>ИТОГО по области</t>
  </si>
  <si>
    <t>на 01.10.14</t>
  </si>
  <si>
    <t>на  ноябрь  2014 года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</si>
  <si>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01.11.2014г.</t>
    </r>
  </si>
  <si>
    <t>330</t>
  </si>
  <si>
    <t>271</t>
  </si>
  <si>
    <t>501</t>
  </si>
  <si>
    <t>2390</t>
  </si>
  <si>
    <t>1620</t>
  </si>
  <si>
    <t>1201</t>
  </si>
  <si>
    <t>489</t>
  </si>
  <si>
    <t>331</t>
  </si>
  <si>
    <t>465</t>
  </si>
  <si>
    <t>215</t>
  </si>
  <si>
    <t>657</t>
  </si>
  <si>
    <t>533</t>
  </si>
  <si>
    <t>491</t>
  </si>
  <si>
    <t>264</t>
  </si>
  <si>
    <t>334</t>
  </si>
  <si>
    <t>485</t>
  </si>
  <si>
    <t>567</t>
  </si>
  <si>
    <t>11359</t>
  </si>
  <si>
    <t>начислено к выплате за сентябрь 2014 года</t>
  </si>
  <si>
    <t>Количество актуальных получателей (с учетом должников без иждивенцев) по БД  на ноябрь 2014 г</t>
  </si>
  <si>
    <t>начислено к выплате на ноябрь 2014 года</t>
  </si>
  <si>
    <t>Количество актуальных получателей в БД на ноябрь 2014 года (с учетом должников)</t>
  </si>
  <si>
    <t>Количество актуальных (семей) /получателей (с учетом должников) на ноябрь 2014г</t>
  </si>
  <si>
    <t xml:space="preserve">Количество семей  (с учетом должников) на ноябрь 2014 г. (накопительно по начислению) </t>
  </si>
  <si>
    <t>Информация о получателях субсидий на оплату жилого помещения и коммунальных услуг
 на 01 ноября 2014 г.</t>
  </si>
  <si>
    <t>октябрь</t>
  </si>
  <si>
    <t>Информация о получателях ежемесячных пособий, гражданам имеющим детей  на  ноябрь  2014 г.</t>
  </si>
  <si>
    <t>на 01.11.14</t>
  </si>
  <si>
    <t>1010</t>
  </si>
  <si>
    <t>867</t>
  </si>
  <si>
    <t>1846</t>
  </si>
  <si>
    <t>2025</t>
  </si>
  <si>
    <t>1892</t>
  </si>
  <si>
    <t>2554</t>
  </si>
  <si>
    <t>1012</t>
  </si>
  <si>
    <t>604</t>
  </si>
  <si>
    <t>757</t>
  </si>
  <si>
    <t>969</t>
  </si>
  <si>
    <t>553</t>
  </si>
  <si>
    <t>1420</t>
  </si>
  <si>
    <t>953</t>
  </si>
  <si>
    <t>984</t>
  </si>
  <si>
    <t>913</t>
  </si>
  <si>
    <t>333</t>
  </si>
  <si>
    <t>1393</t>
  </si>
  <si>
    <t>1047</t>
  </si>
  <si>
    <t>21132</t>
  </si>
  <si>
    <t>Информация по ежемесячным пособиям на детей по  заявке на  ноябрь 2014 г.</t>
  </si>
  <si>
    <t xml:space="preserve"> на  ноябрь   2014 г.</t>
  </si>
  <si>
    <t>с 01.2014 по 11.2014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</si>
  <si>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2014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01.11.2014  г.   </t>
    </r>
  </si>
  <si>
    <t>за ноябрь 2014 года</t>
  </si>
  <si>
    <t>Отчетный период 11.2014</t>
  </si>
  <si>
    <t>Информация по  услуге "Бесплатное зубопротезирование"  по состоянию БД АИС "Соцзащита"   на 01.11.2014г.</t>
  </si>
  <si>
    <t>138</t>
  </si>
  <si>
    <t>47</t>
  </si>
  <si>
    <t>46</t>
  </si>
  <si>
    <t>61</t>
  </si>
  <si>
    <t>587</t>
  </si>
  <si>
    <t>177</t>
  </si>
  <si>
    <t>153</t>
  </si>
  <si>
    <t>391</t>
  </si>
  <si>
    <t>498</t>
  </si>
  <si>
    <t>462</t>
  </si>
  <si>
    <t>1048</t>
  </si>
  <si>
    <t>151</t>
  </si>
  <si>
    <t>346</t>
  </si>
  <si>
    <t>726</t>
  </si>
  <si>
    <t>54</t>
  </si>
  <si>
    <t>359</t>
  </si>
  <si>
    <t>31</t>
  </si>
  <si>
    <t>99</t>
  </si>
  <si>
    <t>157</t>
  </si>
  <si>
    <t>93</t>
  </si>
  <si>
    <t>190</t>
  </si>
  <si>
    <t>58</t>
  </si>
  <si>
    <t>147</t>
  </si>
  <si>
    <t>97</t>
  </si>
  <si>
    <t>300</t>
  </si>
  <si>
    <t>103</t>
  </si>
  <si>
    <t>89</t>
  </si>
  <si>
    <t>213</t>
  </si>
  <si>
    <t>298</t>
  </si>
  <si>
    <t>114</t>
  </si>
  <si>
    <t>396</t>
  </si>
  <si>
    <t>2796</t>
  </si>
  <si>
    <t>5796</t>
  </si>
  <si>
    <t xml:space="preserve"> в БД АИС "Социальная защита" по состоянию  на 01  ноября  2014 года</t>
  </si>
  <si>
    <t>Сведения о количестве инвалидов по БД "Социальная защита" на 01.11.2014</t>
  </si>
  <si>
    <t xml:space="preserve">        на ноябрь  месяц 2014 года</t>
  </si>
  <si>
    <t>Количество актуальных получателей (с учетом должников) на ноябрь 2014г.</t>
  </si>
  <si>
    <t>на 01 ноября  2014 года.</t>
  </si>
  <si>
    <t>на   ноябрь  2014 г.</t>
  </si>
  <si>
    <t>26</t>
  </si>
  <si>
    <t>40</t>
  </si>
  <si>
    <t>1055</t>
  </si>
  <si>
    <t>421</t>
  </si>
  <si>
    <t>179</t>
  </si>
  <si>
    <t>60</t>
  </si>
  <si>
    <t>120</t>
  </si>
  <si>
    <t>121</t>
  </si>
  <si>
    <t>141</t>
  </si>
  <si>
    <t>29</t>
  </si>
  <si>
    <t>122</t>
  </si>
  <si>
    <t>87</t>
  </si>
  <si>
    <t>3188</t>
  </si>
  <si>
    <t xml:space="preserve">                      на  ноябрь   2014 г.</t>
  </si>
  <si>
    <t>Сведения о числености граждан зарегистрированных в БД АИС "Социальная защита" на 01.11.2014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</si>
  <si>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01.11.2014 г</t>
  </si>
  <si>
    <t>Муниципальные образования</t>
  </si>
  <si>
    <t>в том числе семей, имеющие ___ несовершеннолетних детей</t>
  </si>
  <si>
    <t>6 детей</t>
  </si>
  <si>
    <t>7 детей</t>
  </si>
  <si>
    <t>8 детей</t>
  </si>
  <si>
    <t>9 детей</t>
  </si>
  <si>
    <r>
      <t xml:space="preserve">10 </t>
    </r>
    <r>
      <rPr>
        <sz val="12"/>
        <color indexed="8"/>
        <rFont val="Times New Roman"/>
        <family val="1"/>
      </rPr>
      <t>и более</t>
    </r>
    <r>
      <rPr>
        <sz val="14"/>
        <color indexed="8"/>
        <rFont val="Times New Roman"/>
        <family val="1"/>
      </rPr>
      <t xml:space="preserve"> детей </t>
    </r>
  </si>
  <si>
    <t>Итого по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</si>
</sst>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31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 "/>
      <family val="0"/>
    </font>
    <font>
      <b/>
      <sz val="16"/>
      <name val="Arial Cyr"/>
      <family val="0"/>
    </font>
    <font>
      <sz val="6"/>
      <name val="Arial Cyr"/>
      <family val="0"/>
    </font>
    <font>
      <sz val="11"/>
      <color indexed="8"/>
      <name val="Arial Cyr"/>
      <family val="0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1" fillId="3" borderId="0" applyNumberFormat="0" applyBorder="0" applyAlignment="0" applyProtection="0"/>
    <xf numFmtId="0" fontId="95" fillId="4" borderId="0">
      <alignment/>
      <protection/>
    </xf>
    <xf numFmtId="0" fontId="94" fillId="5" borderId="0" applyNumberFormat="0" applyBorder="0" applyAlignment="0" applyProtection="0"/>
    <xf numFmtId="0" fontId="1" fillId="6" borderId="0" applyNumberFormat="0" applyBorder="0" applyAlignment="0" applyProtection="0"/>
    <xf numFmtId="0" fontId="95" fillId="7" borderId="0">
      <alignment/>
      <protection/>
    </xf>
    <xf numFmtId="0" fontId="94" fillId="8" borderId="0" applyNumberFormat="0" applyBorder="0" applyAlignment="0" applyProtection="0"/>
    <xf numFmtId="0" fontId="1" fillId="9" borderId="0" applyNumberFormat="0" applyBorder="0" applyAlignment="0" applyProtection="0"/>
    <xf numFmtId="0" fontId="95" fillId="10" borderId="0">
      <alignment/>
      <protection/>
    </xf>
    <xf numFmtId="0" fontId="94" fillId="11" borderId="0" applyNumberFormat="0" applyBorder="0" applyAlignment="0" applyProtection="0"/>
    <xf numFmtId="0" fontId="1" fillId="12" borderId="0" applyNumberFormat="0" applyBorder="0" applyAlignment="0" applyProtection="0"/>
    <xf numFmtId="0" fontId="95" fillId="13" borderId="0">
      <alignment/>
      <protection/>
    </xf>
    <xf numFmtId="0" fontId="94" fillId="14" borderId="0" applyNumberFormat="0" applyBorder="0" applyAlignment="0" applyProtection="0"/>
    <xf numFmtId="0" fontId="1" fillId="15" borderId="0" applyNumberFormat="0" applyBorder="0" applyAlignment="0" applyProtection="0"/>
    <xf numFmtId="0" fontId="95" fillId="16" borderId="0">
      <alignment/>
      <protection/>
    </xf>
    <xf numFmtId="0" fontId="94" fillId="17" borderId="0" applyNumberFormat="0" applyBorder="0" applyAlignment="0" applyProtection="0"/>
    <xf numFmtId="0" fontId="1" fillId="18" borderId="0" applyNumberFormat="0" applyBorder="0" applyAlignment="0" applyProtection="0"/>
    <xf numFmtId="0" fontId="95" fillId="19" borderId="0">
      <alignment/>
      <protection/>
    </xf>
    <xf numFmtId="0" fontId="94" fillId="20" borderId="0" applyNumberFormat="0" applyBorder="0" applyAlignment="0" applyProtection="0"/>
    <xf numFmtId="0" fontId="1" fillId="21" borderId="0" applyNumberFormat="0" applyBorder="0" applyAlignment="0" applyProtection="0"/>
    <xf numFmtId="0" fontId="95" fillId="22" borderId="0">
      <alignment/>
      <protection/>
    </xf>
    <xf numFmtId="0" fontId="94" fillId="23" borderId="0" applyNumberFormat="0" applyBorder="0" applyAlignment="0" applyProtection="0"/>
    <xf numFmtId="0" fontId="1" fillId="24" borderId="0" applyNumberFormat="0" applyBorder="0" applyAlignment="0" applyProtection="0"/>
    <xf numFmtId="0" fontId="95" fillId="25" borderId="0">
      <alignment/>
      <protection/>
    </xf>
    <xf numFmtId="0" fontId="94" fillId="26" borderId="0" applyNumberFormat="0" applyBorder="0" applyAlignment="0" applyProtection="0"/>
    <xf numFmtId="0" fontId="1" fillId="27" borderId="0" applyNumberFormat="0" applyBorder="0" applyAlignment="0" applyProtection="0"/>
    <xf numFmtId="0" fontId="95" fillId="28" borderId="0">
      <alignment/>
      <protection/>
    </xf>
    <xf numFmtId="0" fontId="94" fillId="29" borderId="0" applyNumberFormat="0" applyBorder="0" applyAlignment="0" applyProtection="0"/>
    <xf numFmtId="0" fontId="1" fillId="12" borderId="0" applyNumberFormat="0" applyBorder="0" applyAlignment="0" applyProtection="0"/>
    <xf numFmtId="0" fontId="95" fillId="13" borderId="0">
      <alignment/>
      <protection/>
    </xf>
    <xf numFmtId="0" fontId="94" fillId="30" borderId="0" applyNumberFormat="0" applyBorder="0" applyAlignment="0" applyProtection="0"/>
    <xf numFmtId="0" fontId="1" fillId="21" borderId="0" applyNumberFormat="0" applyBorder="0" applyAlignment="0" applyProtection="0"/>
    <xf numFmtId="0" fontId="95" fillId="22" borderId="0">
      <alignment/>
      <protection/>
    </xf>
    <xf numFmtId="0" fontId="94" fillId="31" borderId="0" applyNumberFormat="0" applyBorder="0" applyAlignment="0" applyProtection="0"/>
    <xf numFmtId="0" fontId="1" fillId="32" borderId="0" applyNumberFormat="0" applyBorder="0" applyAlignment="0" applyProtection="0"/>
    <xf numFmtId="0" fontId="95" fillId="33" borderId="0">
      <alignment/>
      <protection/>
    </xf>
    <xf numFmtId="0" fontId="96" fillId="34" borderId="0" applyNumberFormat="0" applyBorder="0" applyAlignment="0" applyProtection="0"/>
    <xf numFmtId="0" fontId="42" fillId="35" borderId="0" applyNumberFormat="0" applyBorder="0" applyAlignment="0" applyProtection="0"/>
    <xf numFmtId="0" fontId="97" fillId="36" borderId="0">
      <alignment/>
      <protection/>
    </xf>
    <xf numFmtId="0" fontId="96" fillId="37" borderId="0" applyNumberFormat="0" applyBorder="0" applyAlignment="0" applyProtection="0"/>
    <xf numFmtId="0" fontId="42" fillId="24" borderId="0" applyNumberFormat="0" applyBorder="0" applyAlignment="0" applyProtection="0"/>
    <xf numFmtId="0" fontId="97" fillId="25" borderId="0">
      <alignment/>
      <protection/>
    </xf>
    <xf numFmtId="0" fontId="96" fillId="38" borderId="0" applyNumberFormat="0" applyBorder="0" applyAlignment="0" applyProtection="0"/>
    <xf numFmtId="0" fontId="42" fillId="27" borderId="0" applyNumberFormat="0" applyBorder="0" applyAlignment="0" applyProtection="0"/>
    <xf numFmtId="0" fontId="97" fillId="28" borderId="0">
      <alignment/>
      <protection/>
    </xf>
    <xf numFmtId="0" fontId="96" fillId="39" borderId="0" applyNumberFormat="0" applyBorder="0" applyAlignment="0" applyProtection="0"/>
    <xf numFmtId="0" fontId="42" fillId="40" borderId="0" applyNumberFormat="0" applyBorder="0" applyAlignment="0" applyProtection="0"/>
    <xf numFmtId="0" fontId="97" fillId="41" borderId="0">
      <alignment/>
      <protection/>
    </xf>
    <xf numFmtId="0" fontId="96" fillId="42" borderId="0" applyNumberFormat="0" applyBorder="0" applyAlignment="0" applyProtection="0"/>
    <xf numFmtId="0" fontId="42" fillId="43" borderId="0" applyNumberFormat="0" applyBorder="0" applyAlignment="0" applyProtection="0"/>
    <xf numFmtId="0" fontId="97" fillId="44" borderId="0">
      <alignment/>
      <protection/>
    </xf>
    <xf numFmtId="0" fontId="96" fillId="45" borderId="0" applyNumberFormat="0" applyBorder="0" applyAlignment="0" applyProtection="0"/>
    <xf numFmtId="0" fontId="42" fillId="46" borderId="0" applyNumberFormat="0" applyBorder="0" applyAlignment="0" applyProtection="0"/>
    <xf numFmtId="0" fontId="97" fillId="47" borderId="0">
      <alignment/>
      <protection/>
    </xf>
    <xf numFmtId="0" fontId="98" fillId="0" borderId="0">
      <alignment horizontal="center"/>
      <protection/>
    </xf>
    <xf numFmtId="0" fontId="98" fillId="0" borderId="0">
      <alignment horizontal="center" textRotation="90"/>
      <protection/>
    </xf>
    <xf numFmtId="0" fontId="99" fillId="0" borderId="0">
      <alignment/>
      <protection/>
    </xf>
    <xf numFmtId="165" fontId="99" fillId="0" borderId="0">
      <alignment/>
      <protection/>
    </xf>
    <xf numFmtId="0" fontId="96" fillId="48" borderId="0" applyNumberFormat="0" applyBorder="0" applyAlignment="0" applyProtection="0"/>
    <xf numFmtId="0" fontId="42" fillId="49" borderId="0" applyNumberFormat="0" applyBorder="0" applyAlignment="0" applyProtection="0"/>
    <xf numFmtId="0" fontId="97" fillId="50" borderId="0">
      <alignment/>
      <protection/>
    </xf>
    <xf numFmtId="0" fontId="96" fillId="51" borderId="0" applyNumberFormat="0" applyBorder="0" applyAlignment="0" applyProtection="0"/>
    <xf numFmtId="0" fontId="42" fillId="52" borderId="0" applyNumberFormat="0" applyBorder="0" applyAlignment="0" applyProtection="0"/>
    <xf numFmtId="0" fontId="97" fillId="53" borderId="0">
      <alignment/>
      <protection/>
    </xf>
    <xf numFmtId="0" fontId="96" fillId="54" borderId="0" applyNumberFormat="0" applyBorder="0" applyAlignment="0" applyProtection="0"/>
    <xf numFmtId="0" fontId="42" fillId="55" borderId="0" applyNumberFormat="0" applyBorder="0" applyAlignment="0" applyProtection="0"/>
    <xf numFmtId="0" fontId="97" fillId="56" borderId="0">
      <alignment/>
      <protection/>
    </xf>
    <xf numFmtId="0" fontId="96" fillId="57" borderId="0" applyNumberFormat="0" applyBorder="0" applyAlignment="0" applyProtection="0"/>
    <xf numFmtId="0" fontId="42" fillId="40" borderId="0" applyNumberFormat="0" applyBorder="0" applyAlignment="0" applyProtection="0"/>
    <xf numFmtId="0" fontId="97" fillId="41" borderId="0">
      <alignment/>
      <protection/>
    </xf>
    <xf numFmtId="0" fontId="96" fillId="58" borderId="0" applyNumberFormat="0" applyBorder="0" applyAlignment="0" applyProtection="0"/>
    <xf numFmtId="0" fontId="42" fillId="43" borderId="0" applyNumberFormat="0" applyBorder="0" applyAlignment="0" applyProtection="0"/>
    <xf numFmtId="0" fontId="97" fillId="44" borderId="0">
      <alignment/>
      <protection/>
    </xf>
    <xf numFmtId="0" fontId="96" fillId="59" borderId="0" applyNumberFormat="0" applyBorder="0" applyAlignment="0" applyProtection="0"/>
    <xf numFmtId="0" fontId="42" fillId="60" borderId="0" applyNumberFormat="0" applyBorder="0" applyAlignment="0" applyProtection="0"/>
    <xf numFmtId="0" fontId="97" fillId="61" borderId="0">
      <alignment/>
      <protection/>
    </xf>
    <xf numFmtId="0" fontId="100" fillId="62" borderId="1" applyNumberFormat="0" applyAlignment="0" applyProtection="0"/>
    <xf numFmtId="0" fontId="43" fillId="18" borderId="2" applyNumberFormat="0" applyAlignment="0" applyProtection="0"/>
    <xf numFmtId="0" fontId="101" fillId="19" borderId="3">
      <alignment/>
      <protection/>
    </xf>
    <xf numFmtId="0" fontId="102" fillId="63" borderId="4" applyNumberFormat="0" applyAlignment="0" applyProtection="0"/>
    <xf numFmtId="0" fontId="44" fillId="64" borderId="5" applyNumberFormat="0" applyAlignment="0" applyProtection="0"/>
    <xf numFmtId="0" fontId="103" fillId="65" borderId="6">
      <alignment/>
      <protection/>
    </xf>
    <xf numFmtId="0" fontId="104" fillId="63" borderId="1" applyNumberFormat="0" applyAlignment="0" applyProtection="0"/>
    <xf numFmtId="0" fontId="45" fillId="64" borderId="2" applyNumberFormat="0" applyAlignment="0" applyProtection="0"/>
    <xf numFmtId="0" fontId="105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0" borderId="7" applyNumberFormat="0" applyFill="0" applyAlignment="0" applyProtection="0"/>
    <xf numFmtId="0" fontId="46" fillId="0" borderId="8" applyNumberFormat="0" applyFill="0" applyAlignment="0" applyProtection="0"/>
    <xf numFmtId="0" fontId="107" fillId="0" borderId="9">
      <alignment/>
      <protection/>
    </xf>
    <xf numFmtId="0" fontId="108" fillId="0" borderId="10" applyNumberFormat="0" applyFill="0" applyAlignment="0" applyProtection="0"/>
    <xf numFmtId="0" fontId="47" fillId="0" borderId="11" applyNumberFormat="0" applyFill="0" applyAlignment="0" applyProtection="0"/>
    <xf numFmtId="0" fontId="109" fillId="0" borderId="12">
      <alignment/>
      <protection/>
    </xf>
    <xf numFmtId="0" fontId="110" fillId="0" borderId="13" applyNumberFormat="0" applyFill="0" applyAlignment="0" applyProtection="0"/>
    <xf numFmtId="0" fontId="48" fillId="0" borderId="14" applyNumberFormat="0" applyFill="0" applyAlignment="0" applyProtection="0"/>
    <xf numFmtId="0" fontId="111" fillId="0" borderId="15">
      <alignment/>
      <protection/>
    </xf>
    <xf numFmtId="0" fontId="1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1" fillId="0" borderId="0">
      <alignment/>
      <protection/>
    </xf>
    <xf numFmtId="0" fontId="112" fillId="0" borderId="16" applyNumberFormat="0" applyFill="0" applyAlignment="0" applyProtection="0"/>
    <xf numFmtId="0" fontId="38" fillId="0" borderId="17" applyNumberFormat="0" applyFill="0" applyAlignment="0" applyProtection="0"/>
    <xf numFmtId="0" fontId="113" fillId="0" borderId="18">
      <alignment/>
      <protection/>
    </xf>
    <xf numFmtId="0" fontId="114" fillId="66" borderId="19" applyNumberFormat="0" applyAlignment="0" applyProtection="0"/>
    <xf numFmtId="0" fontId="49" fillId="67" borderId="20" applyNumberFormat="0" applyAlignment="0" applyProtection="0"/>
    <xf numFmtId="0" fontId="115" fillId="68" borderId="21">
      <alignment/>
      <protection/>
    </xf>
    <xf numFmtId="0" fontId="1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7" fillId="0" borderId="0">
      <alignment/>
      <protection/>
    </xf>
    <xf numFmtId="0" fontId="118" fillId="69" borderId="0" applyNumberFormat="0" applyBorder="0" applyAlignment="0" applyProtection="0"/>
    <xf numFmtId="0" fontId="51" fillId="70" borderId="0" applyNumberFormat="0" applyBorder="0" applyAlignment="0" applyProtection="0"/>
    <xf numFmtId="0" fontId="119" fillId="71" borderId="0">
      <alignment/>
      <protection/>
    </xf>
    <xf numFmtId="0" fontId="25" fillId="0" borderId="0">
      <alignment/>
      <protection/>
    </xf>
    <xf numFmtId="0" fontId="94" fillId="0" borderId="0">
      <alignment/>
      <protection/>
    </xf>
    <xf numFmtId="0" fontId="120" fillId="0" borderId="0">
      <alignment/>
      <protection/>
    </xf>
    <xf numFmtId="0" fontId="85" fillId="0" borderId="0">
      <alignment/>
      <protection/>
    </xf>
    <xf numFmtId="0" fontId="121" fillId="72" borderId="0" applyNumberFormat="0" applyBorder="0" applyAlignment="0" applyProtection="0"/>
    <xf numFmtId="0" fontId="52" fillId="6" borderId="0" applyNumberFormat="0" applyBorder="0" applyAlignment="0" applyProtection="0"/>
    <xf numFmtId="0" fontId="122" fillId="7" borderId="0">
      <alignment/>
      <protection/>
    </xf>
    <xf numFmtId="0" fontId="1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4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20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5" fillId="0" borderId="25" applyNumberFormat="0" applyFill="0" applyAlignment="0" applyProtection="0"/>
    <xf numFmtId="0" fontId="54" fillId="0" borderId="26" applyNumberFormat="0" applyFill="0" applyAlignment="0" applyProtection="0"/>
    <xf numFmtId="0" fontId="126" fillId="0" borderId="27">
      <alignment/>
      <protection/>
    </xf>
    <xf numFmtId="0" fontId="1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8" fillId="76" borderId="0" applyNumberFormat="0" applyBorder="0" applyAlignment="0" applyProtection="0"/>
    <xf numFmtId="0" fontId="56" fillId="9" borderId="0" applyNumberFormat="0" applyBorder="0" applyAlignment="0" applyProtection="0"/>
    <xf numFmtId="0" fontId="129" fillId="10" borderId="0">
      <alignment/>
      <protection/>
    </xf>
  </cellStyleXfs>
  <cellXfs count="6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1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31" xfId="0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33" xfId="0" applyNumberFormat="1" applyFont="1" applyBorder="1" applyAlignment="1">
      <alignment horizontal="center" wrapText="1"/>
    </xf>
    <xf numFmtId="10" fontId="13" fillId="0" borderId="33" xfId="0" applyNumberFormat="1" applyFont="1" applyBorder="1" applyAlignment="1">
      <alignment horizontal="center" wrapText="1"/>
    </xf>
    <xf numFmtId="0" fontId="12" fillId="0" borderId="33" xfId="0" applyNumberFormat="1" applyFont="1" applyBorder="1" applyAlignment="1">
      <alignment horizontal="center" wrapText="1"/>
    </xf>
    <xf numFmtId="3" fontId="60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77" borderId="34" xfId="0" applyFont="1" applyFill="1" applyBorder="1" applyAlignment="1">
      <alignment horizontal="center" vertical="center" wrapText="1"/>
    </xf>
    <xf numFmtId="0" fontId="16" fillId="64" borderId="34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/>
    </xf>
    <xf numFmtId="3" fontId="8" fillId="77" borderId="33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7" fillId="64" borderId="33" xfId="0" applyNumberFormat="1" applyFont="1" applyFill="1" applyBorder="1" applyAlignment="1">
      <alignment horizontal="center" vertical="center"/>
    </xf>
    <xf numFmtId="3" fontId="8" fillId="64" borderId="33" xfId="0" applyNumberFormat="1" applyFont="1" applyFill="1" applyBorder="1" applyAlignment="1">
      <alignment horizontal="center" vertical="center"/>
    </xf>
    <xf numFmtId="0" fontId="8" fillId="64" borderId="3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8" fillId="0" borderId="33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58" fillId="0" borderId="28" xfId="0" applyNumberFormat="1" applyFont="1" applyBorder="1" applyAlignment="1">
      <alignment horizontal="center" vertical="center"/>
    </xf>
    <xf numFmtId="0" fontId="65" fillId="0" borderId="37" xfId="0" applyFont="1" applyBorder="1" applyAlignment="1">
      <alignment wrapText="1"/>
    </xf>
    <xf numFmtId="0" fontId="65" fillId="0" borderId="29" xfId="0" applyFont="1" applyBorder="1" applyAlignment="1">
      <alignment wrapText="1"/>
    </xf>
    <xf numFmtId="3" fontId="65" fillId="0" borderId="38" xfId="0" applyNumberFormat="1" applyFont="1" applyBorder="1" applyAlignment="1">
      <alignment horizontal="center" vertical="center" wrapText="1"/>
    </xf>
    <xf numFmtId="0" fontId="66" fillId="0" borderId="39" xfId="0" applyNumberFormat="1" applyFont="1" applyBorder="1" applyAlignment="1">
      <alignment horizontal="center" vertical="center" wrapText="1"/>
    </xf>
    <xf numFmtId="0" fontId="66" fillId="0" borderId="40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42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58" fillId="0" borderId="30" xfId="0" applyNumberFormat="1" applyFont="1" applyBorder="1" applyAlignment="1">
      <alignment horizontal="center" vertical="center"/>
    </xf>
    <xf numFmtId="0" fontId="5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70" fillId="0" borderId="34" xfId="0" applyFont="1" applyBorder="1" applyAlignment="1">
      <alignment horizontal="center" vertical="center" textRotation="90" wrapText="1"/>
    </xf>
    <xf numFmtId="0" fontId="70" fillId="0" borderId="34" xfId="0" applyFont="1" applyBorder="1" applyAlignment="1">
      <alignment horizontal="center" vertical="center" textRotation="90"/>
    </xf>
    <xf numFmtId="0" fontId="71" fillId="0" borderId="33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1" fontId="69" fillId="0" borderId="33" xfId="0" applyNumberFormat="1" applyFont="1" applyBorder="1" applyAlignment="1">
      <alignment horizontal="center" vertical="center"/>
    </xf>
    <xf numFmtId="1" fontId="69" fillId="0" borderId="33" xfId="0" applyNumberFormat="1" applyFont="1" applyFill="1" applyBorder="1" applyAlignment="1">
      <alignment horizontal="center" vertical="center"/>
    </xf>
    <xf numFmtId="1" fontId="71" fillId="0" borderId="33" xfId="0" applyNumberFormat="1" applyFont="1" applyFill="1" applyBorder="1" applyAlignment="1">
      <alignment horizontal="center" vertical="center"/>
    </xf>
    <xf numFmtId="0" fontId="69" fillId="0" borderId="33" xfId="0" applyNumberFormat="1" applyFont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1" fontId="69" fillId="0" borderId="28" xfId="0" applyNumberFormat="1" applyFont="1" applyFill="1" applyBorder="1" applyAlignment="1">
      <alignment horizontal="center" vertical="center"/>
    </xf>
    <xf numFmtId="1" fontId="71" fillId="0" borderId="28" xfId="0" applyNumberFormat="1" applyFont="1" applyFill="1" applyBorder="1" applyAlignment="1">
      <alignment horizontal="center" vertical="center"/>
    </xf>
    <xf numFmtId="0" fontId="69" fillId="0" borderId="28" xfId="0" applyNumberFormat="1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7" fillId="0" borderId="4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/>
    </xf>
    <xf numFmtId="3" fontId="37" fillId="0" borderId="33" xfId="0" applyNumberFormat="1" applyFont="1" applyBorder="1" applyAlignment="1">
      <alignment horizontal="center" vertical="center" wrapText="1"/>
    </xf>
    <xf numFmtId="3" fontId="37" fillId="0" borderId="33" xfId="0" applyNumberFormat="1" applyFont="1" applyBorder="1" applyAlignment="1">
      <alignment horizontal="center" vertical="center"/>
    </xf>
    <xf numFmtId="0" fontId="37" fillId="0" borderId="33" xfId="0" applyNumberFormat="1" applyFont="1" applyFill="1" applyBorder="1" applyAlignment="1">
      <alignment horizontal="center" vertical="center"/>
    </xf>
    <xf numFmtId="0" fontId="37" fillId="0" borderId="33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3" fontId="58" fillId="0" borderId="28" xfId="0" applyNumberFormat="1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/>
    </xf>
    <xf numFmtId="49" fontId="76" fillId="0" borderId="34" xfId="0" applyNumberFormat="1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77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4" xfId="127" applyFont="1" applyBorder="1" applyAlignment="1">
      <alignment horizontal="center" vertical="center" wrapText="1"/>
      <protection/>
    </xf>
    <xf numFmtId="1" fontId="8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7" fillId="0" borderId="28" xfId="127" applyNumberFormat="1" applyFont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3" fontId="11" fillId="78" borderId="33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0" fontId="11" fillId="78" borderId="28" xfId="0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78" fillId="77" borderId="33" xfId="0" applyNumberFormat="1" applyFont="1" applyFill="1" applyBorder="1" applyAlignment="1">
      <alignment horizontal="center" vertical="center" wrapText="1"/>
    </xf>
    <xf numFmtId="0" fontId="78" fillId="77" borderId="28" xfId="0" applyNumberFormat="1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6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vertical="center"/>
    </xf>
    <xf numFmtId="0" fontId="7" fillId="79" borderId="28" xfId="0" applyFont="1" applyFill="1" applyBorder="1" applyAlignment="1">
      <alignment horizontal="center" vertical="center"/>
    </xf>
    <xf numFmtId="3" fontId="7" fillId="79" borderId="28" xfId="0" applyNumberFormat="1" applyFont="1" applyFill="1" applyBorder="1" applyAlignment="1">
      <alignment horizontal="center" vertical="center"/>
    </xf>
    <xf numFmtId="3" fontId="8" fillId="79" borderId="28" xfId="0" applyNumberFormat="1" applyFont="1" applyFill="1" applyBorder="1" applyAlignment="1">
      <alignment horizontal="center" vertical="center"/>
    </xf>
    <xf numFmtId="0" fontId="7" fillId="79" borderId="28" xfId="0" applyNumberFormat="1" applyFont="1" applyFill="1" applyBorder="1" applyAlignment="1">
      <alignment horizontal="center" vertical="center"/>
    </xf>
    <xf numFmtId="0" fontId="8" fillId="79" borderId="28" xfId="0" applyNumberFormat="1" applyFont="1" applyFill="1" applyBorder="1" applyAlignment="1">
      <alignment horizontal="center" vertical="center"/>
    </xf>
    <xf numFmtId="3" fontId="80" fillId="64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48" xfId="0" applyNumberFormat="1" applyFont="1" applyFill="1" applyBorder="1" applyAlignment="1">
      <alignment horizontal="center" vertical="center" wrapText="1"/>
    </xf>
    <xf numFmtId="0" fontId="41" fillId="79" borderId="48" xfId="0" applyNumberFormat="1" applyFont="1" applyFill="1" applyBorder="1" applyAlignment="1">
      <alignment horizontal="center" vertical="center" wrapText="1"/>
    </xf>
    <xf numFmtId="0" fontId="13" fillId="79" borderId="49" xfId="0" applyNumberFormat="1" applyFont="1" applyFill="1" applyBorder="1" applyAlignment="1">
      <alignment horizontal="center" vertical="center" wrapText="1"/>
    </xf>
    <xf numFmtId="3" fontId="12" fillId="79" borderId="37" xfId="0" applyNumberFormat="1" applyFont="1" applyFill="1" applyBorder="1" applyAlignment="1">
      <alignment horizontal="center" vertical="center" wrapText="1"/>
    </xf>
    <xf numFmtId="0" fontId="35" fillId="79" borderId="50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3" fillId="79" borderId="36" xfId="0" applyFont="1" applyFill="1" applyBorder="1" applyAlignment="1">
      <alignment horizontal="center" vertical="center" wrapText="1"/>
    </xf>
    <xf numFmtId="0" fontId="13" fillId="79" borderId="35" xfId="0" applyFont="1" applyFill="1" applyBorder="1" applyAlignment="1">
      <alignment horizontal="center" vertical="center" wrapText="1"/>
    </xf>
    <xf numFmtId="3" fontId="14" fillId="79" borderId="43" xfId="0" applyNumberFormat="1" applyFont="1" applyFill="1" applyBorder="1" applyAlignment="1">
      <alignment horizontal="center" vertical="center"/>
    </xf>
    <xf numFmtId="0" fontId="58" fillId="79" borderId="28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79" borderId="36" xfId="0" applyFont="1" applyFill="1" applyBorder="1" applyAlignment="1">
      <alignment horizontal="center" vertical="center" wrapText="1"/>
    </xf>
    <xf numFmtId="0" fontId="71" fillId="79" borderId="28" xfId="0" applyFont="1" applyFill="1" applyBorder="1" applyAlignment="1">
      <alignment horizontal="center" vertical="center"/>
    </xf>
    <xf numFmtId="0" fontId="69" fillId="79" borderId="28" xfId="0" applyFont="1" applyFill="1" applyBorder="1" applyAlignment="1">
      <alignment horizontal="center" vertical="center"/>
    </xf>
    <xf numFmtId="1" fontId="69" fillId="79" borderId="28" xfId="0" applyNumberFormat="1" applyFont="1" applyFill="1" applyBorder="1" applyAlignment="1">
      <alignment horizontal="center" vertical="center"/>
    </xf>
    <xf numFmtId="1" fontId="71" fillId="79" borderId="28" xfId="0" applyNumberFormat="1" applyFont="1" applyFill="1" applyBorder="1" applyAlignment="1">
      <alignment horizontal="center" vertical="center"/>
    </xf>
    <xf numFmtId="0" fontId="69" fillId="79" borderId="28" xfId="0" applyNumberFormat="1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/>
    </xf>
    <xf numFmtId="3" fontId="14" fillId="79" borderId="29" xfId="0" applyNumberFormat="1" applyFont="1" applyFill="1" applyBorder="1" applyAlignment="1">
      <alignment horizontal="center" vertical="center"/>
    </xf>
    <xf numFmtId="3" fontId="14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/>
    </xf>
    <xf numFmtId="0" fontId="13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1" fontId="11" fillId="79" borderId="28" xfId="0" applyNumberFormat="1" applyFont="1" applyFill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 wrapText="1"/>
    </xf>
    <xf numFmtId="0" fontId="11" fillId="79" borderId="28" xfId="0" applyNumberFormat="1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2" fillId="0" borderId="53" xfId="0" applyNumberFormat="1" applyFont="1" applyFill="1" applyBorder="1" applyAlignment="1">
      <alignment horizontal="center" vertical="center" wrapText="1"/>
    </xf>
    <xf numFmtId="3" fontId="12" fillId="0" borderId="46" xfId="0" applyNumberFormat="1" applyFont="1" applyBorder="1" applyAlignment="1">
      <alignment horizontal="center" vertical="center" wrapText="1"/>
    </xf>
    <xf numFmtId="3" fontId="12" fillId="0" borderId="54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54" xfId="0" applyNumberFormat="1" applyFont="1" applyBorder="1" applyAlignment="1">
      <alignment horizontal="center" vertical="center" wrapText="1"/>
    </xf>
    <xf numFmtId="3" fontId="12" fillId="0" borderId="57" xfId="0" applyNumberFormat="1" applyFont="1" applyFill="1" applyBorder="1" applyAlignment="1">
      <alignment horizontal="center" vertical="center" wrapText="1"/>
    </xf>
    <xf numFmtId="0" fontId="11" fillId="79" borderId="37" xfId="0" applyFont="1" applyFill="1" applyBorder="1" applyAlignment="1">
      <alignment vertical="center"/>
    </xf>
    <xf numFmtId="3" fontId="12" fillId="79" borderId="28" xfId="0" applyNumberFormat="1" applyFont="1" applyFill="1" applyBorder="1" applyAlignment="1">
      <alignment horizontal="center" vertical="center"/>
    </xf>
    <xf numFmtId="3" fontId="12" fillId="79" borderId="33" xfId="0" applyNumberFormat="1" applyFont="1" applyFill="1" applyBorder="1" applyAlignment="1">
      <alignment horizontal="center" vertical="center"/>
    </xf>
    <xf numFmtId="0" fontId="12" fillId="79" borderId="53" xfId="0" applyNumberFormat="1" applyFont="1" applyFill="1" applyBorder="1" applyAlignment="1">
      <alignment horizontal="center" vertical="center" wrapText="1"/>
    </xf>
    <xf numFmtId="3" fontId="12" fillId="79" borderId="46" xfId="0" applyNumberFormat="1" applyFont="1" applyFill="1" applyBorder="1" applyAlignment="1">
      <alignment horizontal="center" vertical="center" wrapText="1"/>
    </xf>
    <xf numFmtId="3" fontId="13" fillId="79" borderId="28" xfId="0" applyNumberFormat="1" applyFont="1" applyFill="1" applyBorder="1" applyAlignment="1">
      <alignment horizontal="center" vertical="center" wrapText="1"/>
    </xf>
    <xf numFmtId="3" fontId="37" fillId="79" borderId="28" xfId="0" applyNumberFormat="1" applyFont="1" applyFill="1" applyBorder="1" applyAlignment="1">
      <alignment horizontal="center" vertical="center"/>
    </xf>
    <xf numFmtId="0" fontId="37" fillId="79" borderId="28" xfId="0" applyNumberFormat="1" applyFont="1" applyFill="1" applyBorder="1" applyAlignment="1">
      <alignment horizontal="center" vertical="center"/>
    </xf>
    <xf numFmtId="0" fontId="37" fillId="79" borderId="28" xfId="0" applyNumberFormat="1" applyFont="1" applyFill="1" applyBorder="1" applyAlignment="1">
      <alignment horizontal="center" vertical="center" wrapText="1"/>
    </xf>
    <xf numFmtId="3" fontId="12" fillId="79" borderId="52" xfId="0" applyNumberFormat="1" applyFont="1" applyFill="1" applyBorder="1" applyAlignment="1">
      <alignment horizontal="center" vertical="center" wrapText="1"/>
    </xf>
    <xf numFmtId="0" fontId="16" fillId="79" borderId="28" xfId="0" applyFont="1" applyFill="1" applyBorder="1" applyAlignment="1">
      <alignment horizontal="center"/>
    </xf>
    <xf numFmtId="0" fontId="11" fillId="79" borderId="28" xfId="0" applyFont="1" applyFill="1" applyBorder="1" applyAlignment="1">
      <alignment horizontal="left"/>
    </xf>
    <xf numFmtId="3" fontId="16" fillId="79" borderId="28" xfId="0" applyNumberFormat="1" applyFont="1" applyFill="1" applyBorder="1" applyAlignment="1">
      <alignment horizontal="center"/>
    </xf>
    <xf numFmtId="10" fontId="13" fillId="79" borderId="28" xfId="0" applyNumberFormat="1" applyFont="1" applyFill="1" applyBorder="1" applyAlignment="1">
      <alignment horizontal="center" wrapText="1"/>
    </xf>
    <xf numFmtId="0" fontId="12" fillId="79" borderId="28" xfId="0" applyNumberFormat="1" applyFont="1" applyFill="1" applyBorder="1" applyAlignment="1">
      <alignment horizontal="center" wrapText="1"/>
    </xf>
    <xf numFmtId="0" fontId="13" fillId="79" borderId="28" xfId="0" applyNumberFormat="1" applyFont="1" applyFill="1" applyBorder="1" applyAlignment="1">
      <alignment horizont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11" fillId="79" borderId="33" xfId="0" applyNumberFormat="1" applyFont="1" applyFill="1" applyBorder="1" applyAlignment="1">
      <alignment horizontal="center" vertical="center"/>
    </xf>
    <xf numFmtId="0" fontId="8" fillId="79" borderId="28" xfId="0" applyFont="1" applyFill="1" applyBorder="1" applyAlignment="1">
      <alignment horizontal="center" vertical="center"/>
    </xf>
    <xf numFmtId="0" fontId="7" fillId="79" borderId="28" xfId="0" applyNumberFormat="1" applyFont="1" applyFill="1" applyBorder="1" applyAlignment="1">
      <alignment horizontal="center" vertical="center" wrapText="1"/>
    </xf>
    <xf numFmtId="0" fontId="16" fillId="79" borderId="46" xfId="0" applyFont="1" applyFill="1" applyBorder="1" applyAlignment="1">
      <alignment horizontal="center" vertical="center"/>
    </xf>
    <xf numFmtId="0" fontId="78" fillId="79" borderId="28" xfId="0" applyNumberFormat="1" applyFont="1" applyFill="1" applyBorder="1" applyAlignment="1">
      <alignment horizontal="center" vertical="center" wrapText="1"/>
    </xf>
    <xf numFmtId="0" fontId="16" fillId="79" borderId="58" xfId="0" applyFont="1" applyFill="1" applyBorder="1" applyAlignment="1">
      <alignment horizontal="center" vertical="center"/>
    </xf>
    <xf numFmtId="0" fontId="11" fillId="79" borderId="47" xfId="0" applyFont="1" applyFill="1" applyBorder="1" applyAlignment="1">
      <alignment vertical="center"/>
    </xf>
    <xf numFmtId="0" fontId="8" fillId="79" borderId="29" xfId="0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0" xfId="0" applyFont="1" applyFill="1" applyAlignment="1">
      <alignment horizontal="center" vertical="center"/>
    </xf>
    <xf numFmtId="1" fontId="8" fillId="79" borderId="28" xfId="0" applyNumberFormat="1" applyFont="1" applyFill="1" applyBorder="1" applyAlignment="1">
      <alignment horizontal="center" vertical="center"/>
    </xf>
    <xf numFmtId="1" fontId="7" fillId="79" borderId="28" xfId="0" applyNumberFormat="1" applyFont="1" applyFill="1" applyBorder="1" applyAlignment="1">
      <alignment horizontal="center" vertical="center"/>
    </xf>
    <xf numFmtId="0" fontId="68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86" fillId="0" borderId="0" xfId="129" applyNumberFormat="1" applyFont="1">
      <alignment/>
      <protection/>
    </xf>
    <xf numFmtId="0" fontId="85" fillId="0" borderId="0" xfId="129">
      <alignment/>
      <protection/>
    </xf>
    <xf numFmtId="0" fontId="85" fillId="0" borderId="0" xfId="129" applyNumberFormat="1">
      <alignment/>
      <protection/>
    </xf>
    <xf numFmtId="0" fontId="85" fillId="0" borderId="0" xfId="129" applyNumberFormat="1" applyAlignment="1">
      <alignment wrapText="1"/>
      <protection/>
    </xf>
    <xf numFmtId="0" fontId="82" fillId="0" borderId="0" xfId="129" applyNumberFormat="1" applyFont="1">
      <alignment/>
      <protection/>
    </xf>
    <xf numFmtId="0" fontId="87" fillId="0" borderId="0" xfId="129" applyNumberFormat="1" applyFont="1" applyAlignment="1">
      <alignment horizontal="center"/>
      <protection/>
    </xf>
    <xf numFmtId="0" fontId="88" fillId="0" borderId="0" xfId="129" applyNumberFormat="1" applyFont="1">
      <alignment/>
      <protection/>
    </xf>
    <xf numFmtId="49" fontId="11" fillId="0" borderId="33" xfId="0" applyNumberFormat="1" applyFont="1" applyBorder="1" applyAlignment="1">
      <alignment horizontal="center" vertical="center" wrapText="1"/>
    </xf>
    <xf numFmtId="49" fontId="11" fillId="77" borderId="33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49" fontId="11" fillId="79" borderId="28" xfId="0" applyNumberFormat="1" applyFont="1" applyFill="1" applyBorder="1" applyAlignment="1">
      <alignment horizontal="center" vertical="center" wrapText="1"/>
    </xf>
    <xf numFmtId="49" fontId="11" fillId="79" borderId="28" xfId="0" applyNumberFormat="1" applyFont="1" applyFill="1" applyBorder="1" applyAlignment="1">
      <alignment horizontal="left" vertical="center" wrapText="1"/>
    </xf>
    <xf numFmtId="0" fontId="11" fillId="79" borderId="36" xfId="0" applyNumberFormat="1" applyFont="1" applyFill="1" applyBorder="1" applyAlignment="1">
      <alignment horizontal="center" vertical="center" wrapText="1"/>
    </xf>
    <xf numFmtId="0" fontId="11" fillId="79" borderId="4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77" borderId="28" xfId="0" applyNumberFormat="1" applyFont="1" applyFill="1" applyBorder="1" applyAlignment="1">
      <alignment horizontal="left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4" fillId="79" borderId="28" xfId="0" applyFont="1" applyFill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35" fillId="0" borderId="50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0" fontId="41" fillId="0" borderId="48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60" xfId="0" applyNumberFormat="1" applyFont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59" xfId="0" applyNumberFormat="1" applyFont="1" applyFill="1" applyBorder="1" applyAlignment="1">
      <alignment horizontal="center" vertical="center" wrapText="1"/>
    </xf>
    <xf numFmtId="0" fontId="41" fillId="0" borderId="59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 wrapText="1"/>
    </xf>
    <xf numFmtId="0" fontId="35" fillId="0" borderId="6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/>
    </xf>
    <xf numFmtId="0" fontId="11" fillId="79" borderId="33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52" xfId="14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53" xfId="14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140" applyNumberFormat="1" applyFont="1" applyBorder="1" applyAlignment="1">
      <alignment horizontal="center" vertical="center" wrapText="1"/>
    </xf>
    <xf numFmtId="0" fontId="8" fillId="79" borderId="46" xfId="0" applyNumberFormat="1" applyFont="1" applyFill="1" applyBorder="1" applyAlignment="1">
      <alignment horizontal="center" vertical="center" wrapText="1"/>
    </xf>
    <xf numFmtId="0" fontId="8" fillId="79" borderId="53" xfId="140" applyNumberFormat="1" applyFont="1" applyFill="1" applyBorder="1" applyAlignment="1">
      <alignment horizontal="center" vertical="center" wrapText="1"/>
    </xf>
    <xf numFmtId="3" fontId="11" fillId="79" borderId="0" xfId="0" applyNumberFormat="1" applyFont="1" applyFill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84" fillId="0" borderId="64" xfId="0" applyNumberFormat="1" applyFont="1" applyBorder="1" applyAlignment="1">
      <alignment horizontal="center" vertical="center" wrapText="1"/>
    </xf>
    <xf numFmtId="0" fontId="78" fillId="0" borderId="33" xfId="0" applyNumberFormat="1" applyFont="1" applyBorder="1" applyAlignment="1">
      <alignment horizontal="center" vertical="center" wrapText="1"/>
    </xf>
    <xf numFmtId="1" fontId="78" fillId="0" borderId="33" xfId="0" applyNumberFormat="1" applyFont="1" applyBorder="1" applyAlignment="1">
      <alignment horizontal="center" vertical="center" wrapText="1"/>
    </xf>
    <xf numFmtId="3" fontId="77" fillId="0" borderId="52" xfId="0" applyNumberFormat="1" applyFont="1" applyBorder="1" applyAlignment="1">
      <alignment horizontal="center" vertical="center" wrapText="1"/>
    </xf>
    <xf numFmtId="1" fontId="78" fillId="79" borderId="28" xfId="0" applyNumberFormat="1" applyFont="1" applyFill="1" applyBorder="1" applyAlignment="1">
      <alignment horizontal="center" vertical="center" wrapText="1"/>
    </xf>
    <xf numFmtId="3" fontId="77" fillId="79" borderId="53" xfId="0" applyNumberFormat="1" applyFont="1" applyFill="1" applyBorder="1" applyAlignment="1">
      <alignment horizontal="center" vertical="center" wrapText="1"/>
    </xf>
    <xf numFmtId="0" fontId="78" fillId="0" borderId="28" xfId="0" applyNumberFormat="1" applyFont="1" applyBorder="1" applyAlignment="1">
      <alignment horizontal="center" vertical="center" wrapText="1"/>
    </xf>
    <xf numFmtId="1" fontId="78" fillId="0" borderId="28" xfId="0" applyNumberFormat="1" applyFont="1" applyBorder="1" applyAlignment="1">
      <alignment horizontal="center" vertical="center" wrapText="1"/>
    </xf>
    <xf numFmtId="3" fontId="77" fillId="0" borderId="53" xfId="0" applyNumberFormat="1" applyFont="1" applyBorder="1" applyAlignment="1">
      <alignment horizontal="center" vertical="center" wrapText="1"/>
    </xf>
    <xf numFmtId="0" fontId="77" fillId="0" borderId="54" xfId="0" applyNumberFormat="1" applyFont="1" applyBorder="1" applyAlignment="1">
      <alignment horizontal="center" vertical="center"/>
    </xf>
    <xf numFmtId="0" fontId="77" fillId="0" borderId="54" xfId="0" applyNumberFormat="1" applyFont="1" applyBorder="1" applyAlignment="1">
      <alignment horizontal="center" vertical="center" wrapText="1"/>
    </xf>
    <xf numFmtId="3" fontId="77" fillId="0" borderId="55" xfId="0" applyNumberFormat="1" applyFont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37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4" fillId="79" borderId="28" xfId="0" applyFont="1" applyFill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textRotation="90" wrapText="1"/>
    </xf>
    <xf numFmtId="0" fontId="64" fillId="0" borderId="34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7" xfId="0" applyNumberFormat="1" applyFont="1" applyBorder="1" applyAlignment="1">
      <alignment horizontal="center" vertical="center"/>
    </xf>
    <xf numFmtId="3" fontId="15" fillId="0" borderId="6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70" fillId="0" borderId="28" xfId="0" applyFont="1" applyBorder="1" applyAlignment="1">
      <alignment/>
    </xf>
    <xf numFmtId="0" fontId="70" fillId="0" borderId="28" xfId="0" applyFont="1" applyBorder="1" applyAlignment="1">
      <alignment horizontal="center" vertical="center" textRotation="90" wrapText="1"/>
    </xf>
    <xf numFmtId="0" fontId="70" fillId="0" borderId="34" xfId="0" applyFont="1" applyBorder="1" applyAlignment="1">
      <alignment horizontal="center" vertical="center" textRotation="90" wrapText="1"/>
    </xf>
    <xf numFmtId="0" fontId="68" fillId="0" borderId="34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8" fillId="0" borderId="28" xfId="0" applyFont="1" applyBorder="1" applyAlignment="1">
      <alignment vertical="center" wrapText="1"/>
    </xf>
    <xf numFmtId="0" fontId="68" fillId="0" borderId="34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8" fillId="79" borderId="28" xfId="0" applyFont="1" applyFill="1" applyBorder="1" applyAlignment="1">
      <alignment horizontal="center" wrapText="1"/>
    </xf>
    <xf numFmtId="0" fontId="13" fillId="78" borderId="28" xfId="0" applyFont="1" applyFill="1" applyBorder="1" applyAlignment="1">
      <alignment horizontal="center"/>
    </xf>
    <xf numFmtId="0" fontId="39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/>
    </xf>
    <xf numFmtId="0" fontId="13" fillId="78" borderId="28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4" fillId="0" borderId="0" xfId="0" applyNumberFormat="1" applyFont="1" applyAlignment="1">
      <alignment horizontal="left" wrapText="1"/>
    </xf>
    <xf numFmtId="0" fontId="25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36" fillId="79" borderId="28" xfId="0" applyNumberFormat="1" applyFont="1" applyFill="1" applyBorder="1" applyAlignment="1">
      <alignment horizontal="center" vertical="center" wrapText="1"/>
    </xf>
    <xf numFmtId="0" fontId="36" fillId="79" borderId="28" xfId="0" applyFont="1" applyFill="1" applyBorder="1" applyAlignment="1">
      <alignment horizontal="center" vertical="center" wrapText="1"/>
    </xf>
    <xf numFmtId="0" fontId="36" fillId="79" borderId="5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9" fontId="21" fillId="0" borderId="69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1" fillId="0" borderId="72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7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65" fillId="0" borderId="74" xfId="0" applyNumberFormat="1" applyFont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4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4" fillId="0" borderId="37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vertical="center" wrapText="1"/>
    </xf>
    <xf numFmtId="49" fontId="76" fillId="0" borderId="47" xfId="0" applyNumberFormat="1" applyFont="1" applyFill="1" applyBorder="1" applyAlignment="1">
      <alignment horizontal="center" vertical="center" wrapText="1"/>
    </xf>
    <xf numFmtId="49" fontId="76" fillId="0" borderId="67" xfId="0" applyNumberFormat="1" applyFont="1" applyFill="1" applyBorder="1" applyAlignment="1">
      <alignment horizontal="center" vertical="center" wrapText="1"/>
    </xf>
    <xf numFmtId="49" fontId="76" fillId="0" borderId="4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9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69" fillId="0" borderId="28" xfId="127" applyFont="1" applyBorder="1" applyAlignment="1">
      <alignment horizontal="center" vertical="center" wrapText="1"/>
      <protection/>
    </xf>
    <xf numFmtId="0" fontId="69" fillId="0" borderId="34" xfId="127" applyFont="1" applyBorder="1" applyAlignment="1">
      <alignment horizontal="center" vertical="center" wrapText="1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18" fillId="0" borderId="34" xfId="127" applyFont="1" applyBorder="1" applyAlignment="1">
      <alignment horizontal="center" vertical="center" wrapText="1"/>
      <protection/>
    </xf>
    <xf numFmtId="0" fontId="18" fillId="0" borderId="37" xfId="127" applyFont="1" applyBorder="1" applyAlignment="1">
      <alignment horizontal="center" vertical="center"/>
      <protection/>
    </xf>
    <xf numFmtId="0" fontId="18" fillId="0" borderId="68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4" fillId="0" borderId="28" xfId="0" applyNumberFormat="1" applyFont="1" applyBorder="1" applyAlignment="1">
      <alignment horizontal="center" vertical="center" wrapText="1"/>
    </xf>
    <xf numFmtId="0" fontId="84" fillId="0" borderId="34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83" fillId="0" borderId="30" xfId="0" applyNumberFormat="1" applyFont="1" applyBorder="1" applyAlignment="1">
      <alignment horizontal="center" vertical="top"/>
    </xf>
    <xf numFmtId="0" fontId="82" fillId="0" borderId="28" xfId="0" applyNumberFormat="1" applyFont="1" applyBorder="1" applyAlignment="1">
      <alignment horizontal="center" vertical="center"/>
    </xf>
    <xf numFmtId="0" fontId="84" fillId="0" borderId="77" xfId="0" applyNumberFormat="1" applyFont="1" applyBorder="1" applyAlignment="1">
      <alignment horizontal="center" vertical="center" wrapText="1"/>
    </xf>
    <xf numFmtId="49" fontId="84" fillId="0" borderId="78" xfId="0" applyNumberFormat="1" applyFont="1" applyBorder="1" applyAlignment="1">
      <alignment horizontal="center" vertical="center" wrapText="1"/>
    </xf>
    <xf numFmtId="49" fontId="84" fillId="0" borderId="79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5" fillId="0" borderId="0" xfId="129" applyNumberFormat="1" applyAlignment="1">
      <alignment horizontal="center" wrapText="1"/>
      <protection/>
    </xf>
    <xf numFmtId="0" fontId="85" fillId="0" borderId="0" xfId="129" applyNumberFormat="1" applyAlignment="1">
      <alignment horizontal="center"/>
      <protection/>
    </xf>
    <xf numFmtId="0" fontId="11" fillId="0" borderId="7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78" fillId="0" borderId="80" xfId="0" applyNumberFormat="1" applyFont="1" applyBorder="1" applyAlignment="1">
      <alignment horizontal="center" vertical="center" wrapText="1"/>
    </xf>
    <xf numFmtId="0" fontId="78" fillId="0" borderId="81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/>
    </xf>
    <xf numFmtId="3" fontId="57" fillId="0" borderId="33" xfId="0" applyNumberFormat="1" applyFont="1" applyBorder="1" applyAlignment="1">
      <alignment horizontal="center"/>
    </xf>
    <xf numFmtId="3" fontId="58" fillId="0" borderId="33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57" fillId="0" borderId="28" xfId="0" applyNumberFormat="1" applyFont="1" applyBorder="1" applyAlignment="1">
      <alignment horizontal="center"/>
    </xf>
    <xf numFmtId="3" fontId="58" fillId="0" borderId="28" xfId="0" applyNumberFormat="1" applyFont="1" applyBorder="1" applyAlignment="1">
      <alignment horizontal="center"/>
    </xf>
    <xf numFmtId="0" fontId="11" fillId="79" borderId="28" xfId="0" applyFont="1" applyFill="1" applyBorder="1" applyAlignment="1">
      <alignment/>
    </xf>
    <xf numFmtId="3" fontId="57" fillId="79" borderId="28" xfId="0" applyNumberFormat="1" applyFont="1" applyFill="1" applyBorder="1" applyAlignment="1">
      <alignment horizontal="center"/>
    </xf>
    <xf numFmtId="3" fontId="58" fillId="79" borderId="28" xfId="0" applyNumberFormat="1" applyFont="1" applyFill="1" applyBorder="1" applyAlignment="1">
      <alignment horizontal="center"/>
    </xf>
    <xf numFmtId="0" fontId="16" fillId="0" borderId="6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4" fillId="0" borderId="56" xfId="0" applyNumberFormat="1" applyFont="1" applyFill="1" applyBorder="1" applyAlignment="1">
      <alignment horizontal="center" vertical="center"/>
    </xf>
    <xf numFmtId="0" fontId="14" fillId="0" borderId="54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1" fillId="79" borderId="46" xfId="0" applyFont="1" applyFill="1" applyBorder="1" applyAlignment="1">
      <alignment horizontal="center" vertical="center"/>
    </xf>
    <xf numFmtId="0" fontId="8" fillId="79" borderId="5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16" fillId="0" borderId="8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4" fillId="0" borderId="84" xfId="0" applyNumberFormat="1" applyFont="1" applyFill="1" applyBorder="1" applyAlignment="1">
      <alignment horizontal="center" vertical="center"/>
    </xf>
    <xf numFmtId="0" fontId="4" fillId="0" borderId="85" xfId="0" applyNumberFormat="1" applyFont="1" applyFill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3" fontId="12" fillId="79" borderId="45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79" borderId="33" xfId="0" applyNumberFormat="1" applyFont="1" applyFill="1" applyBorder="1" applyAlignment="1">
      <alignment horizontal="center" vertical="center"/>
    </xf>
    <xf numFmtId="0" fontId="24" fillId="77" borderId="34" xfId="0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/>
    </xf>
    <xf numFmtId="49" fontId="130" fillId="0" borderId="0" xfId="0" applyNumberFormat="1" applyFont="1" applyAlignment="1">
      <alignment vertical="top" wrapText="1"/>
    </xf>
    <xf numFmtId="0" fontId="130" fillId="0" borderId="0" xfId="0" applyFont="1" applyAlignment="1">
      <alignment horizontal="center" vertical="center"/>
    </xf>
    <xf numFmtId="49" fontId="130" fillId="0" borderId="0" xfId="0" applyNumberFormat="1" applyFont="1" applyAlignment="1">
      <alignment horizontal="center" vertical="center" wrapText="1"/>
    </xf>
    <xf numFmtId="0" fontId="130" fillId="0" borderId="0" xfId="0" applyFont="1" applyAlignment="1">
      <alignment horizontal="center"/>
    </xf>
    <xf numFmtId="0" fontId="11" fillId="79" borderId="28" xfId="0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2066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60" zoomScaleNormal="60" zoomScalePageLayoutView="0" workbookViewId="0" topLeftCell="A1">
      <selection activeCell="E5" sqref="E5"/>
    </sheetView>
  </sheetViews>
  <sheetFormatPr defaultColWidth="9.00390625" defaultRowHeight="12.75"/>
  <cols>
    <col min="1" max="1" width="5.5039062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37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375" style="0" customWidth="1"/>
    <col min="10" max="10" width="18.00390625" style="0" customWidth="1"/>
    <col min="11" max="11" width="17.50390625" style="0" customWidth="1"/>
    <col min="12" max="12" width="18.50390625" style="0" customWidth="1"/>
  </cols>
  <sheetData>
    <row r="1" spans="1:12" s="1" customFormat="1" ht="84.75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s="1" customFormat="1" ht="41.25" customHeight="1">
      <c r="A2" s="398" t="s">
        <v>200</v>
      </c>
      <c r="B2" s="398" t="s">
        <v>10</v>
      </c>
      <c r="C2" s="396" t="s">
        <v>291</v>
      </c>
      <c r="D2" s="396"/>
      <c r="E2" s="396"/>
      <c r="F2" s="396"/>
      <c r="G2" s="396"/>
      <c r="H2" s="397" t="s">
        <v>201</v>
      </c>
      <c r="I2" s="397"/>
      <c r="J2" s="397"/>
      <c r="K2" s="397"/>
      <c r="L2" s="397"/>
    </row>
    <row r="3" spans="1:12" s="2" customFormat="1" ht="98.25" customHeight="1" thickBot="1">
      <c r="A3" s="399"/>
      <c r="B3" s="399"/>
      <c r="C3" s="76" t="s">
        <v>2</v>
      </c>
      <c r="D3" s="76" t="s">
        <v>3</v>
      </c>
      <c r="E3" s="76" t="s">
        <v>4</v>
      </c>
      <c r="F3" s="77" t="s">
        <v>5</v>
      </c>
      <c r="G3" s="76" t="s">
        <v>6</v>
      </c>
      <c r="H3" s="78" t="s">
        <v>2</v>
      </c>
      <c r="I3" s="78" t="s">
        <v>3</v>
      </c>
      <c r="J3" s="78" t="s">
        <v>4</v>
      </c>
      <c r="K3" s="78" t="s">
        <v>7</v>
      </c>
      <c r="L3" s="78" t="s">
        <v>6</v>
      </c>
    </row>
    <row r="4" spans="1:12" ht="28.5" customHeight="1" thickTop="1">
      <c r="A4" s="79">
        <v>1</v>
      </c>
      <c r="B4" s="80" t="s">
        <v>13</v>
      </c>
      <c r="C4" s="81">
        <v>7</v>
      </c>
      <c r="D4" s="81">
        <v>92</v>
      </c>
      <c r="E4" s="81">
        <v>5304</v>
      </c>
      <c r="F4" s="82">
        <v>5403</v>
      </c>
      <c r="G4" s="83">
        <v>3089</v>
      </c>
      <c r="H4" s="84">
        <v>7</v>
      </c>
      <c r="I4" s="84">
        <v>100</v>
      </c>
      <c r="J4" s="84">
        <v>5639</v>
      </c>
      <c r="K4" s="85">
        <f>SUM(H4:J4)</f>
        <v>5746</v>
      </c>
      <c r="L4" s="86">
        <v>3197</v>
      </c>
    </row>
    <row r="5" spans="1:12" ht="28.5" customHeight="1">
      <c r="A5" s="220">
        <v>2</v>
      </c>
      <c r="B5" s="221" t="s">
        <v>14</v>
      </c>
      <c r="C5" s="222">
        <v>6</v>
      </c>
      <c r="D5" s="222">
        <v>33</v>
      </c>
      <c r="E5" s="223">
        <v>2305</v>
      </c>
      <c r="F5" s="224">
        <v>2344</v>
      </c>
      <c r="G5" s="224">
        <v>1452</v>
      </c>
      <c r="H5" s="225">
        <v>7</v>
      </c>
      <c r="I5" s="225">
        <v>37</v>
      </c>
      <c r="J5" s="225">
        <v>2404</v>
      </c>
      <c r="K5" s="224">
        <f aca="true" t="shared" si="0" ref="K5:K21">SUM(H5:J5)</f>
        <v>2448</v>
      </c>
      <c r="L5" s="226">
        <v>1486</v>
      </c>
    </row>
    <row r="6" spans="1:12" ht="28.5" customHeight="1">
      <c r="A6" s="44">
        <v>3</v>
      </c>
      <c r="B6" s="87" t="s">
        <v>15</v>
      </c>
      <c r="C6" s="88">
        <v>17</v>
      </c>
      <c r="D6" s="88">
        <v>68</v>
      </c>
      <c r="E6" s="88">
        <v>6246</v>
      </c>
      <c r="F6" s="89">
        <v>6331</v>
      </c>
      <c r="G6" s="90">
        <v>3918</v>
      </c>
      <c r="H6" s="91">
        <v>22</v>
      </c>
      <c r="I6" s="91">
        <v>76</v>
      </c>
      <c r="J6" s="91">
        <v>6590</v>
      </c>
      <c r="K6" s="92">
        <f t="shared" si="0"/>
        <v>6688</v>
      </c>
      <c r="L6" s="93">
        <v>4029</v>
      </c>
    </row>
    <row r="7" spans="1:12" ht="28.5" customHeight="1">
      <c r="A7" s="220">
        <v>4</v>
      </c>
      <c r="B7" s="221" t="s">
        <v>16</v>
      </c>
      <c r="C7" s="222">
        <v>14</v>
      </c>
      <c r="D7" s="222">
        <v>285</v>
      </c>
      <c r="E7" s="223">
        <v>14569</v>
      </c>
      <c r="F7" s="224">
        <v>14868</v>
      </c>
      <c r="G7" s="224">
        <v>5751</v>
      </c>
      <c r="H7" s="225">
        <v>20</v>
      </c>
      <c r="I7" s="225">
        <v>303</v>
      </c>
      <c r="J7" s="225">
        <v>15207</v>
      </c>
      <c r="K7" s="224">
        <f t="shared" si="0"/>
        <v>15530</v>
      </c>
      <c r="L7" s="226">
        <v>5953</v>
      </c>
    </row>
    <row r="8" spans="1:12" ht="28.5" customHeight="1">
      <c r="A8" s="44">
        <v>5</v>
      </c>
      <c r="B8" s="87" t="s">
        <v>17</v>
      </c>
      <c r="C8" s="88">
        <v>13</v>
      </c>
      <c r="D8" s="88">
        <v>120</v>
      </c>
      <c r="E8" s="88">
        <v>9412</v>
      </c>
      <c r="F8" s="89">
        <v>9545</v>
      </c>
      <c r="G8" s="90">
        <v>7716</v>
      </c>
      <c r="H8" s="91">
        <v>15</v>
      </c>
      <c r="I8" s="91">
        <v>127</v>
      </c>
      <c r="J8" s="91">
        <v>9839</v>
      </c>
      <c r="K8" s="92">
        <f t="shared" si="0"/>
        <v>9981</v>
      </c>
      <c r="L8" s="93">
        <v>7971</v>
      </c>
    </row>
    <row r="9" spans="1:12" ht="28.5" customHeight="1">
      <c r="A9" s="220">
        <v>6</v>
      </c>
      <c r="B9" s="221" t="s">
        <v>18</v>
      </c>
      <c r="C9" s="222">
        <v>20</v>
      </c>
      <c r="D9" s="222">
        <v>182</v>
      </c>
      <c r="E9" s="223">
        <v>14258</v>
      </c>
      <c r="F9" s="224">
        <v>14460</v>
      </c>
      <c r="G9" s="224">
        <v>7887</v>
      </c>
      <c r="H9" s="225">
        <v>26</v>
      </c>
      <c r="I9" s="225">
        <v>199</v>
      </c>
      <c r="J9" s="225">
        <v>14956</v>
      </c>
      <c r="K9" s="224">
        <f t="shared" si="0"/>
        <v>15181</v>
      </c>
      <c r="L9" s="226">
        <v>8146</v>
      </c>
    </row>
    <row r="10" spans="1:12" ht="28.5" customHeight="1">
      <c r="A10" s="44">
        <v>7</v>
      </c>
      <c r="B10" s="87" t="s">
        <v>19</v>
      </c>
      <c r="C10" s="88">
        <v>8</v>
      </c>
      <c r="D10" s="88">
        <v>118</v>
      </c>
      <c r="E10" s="88">
        <v>5297</v>
      </c>
      <c r="F10" s="89">
        <v>5423</v>
      </c>
      <c r="G10" s="90">
        <v>4153</v>
      </c>
      <c r="H10" s="91">
        <v>10</v>
      </c>
      <c r="I10" s="91">
        <v>126</v>
      </c>
      <c r="J10" s="91">
        <v>5553</v>
      </c>
      <c r="K10" s="92">
        <f t="shared" si="0"/>
        <v>5689</v>
      </c>
      <c r="L10" s="93">
        <v>4263</v>
      </c>
    </row>
    <row r="11" spans="1:12" ht="28.5" customHeight="1">
      <c r="A11" s="220">
        <v>8</v>
      </c>
      <c r="B11" s="221" t="s">
        <v>20</v>
      </c>
      <c r="C11" s="222">
        <v>6</v>
      </c>
      <c r="D11" s="222">
        <v>89</v>
      </c>
      <c r="E11" s="223">
        <v>5470</v>
      </c>
      <c r="F11" s="224">
        <v>5565</v>
      </c>
      <c r="G11" s="224">
        <v>4374</v>
      </c>
      <c r="H11" s="225">
        <v>7</v>
      </c>
      <c r="I11" s="225">
        <v>92</v>
      </c>
      <c r="J11" s="225">
        <v>5745</v>
      </c>
      <c r="K11" s="224">
        <f t="shared" si="0"/>
        <v>5844</v>
      </c>
      <c r="L11" s="226">
        <v>4506</v>
      </c>
    </row>
    <row r="12" spans="1:12" ht="28.5" customHeight="1">
      <c r="A12" s="44">
        <v>9</v>
      </c>
      <c r="B12" s="87" t="s">
        <v>21</v>
      </c>
      <c r="C12" s="88">
        <v>6</v>
      </c>
      <c r="D12" s="88">
        <v>89</v>
      </c>
      <c r="E12" s="88">
        <v>5976</v>
      </c>
      <c r="F12" s="89">
        <v>6071</v>
      </c>
      <c r="G12" s="90">
        <v>4032</v>
      </c>
      <c r="H12" s="91">
        <v>10</v>
      </c>
      <c r="I12" s="91">
        <v>98</v>
      </c>
      <c r="J12" s="91">
        <v>6274</v>
      </c>
      <c r="K12" s="92">
        <f t="shared" si="0"/>
        <v>6382</v>
      </c>
      <c r="L12" s="93">
        <v>4161</v>
      </c>
    </row>
    <row r="13" spans="1:12" ht="28.5" customHeight="1">
      <c r="A13" s="220">
        <v>10</v>
      </c>
      <c r="B13" s="221" t="s">
        <v>22</v>
      </c>
      <c r="C13" s="222">
        <v>12</v>
      </c>
      <c r="D13" s="222">
        <v>43</v>
      </c>
      <c r="E13" s="223">
        <v>2421</v>
      </c>
      <c r="F13" s="224">
        <v>2476</v>
      </c>
      <c r="G13" s="224">
        <v>1312</v>
      </c>
      <c r="H13" s="225">
        <v>13</v>
      </c>
      <c r="I13" s="225">
        <v>46</v>
      </c>
      <c r="J13" s="225">
        <v>2531</v>
      </c>
      <c r="K13" s="224">
        <f t="shared" si="0"/>
        <v>2590</v>
      </c>
      <c r="L13" s="226">
        <v>1356</v>
      </c>
    </row>
    <row r="14" spans="1:12" ht="28.5" customHeight="1">
      <c r="A14" s="44">
        <v>11</v>
      </c>
      <c r="B14" s="87" t="s">
        <v>23</v>
      </c>
      <c r="C14" s="88">
        <v>7</v>
      </c>
      <c r="D14" s="88">
        <v>71</v>
      </c>
      <c r="E14" s="88">
        <v>4145</v>
      </c>
      <c r="F14" s="89">
        <v>4223</v>
      </c>
      <c r="G14" s="90">
        <v>2253</v>
      </c>
      <c r="H14" s="91">
        <v>7</v>
      </c>
      <c r="I14" s="91">
        <v>74</v>
      </c>
      <c r="J14" s="91">
        <v>4312</v>
      </c>
      <c r="K14" s="92">
        <f t="shared" si="0"/>
        <v>4393</v>
      </c>
      <c r="L14" s="93">
        <v>2331</v>
      </c>
    </row>
    <row r="15" spans="1:12" ht="28.5" customHeight="1">
      <c r="A15" s="220">
        <v>12</v>
      </c>
      <c r="B15" s="221" t="s">
        <v>24</v>
      </c>
      <c r="C15" s="222">
        <v>3</v>
      </c>
      <c r="D15" s="222">
        <v>97</v>
      </c>
      <c r="E15" s="223">
        <v>5594</v>
      </c>
      <c r="F15" s="224">
        <v>5694</v>
      </c>
      <c r="G15" s="224">
        <v>3099</v>
      </c>
      <c r="H15" s="225">
        <v>7</v>
      </c>
      <c r="I15" s="225">
        <v>102</v>
      </c>
      <c r="J15" s="225">
        <v>5908</v>
      </c>
      <c r="K15" s="224">
        <f t="shared" si="0"/>
        <v>6017</v>
      </c>
      <c r="L15" s="226">
        <v>3181</v>
      </c>
    </row>
    <row r="16" spans="1:12" ht="28.5" customHeight="1">
      <c r="A16" s="44">
        <v>13</v>
      </c>
      <c r="B16" s="87" t="s">
        <v>25</v>
      </c>
      <c r="C16" s="88">
        <v>4</v>
      </c>
      <c r="D16" s="88">
        <v>48</v>
      </c>
      <c r="E16" s="88">
        <v>3034</v>
      </c>
      <c r="F16" s="89">
        <v>3086</v>
      </c>
      <c r="G16" s="90">
        <v>1282</v>
      </c>
      <c r="H16" s="91">
        <v>4</v>
      </c>
      <c r="I16" s="91">
        <v>49</v>
      </c>
      <c r="J16" s="91">
        <v>3205</v>
      </c>
      <c r="K16" s="92">
        <f t="shared" si="0"/>
        <v>3258</v>
      </c>
      <c r="L16" s="93">
        <v>1327</v>
      </c>
    </row>
    <row r="17" spans="1:12" ht="28.5" customHeight="1">
      <c r="A17" s="220">
        <v>14</v>
      </c>
      <c r="B17" s="221" t="s">
        <v>26</v>
      </c>
      <c r="C17" s="222">
        <v>5</v>
      </c>
      <c r="D17" s="222">
        <v>63</v>
      </c>
      <c r="E17" s="223">
        <v>3498</v>
      </c>
      <c r="F17" s="224">
        <v>3566</v>
      </c>
      <c r="G17" s="224">
        <v>2476</v>
      </c>
      <c r="H17" s="225">
        <v>5</v>
      </c>
      <c r="I17" s="225">
        <v>65</v>
      </c>
      <c r="J17" s="225">
        <v>3694</v>
      </c>
      <c r="K17" s="224">
        <f t="shared" si="0"/>
        <v>3764</v>
      </c>
      <c r="L17" s="226">
        <v>2556</v>
      </c>
    </row>
    <row r="18" spans="1:12" ht="28.5" customHeight="1">
      <c r="A18" s="44">
        <v>15</v>
      </c>
      <c r="B18" s="87" t="s">
        <v>27</v>
      </c>
      <c r="C18" s="88">
        <v>5</v>
      </c>
      <c r="D18" s="88">
        <v>59</v>
      </c>
      <c r="E18" s="88">
        <v>3452</v>
      </c>
      <c r="F18" s="89">
        <v>3516</v>
      </c>
      <c r="G18" s="90">
        <v>1707</v>
      </c>
      <c r="H18" s="91">
        <v>5</v>
      </c>
      <c r="I18" s="91">
        <v>61</v>
      </c>
      <c r="J18" s="91">
        <v>3636</v>
      </c>
      <c r="K18" s="92">
        <f t="shared" si="0"/>
        <v>3702</v>
      </c>
      <c r="L18" s="93">
        <v>1764</v>
      </c>
    </row>
    <row r="19" spans="1:12" ht="28.5" customHeight="1">
      <c r="A19" s="220">
        <v>16</v>
      </c>
      <c r="B19" s="221" t="s">
        <v>28</v>
      </c>
      <c r="C19" s="222">
        <v>2</v>
      </c>
      <c r="D19" s="222">
        <v>91</v>
      </c>
      <c r="E19" s="223">
        <v>9147</v>
      </c>
      <c r="F19" s="224">
        <v>9240</v>
      </c>
      <c r="G19" s="224">
        <v>1846</v>
      </c>
      <c r="H19" s="225">
        <v>2</v>
      </c>
      <c r="I19" s="225">
        <v>95</v>
      </c>
      <c r="J19" s="225">
        <v>9464</v>
      </c>
      <c r="K19" s="224">
        <f t="shared" si="0"/>
        <v>9561</v>
      </c>
      <c r="L19" s="226">
        <v>1909</v>
      </c>
    </row>
    <row r="20" spans="1:12" ht="28.5" customHeight="1">
      <c r="A20" s="44">
        <v>17</v>
      </c>
      <c r="B20" s="87" t="s">
        <v>29</v>
      </c>
      <c r="C20" s="88">
        <v>3</v>
      </c>
      <c r="D20" s="88">
        <v>96</v>
      </c>
      <c r="E20" s="88">
        <v>5748</v>
      </c>
      <c r="F20" s="89">
        <v>5847</v>
      </c>
      <c r="G20" s="90">
        <v>5373</v>
      </c>
      <c r="H20" s="91">
        <v>5</v>
      </c>
      <c r="I20" s="91">
        <v>105</v>
      </c>
      <c r="J20" s="91">
        <v>6082</v>
      </c>
      <c r="K20" s="92">
        <f t="shared" si="0"/>
        <v>6192</v>
      </c>
      <c r="L20" s="93">
        <v>5508</v>
      </c>
    </row>
    <row r="21" spans="1:12" ht="28.5" customHeight="1">
      <c r="A21" s="220">
        <v>18</v>
      </c>
      <c r="B21" s="221" t="s">
        <v>30</v>
      </c>
      <c r="C21" s="222">
        <v>8</v>
      </c>
      <c r="D21" s="222">
        <v>90</v>
      </c>
      <c r="E21" s="223">
        <v>6917</v>
      </c>
      <c r="F21" s="224">
        <v>7015</v>
      </c>
      <c r="G21" s="224">
        <v>4453</v>
      </c>
      <c r="H21" s="225">
        <v>11</v>
      </c>
      <c r="I21" s="225">
        <v>101</v>
      </c>
      <c r="J21" s="225">
        <v>7222</v>
      </c>
      <c r="K21" s="224">
        <f t="shared" si="0"/>
        <v>7334</v>
      </c>
      <c r="L21" s="226">
        <v>4586</v>
      </c>
    </row>
    <row r="22" spans="1:12" s="3" customFormat="1" ht="39.75" customHeight="1">
      <c r="A22" s="394" t="s">
        <v>8</v>
      </c>
      <c r="B22" s="395"/>
      <c r="C22" s="94">
        <v>146</v>
      </c>
      <c r="D22" s="94">
        <v>1734</v>
      </c>
      <c r="E22" s="94">
        <v>112793</v>
      </c>
      <c r="F22" s="94">
        <v>114673</v>
      </c>
      <c r="G22" s="94">
        <v>66173</v>
      </c>
      <c r="H22" s="227">
        <f>SUM(H4:H21)</f>
        <v>183</v>
      </c>
      <c r="I22" s="227">
        <f>SUM(I4:I21)</f>
        <v>1856</v>
      </c>
      <c r="J22" s="227">
        <f>SUM(J4:J21)</f>
        <v>118261</v>
      </c>
      <c r="K22" s="227">
        <f>SUM(K4:K21)</f>
        <v>120300</v>
      </c>
      <c r="L22" s="227">
        <f>SUM(L4:L21)</f>
        <v>68230</v>
      </c>
    </row>
    <row r="23" spans="3:6" ht="20.25" customHeight="1">
      <c r="C23" s="5"/>
      <c r="D23" s="5"/>
      <c r="E23" s="5"/>
      <c r="F23" s="5"/>
    </row>
  </sheetData>
  <sheetProtection/>
  <mergeCells count="6">
    <mergeCell ref="A22:B22"/>
    <mergeCell ref="C2:G2"/>
    <mergeCell ref="H2:L2"/>
    <mergeCell ref="A2:A3"/>
    <mergeCell ref="B2:B3"/>
    <mergeCell ref="A1:L1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65" zoomScaleNormal="65" zoomScalePageLayoutView="0" workbookViewId="0" topLeftCell="A1">
      <selection activeCell="P14" sqref="P14"/>
    </sheetView>
  </sheetViews>
  <sheetFormatPr defaultColWidth="12.00390625" defaultRowHeight="12.75"/>
  <cols>
    <col min="1" max="1" width="5.00390625" style="30" customWidth="1"/>
    <col min="2" max="2" width="26.375" style="21" customWidth="1"/>
    <col min="3" max="3" width="15.625" style="21" customWidth="1"/>
    <col min="4" max="4" width="17.50390625" style="21" customWidth="1"/>
    <col min="5" max="5" width="15.875" style="21" customWidth="1"/>
    <col min="6" max="6" width="12.37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625" style="21" customWidth="1"/>
    <col min="15" max="16384" width="12.00390625" style="21" customWidth="1"/>
  </cols>
  <sheetData>
    <row r="1" spans="1:14" s="20" customFormat="1" ht="51.75" customHeight="1">
      <c r="A1" s="480" t="s">
        <v>343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ht="58.5" customHeight="1">
      <c r="A2" s="442" t="s">
        <v>9</v>
      </c>
      <c r="B2" s="422" t="s">
        <v>10</v>
      </c>
      <c r="C2" s="431" t="s">
        <v>206</v>
      </c>
      <c r="D2" s="431" t="s">
        <v>80</v>
      </c>
      <c r="E2" s="431"/>
      <c r="F2" s="431" t="s">
        <v>207</v>
      </c>
      <c r="G2" s="431"/>
      <c r="H2" s="431"/>
      <c r="I2" s="431"/>
      <c r="J2" s="431"/>
      <c r="K2" s="431" t="s">
        <v>208</v>
      </c>
      <c r="L2" s="431" t="s">
        <v>209</v>
      </c>
      <c r="M2" s="431" t="s">
        <v>210</v>
      </c>
      <c r="N2" s="431"/>
    </row>
    <row r="3" spans="1:14" ht="41.25" customHeight="1" thickBot="1">
      <c r="A3" s="483"/>
      <c r="B3" s="423"/>
      <c r="C3" s="432"/>
      <c r="D3" s="99" t="s">
        <v>211</v>
      </c>
      <c r="E3" s="100" t="s">
        <v>212</v>
      </c>
      <c r="F3" s="143" t="s">
        <v>182</v>
      </c>
      <c r="G3" s="144" t="s">
        <v>213</v>
      </c>
      <c r="H3" s="144" t="s">
        <v>214</v>
      </c>
      <c r="I3" s="144" t="s">
        <v>215</v>
      </c>
      <c r="J3" s="144" t="s">
        <v>216</v>
      </c>
      <c r="K3" s="432"/>
      <c r="L3" s="432"/>
      <c r="M3" s="143" t="s">
        <v>182</v>
      </c>
      <c r="N3" s="144" t="s">
        <v>217</v>
      </c>
    </row>
    <row r="4" spans="1:14" s="22" customFormat="1" ht="27.75" customHeight="1" thickTop="1">
      <c r="A4" s="145">
        <v>1</v>
      </c>
      <c r="B4" s="80" t="s">
        <v>13</v>
      </c>
      <c r="C4" s="137">
        <v>446</v>
      </c>
      <c r="D4" s="137">
        <v>1085</v>
      </c>
      <c r="E4" s="60">
        <v>1020</v>
      </c>
      <c r="F4" s="146">
        <v>46</v>
      </c>
      <c r="G4" s="146">
        <v>36</v>
      </c>
      <c r="H4" s="146">
        <v>10</v>
      </c>
      <c r="I4" s="137">
        <v>0</v>
      </c>
      <c r="J4" s="137">
        <v>0</v>
      </c>
      <c r="K4" s="147">
        <v>22</v>
      </c>
      <c r="L4" s="147">
        <v>70</v>
      </c>
      <c r="M4" s="147">
        <v>286</v>
      </c>
      <c r="N4" s="137">
        <v>146</v>
      </c>
    </row>
    <row r="5" spans="1:14" s="23" customFormat="1" ht="27.75" customHeight="1">
      <c r="A5" s="254">
        <v>2</v>
      </c>
      <c r="B5" s="221" t="s">
        <v>14</v>
      </c>
      <c r="C5" s="249">
        <v>424</v>
      </c>
      <c r="D5" s="249">
        <v>515</v>
      </c>
      <c r="E5" s="236">
        <v>1392</v>
      </c>
      <c r="F5" s="249">
        <v>26</v>
      </c>
      <c r="G5" s="249">
        <v>20</v>
      </c>
      <c r="H5" s="249">
        <v>6</v>
      </c>
      <c r="I5" s="249">
        <v>0</v>
      </c>
      <c r="J5" s="249">
        <v>0</v>
      </c>
      <c r="K5" s="255">
        <v>91</v>
      </c>
      <c r="L5" s="255">
        <v>103</v>
      </c>
      <c r="M5" s="255">
        <v>404</v>
      </c>
      <c r="N5" s="249">
        <v>208</v>
      </c>
    </row>
    <row r="6" spans="1:14" s="23" customFormat="1" ht="27.75" customHeight="1">
      <c r="A6" s="132">
        <v>3</v>
      </c>
      <c r="B6" s="87" t="s">
        <v>15</v>
      </c>
      <c r="C6" s="95">
        <v>835</v>
      </c>
      <c r="D6" s="95">
        <v>1096</v>
      </c>
      <c r="E6" s="58">
        <v>2415</v>
      </c>
      <c r="F6" s="148">
        <v>67</v>
      </c>
      <c r="G6" s="148">
        <v>58</v>
      </c>
      <c r="H6" s="148">
        <v>9</v>
      </c>
      <c r="I6" s="95">
        <v>0</v>
      </c>
      <c r="J6" s="95">
        <v>0</v>
      </c>
      <c r="K6" s="96">
        <v>121</v>
      </c>
      <c r="L6" s="96">
        <v>133</v>
      </c>
      <c r="M6" s="96">
        <v>543</v>
      </c>
      <c r="N6" s="95">
        <v>267</v>
      </c>
    </row>
    <row r="7" spans="1:14" s="23" customFormat="1" ht="27.75" customHeight="1">
      <c r="A7" s="254">
        <v>4</v>
      </c>
      <c r="B7" s="221" t="s">
        <v>16</v>
      </c>
      <c r="C7" s="249">
        <v>2218</v>
      </c>
      <c r="D7" s="249">
        <v>602</v>
      </c>
      <c r="E7" s="236">
        <v>4867</v>
      </c>
      <c r="F7" s="249">
        <v>142</v>
      </c>
      <c r="G7" s="249">
        <v>114</v>
      </c>
      <c r="H7" s="249">
        <v>28</v>
      </c>
      <c r="I7" s="249">
        <v>0</v>
      </c>
      <c r="J7" s="249">
        <v>0</v>
      </c>
      <c r="K7" s="255">
        <v>148</v>
      </c>
      <c r="L7" s="255">
        <v>308</v>
      </c>
      <c r="M7" s="255">
        <v>999</v>
      </c>
      <c r="N7" s="249">
        <v>372</v>
      </c>
    </row>
    <row r="8" spans="1:14" s="23" customFormat="1" ht="27.75" customHeight="1">
      <c r="A8" s="132">
        <v>5</v>
      </c>
      <c r="B8" s="87" t="s">
        <v>17</v>
      </c>
      <c r="C8" s="95">
        <v>1604</v>
      </c>
      <c r="D8" s="95">
        <v>706</v>
      </c>
      <c r="E8" s="58">
        <v>2454</v>
      </c>
      <c r="F8" s="148">
        <v>110</v>
      </c>
      <c r="G8" s="148">
        <v>82</v>
      </c>
      <c r="H8" s="148">
        <v>28</v>
      </c>
      <c r="I8" s="95">
        <v>0</v>
      </c>
      <c r="J8" s="95">
        <v>0</v>
      </c>
      <c r="K8" s="96">
        <v>174</v>
      </c>
      <c r="L8" s="96">
        <v>213</v>
      </c>
      <c r="M8" s="96">
        <v>787</v>
      </c>
      <c r="N8" s="95">
        <v>292</v>
      </c>
    </row>
    <row r="9" spans="1:14" s="23" customFormat="1" ht="27.75" customHeight="1">
      <c r="A9" s="254">
        <v>6</v>
      </c>
      <c r="B9" s="221" t="s">
        <v>18</v>
      </c>
      <c r="C9" s="249">
        <v>1849</v>
      </c>
      <c r="D9" s="249">
        <v>2214</v>
      </c>
      <c r="E9" s="236">
        <v>5012</v>
      </c>
      <c r="F9" s="249">
        <v>124</v>
      </c>
      <c r="G9" s="249">
        <v>103</v>
      </c>
      <c r="H9" s="249">
        <v>21</v>
      </c>
      <c r="I9" s="249">
        <v>0</v>
      </c>
      <c r="J9" s="249">
        <v>0</v>
      </c>
      <c r="K9" s="255">
        <v>232</v>
      </c>
      <c r="L9" s="255">
        <v>301</v>
      </c>
      <c r="M9" s="255">
        <v>1365</v>
      </c>
      <c r="N9" s="249">
        <v>720</v>
      </c>
    </row>
    <row r="10" spans="1:14" s="23" customFormat="1" ht="27.75" customHeight="1">
      <c r="A10" s="132">
        <v>7</v>
      </c>
      <c r="B10" s="87" t="s">
        <v>19</v>
      </c>
      <c r="C10" s="95">
        <v>706</v>
      </c>
      <c r="D10" s="95">
        <v>782</v>
      </c>
      <c r="E10" s="58">
        <v>1801</v>
      </c>
      <c r="F10" s="148">
        <v>80</v>
      </c>
      <c r="G10" s="148">
        <v>70</v>
      </c>
      <c r="H10" s="148">
        <v>10</v>
      </c>
      <c r="I10" s="95">
        <v>0</v>
      </c>
      <c r="J10" s="95">
        <v>0</v>
      </c>
      <c r="K10" s="96">
        <v>95</v>
      </c>
      <c r="L10" s="96">
        <v>96</v>
      </c>
      <c r="M10" s="96">
        <v>432</v>
      </c>
      <c r="N10" s="95">
        <v>169</v>
      </c>
    </row>
    <row r="11" spans="1:14" s="23" customFormat="1" ht="27.75" customHeight="1">
      <c r="A11" s="254">
        <v>8</v>
      </c>
      <c r="B11" s="221" t="s">
        <v>20</v>
      </c>
      <c r="C11" s="249">
        <v>680</v>
      </c>
      <c r="D11" s="249">
        <v>508</v>
      </c>
      <c r="E11" s="236">
        <v>1375</v>
      </c>
      <c r="F11" s="249">
        <v>65</v>
      </c>
      <c r="G11" s="249">
        <v>59</v>
      </c>
      <c r="H11" s="249">
        <v>6</v>
      </c>
      <c r="I11" s="249">
        <v>0</v>
      </c>
      <c r="J11" s="249">
        <v>0</v>
      </c>
      <c r="K11" s="255">
        <v>69</v>
      </c>
      <c r="L11" s="255">
        <v>58</v>
      </c>
      <c r="M11" s="255">
        <v>314</v>
      </c>
      <c r="N11" s="249">
        <v>71</v>
      </c>
    </row>
    <row r="12" spans="1:14" s="23" customFormat="1" ht="27.75" customHeight="1">
      <c r="A12" s="132">
        <v>9</v>
      </c>
      <c r="B12" s="87" t="s">
        <v>21</v>
      </c>
      <c r="C12" s="95">
        <v>699</v>
      </c>
      <c r="D12" s="95">
        <v>381</v>
      </c>
      <c r="E12" s="58">
        <v>2112</v>
      </c>
      <c r="F12" s="95">
        <v>46</v>
      </c>
      <c r="G12" s="95">
        <v>38</v>
      </c>
      <c r="H12" s="95">
        <v>8</v>
      </c>
      <c r="I12" s="95">
        <v>0</v>
      </c>
      <c r="J12" s="95">
        <v>0</v>
      </c>
      <c r="K12" s="96">
        <v>120</v>
      </c>
      <c r="L12" s="96">
        <v>117</v>
      </c>
      <c r="M12" s="96">
        <v>477</v>
      </c>
      <c r="N12" s="95">
        <v>138</v>
      </c>
    </row>
    <row r="13" spans="1:14" s="23" customFormat="1" ht="27.75" customHeight="1">
      <c r="A13" s="254">
        <v>10</v>
      </c>
      <c r="B13" s="221" t="s">
        <v>22</v>
      </c>
      <c r="C13" s="249">
        <v>243</v>
      </c>
      <c r="D13" s="249">
        <v>755</v>
      </c>
      <c r="E13" s="236">
        <v>1029</v>
      </c>
      <c r="F13" s="249">
        <v>23</v>
      </c>
      <c r="G13" s="249">
        <v>18</v>
      </c>
      <c r="H13" s="249">
        <v>5</v>
      </c>
      <c r="I13" s="249">
        <v>0</v>
      </c>
      <c r="J13" s="249">
        <v>0</v>
      </c>
      <c r="K13" s="255">
        <v>23</v>
      </c>
      <c r="L13" s="255">
        <v>50</v>
      </c>
      <c r="M13" s="255">
        <v>292</v>
      </c>
      <c r="N13" s="249">
        <v>222</v>
      </c>
    </row>
    <row r="14" spans="1:14" s="23" customFormat="1" ht="27.75" customHeight="1">
      <c r="A14" s="132">
        <v>11</v>
      </c>
      <c r="B14" s="87" t="s">
        <v>23</v>
      </c>
      <c r="C14" s="95">
        <v>507</v>
      </c>
      <c r="D14" s="95">
        <v>412</v>
      </c>
      <c r="E14" s="58">
        <v>1434</v>
      </c>
      <c r="F14" s="95">
        <v>42</v>
      </c>
      <c r="G14" s="95">
        <v>33</v>
      </c>
      <c r="H14" s="95">
        <v>9</v>
      </c>
      <c r="I14" s="95">
        <v>0</v>
      </c>
      <c r="J14" s="95">
        <v>0</v>
      </c>
      <c r="K14" s="96">
        <v>87</v>
      </c>
      <c r="L14" s="96">
        <v>80</v>
      </c>
      <c r="M14" s="96">
        <v>331</v>
      </c>
      <c r="N14" s="95">
        <v>164</v>
      </c>
    </row>
    <row r="15" spans="1:14" s="23" customFormat="1" ht="27.75" customHeight="1">
      <c r="A15" s="254">
        <v>12</v>
      </c>
      <c r="B15" s="221" t="s">
        <v>24</v>
      </c>
      <c r="C15" s="249">
        <v>571</v>
      </c>
      <c r="D15" s="249">
        <v>635</v>
      </c>
      <c r="E15" s="236">
        <v>1667</v>
      </c>
      <c r="F15" s="249">
        <v>53</v>
      </c>
      <c r="G15" s="249">
        <v>43</v>
      </c>
      <c r="H15" s="249">
        <v>10</v>
      </c>
      <c r="I15" s="249">
        <v>0</v>
      </c>
      <c r="J15" s="249">
        <v>0</v>
      </c>
      <c r="K15" s="255">
        <v>143</v>
      </c>
      <c r="L15" s="255">
        <v>103</v>
      </c>
      <c r="M15" s="255">
        <v>385</v>
      </c>
      <c r="N15" s="249">
        <v>276</v>
      </c>
    </row>
    <row r="16" spans="1:14" s="23" customFormat="1" ht="27.75" customHeight="1">
      <c r="A16" s="132">
        <v>13</v>
      </c>
      <c r="B16" s="87" t="s">
        <v>25</v>
      </c>
      <c r="C16" s="95">
        <v>267</v>
      </c>
      <c r="D16" s="95">
        <v>1598</v>
      </c>
      <c r="E16" s="58">
        <v>1032</v>
      </c>
      <c r="F16" s="95">
        <v>27</v>
      </c>
      <c r="G16" s="95">
        <v>19</v>
      </c>
      <c r="H16" s="95">
        <v>8</v>
      </c>
      <c r="I16" s="95">
        <v>0</v>
      </c>
      <c r="J16" s="95">
        <v>0</v>
      </c>
      <c r="K16" s="96">
        <v>48</v>
      </c>
      <c r="L16" s="96">
        <v>56</v>
      </c>
      <c r="M16" s="96">
        <v>347</v>
      </c>
      <c r="N16" s="95">
        <v>206</v>
      </c>
    </row>
    <row r="17" spans="1:14" s="23" customFormat="1" ht="27.75" customHeight="1">
      <c r="A17" s="254">
        <v>14</v>
      </c>
      <c r="B17" s="221" t="s">
        <v>26</v>
      </c>
      <c r="C17" s="249">
        <v>442</v>
      </c>
      <c r="D17" s="249">
        <v>1031</v>
      </c>
      <c r="E17" s="236">
        <v>972</v>
      </c>
      <c r="F17" s="249">
        <v>45</v>
      </c>
      <c r="G17" s="249">
        <v>37</v>
      </c>
      <c r="H17" s="249">
        <v>8</v>
      </c>
      <c r="I17" s="249">
        <v>0</v>
      </c>
      <c r="J17" s="249">
        <v>0</v>
      </c>
      <c r="K17" s="255">
        <v>64</v>
      </c>
      <c r="L17" s="255">
        <v>81</v>
      </c>
      <c r="M17" s="255">
        <v>389</v>
      </c>
      <c r="N17" s="249">
        <v>211</v>
      </c>
    </row>
    <row r="18" spans="1:14" s="23" customFormat="1" ht="27.75" customHeight="1">
      <c r="A18" s="132">
        <v>15</v>
      </c>
      <c r="B18" s="87" t="s">
        <v>27</v>
      </c>
      <c r="C18" s="95">
        <v>412</v>
      </c>
      <c r="D18" s="95">
        <v>1235</v>
      </c>
      <c r="E18" s="58">
        <v>1437</v>
      </c>
      <c r="F18" s="148">
        <v>40</v>
      </c>
      <c r="G18" s="148">
        <v>37</v>
      </c>
      <c r="H18" s="148">
        <v>3</v>
      </c>
      <c r="I18" s="95">
        <v>0</v>
      </c>
      <c r="J18" s="95">
        <v>0</v>
      </c>
      <c r="K18" s="96">
        <v>66</v>
      </c>
      <c r="L18" s="96">
        <v>90</v>
      </c>
      <c r="M18" s="96">
        <v>346</v>
      </c>
      <c r="N18" s="95">
        <v>242</v>
      </c>
    </row>
    <row r="19" spans="1:14" s="23" customFormat="1" ht="27.75" customHeight="1">
      <c r="A19" s="254">
        <v>16</v>
      </c>
      <c r="B19" s="221" t="s">
        <v>28</v>
      </c>
      <c r="C19" s="249">
        <v>569</v>
      </c>
      <c r="D19" s="249">
        <v>402</v>
      </c>
      <c r="E19" s="236">
        <v>1045</v>
      </c>
      <c r="F19" s="249">
        <v>56</v>
      </c>
      <c r="G19" s="249">
        <v>47</v>
      </c>
      <c r="H19" s="249">
        <v>9</v>
      </c>
      <c r="I19" s="249">
        <v>0</v>
      </c>
      <c r="J19" s="249">
        <v>0</v>
      </c>
      <c r="K19" s="255">
        <v>32</v>
      </c>
      <c r="L19" s="255">
        <v>37</v>
      </c>
      <c r="M19" s="255">
        <v>327</v>
      </c>
      <c r="N19" s="249">
        <v>94</v>
      </c>
    </row>
    <row r="20" spans="1:14" s="23" customFormat="1" ht="27.75" customHeight="1">
      <c r="A20" s="132">
        <v>17</v>
      </c>
      <c r="B20" s="87" t="s">
        <v>29</v>
      </c>
      <c r="C20" s="95">
        <v>636</v>
      </c>
      <c r="D20" s="95">
        <v>1103</v>
      </c>
      <c r="E20" s="58">
        <v>1298</v>
      </c>
      <c r="F20" s="95">
        <v>73</v>
      </c>
      <c r="G20" s="95">
        <v>68</v>
      </c>
      <c r="H20" s="95">
        <v>5</v>
      </c>
      <c r="I20" s="95">
        <v>0</v>
      </c>
      <c r="J20" s="95">
        <v>0</v>
      </c>
      <c r="K20" s="96">
        <v>104</v>
      </c>
      <c r="L20" s="96">
        <v>89</v>
      </c>
      <c r="M20" s="96">
        <v>394</v>
      </c>
      <c r="N20" s="95">
        <v>168</v>
      </c>
    </row>
    <row r="21" spans="1:14" s="23" customFormat="1" ht="27.75" customHeight="1">
      <c r="A21" s="254">
        <v>18</v>
      </c>
      <c r="B21" s="221" t="s">
        <v>30</v>
      </c>
      <c r="C21" s="249">
        <v>928</v>
      </c>
      <c r="D21" s="249">
        <v>391</v>
      </c>
      <c r="E21" s="236">
        <v>2450</v>
      </c>
      <c r="F21" s="249">
        <v>71</v>
      </c>
      <c r="G21" s="249">
        <v>51</v>
      </c>
      <c r="H21" s="249">
        <v>20</v>
      </c>
      <c r="I21" s="249">
        <v>0</v>
      </c>
      <c r="J21" s="249">
        <v>0</v>
      </c>
      <c r="K21" s="255">
        <v>117</v>
      </c>
      <c r="L21" s="255">
        <v>170</v>
      </c>
      <c r="M21" s="255">
        <v>620</v>
      </c>
      <c r="N21" s="249">
        <v>261</v>
      </c>
    </row>
    <row r="22" spans="1:14" s="23" customFormat="1" ht="27.75" customHeight="1">
      <c r="A22" s="481" t="s">
        <v>8</v>
      </c>
      <c r="B22" s="481"/>
      <c r="C22" s="98">
        <v>14036</v>
      </c>
      <c r="D22" s="98">
        <v>15451</v>
      </c>
      <c r="E22" s="149">
        <v>34812</v>
      </c>
      <c r="F22" s="98">
        <v>1136</v>
      </c>
      <c r="G22" s="98">
        <v>933</v>
      </c>
      <c r="H22" s="98">
        <v>203</v>
      </c>
      <c r="I22" s="98">
        <v>0</v>
      </c>
      <c r="J22" s="98">
        <v>0</v>
      </c>
      <c r="K22" s="98">
        <v>1756</v>
      </c>
      <c r="L22" s="98">
        <v>2155</v>
      </c>
      <c r="M22" s="98">
        <v>9038</v>
      </c>
      <c r="N22" s="98">
        <v>4227</v>
      </c>
    </row>
    <row r="23" spans="1:14" ht="23.25" customHeight="1">
      <c r="A23" s="150"/>
      <c r="B23" s="482" t="s">
        <v>147</v>
      </c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151"/>
    </row>
    <row r="24" spans="1:8" s="25" customFormat="1" ht="12.75" customHeight="1">
      <c r="A24" s="24"/>
      <c r="B24" s="26"/>
      <c r="C24" s="24"/>
      <c r="D24" s="24"/>
      <c r="E24" s="24"/>
      <c r="F24" s="24"/>
      <c r="H24" s="24"/>
    </row>
    <row r="25" spans="1:8" ht="12.75" customHeight="1">
      <c r="A25" s="27"/>
      <c r="B25" s="28"/>
      <c r="C25" s="29"/>
      <c r="D25" s="29"/>
      <c r="E25" s="29"/>
      <c r="F25" s="29"/>
      <c r="H25" s="28"/>
    </row>
    <row r="26" spans="1:8" ht="12.75" customHeight="1">
      <c r="A26" s="27"/>
      <c r="B26" s="28"/>
      <c r="C26" s="28"/>
      <c r="D26" s="28"/>
      <c r="E26" s="28"/>
      <c r="F26" s="28"/>
      <c r="H26" s="28"/>
    </row>
  </sheetData>
  <sheetProtection/>
  <mergeCells count="11">
    <mergeCell ref="M2:N2"/>
    <mergeCell ref="A1:N1"/>
    <mergeCell ref="C2:C3"/>
    <mergeCell ref="K2:K3"/>
    <mergeCell ref="L2:L3"/>
    <mergeCell ref="A22:B22"/>
    <mergeCell ref="B23:M23"/>
    <mergeCell ref="B2:B3"/>
    <mergeCell ref="A2:A3"/>
    <mergeCell ref="D2:E2"/>
    <mergeCell ref="F2:J2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="81" zoomScaleNormal="81" zoomScalePageLayoutView="0" workbookViewId="0" topLeftCell="A1">
      <selection activeCell="O4" sqref="O4"/>
    </sheetView>
  </sheetViews>
  <sheetFormatPr defaultColWidth="8.625" defaultRowHeight="12.75"/>
  <cols>
    <col min="1" max="1" width="5.00390625" style="312" customWidth="1"/>
    <col min="2" max="2" width="24.125" style="311" customWidth="1"/>
    <col min="3" max="3" width="11.25390625" style="312" customWidth="1"/>
    <col min="4" max="4" width="11.50390625" style="312" customWidth="1"/>
    <col min="5" max="5" width="17.625" style="312" customWidth="1"/>
    <col min="6" max="7" width="14.875" style="312" customWidth="1"/>
    <col min="8" max="8" width="11.625" style="312" customWidth="1"/>
    <col min="9" max="9" width="16.25390625" style="312" customWidth="1"/>
    <col min="10" max="10" width="12.25390625" style="312" customWidth="1"/>
    <col min="11" max="12" width="16.75390625" style="312" customWidth="1"/>
    <col min="13" max="13" width="8.75390625" style="312" customWidth="1"/>
    <col min="14" max="16384" width="8.625" style="312" customWidth="1"/>
  </cols>
  <sheetData>
    <row r="1" spans="1:12" s="310" customFormat="1" ht="51" customHeight="1">
      <c r="A1" s="416" t="s">
        <v>262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s="310" customFormat="1" ht="24" customHeight="1" thickBot="1">
      <c r="A2" s="613" t="s">
        <v>344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8.75" customHeight="1">
      <c r="A3" s="586" t="s">
        <v>9</v>
      </c>
      <c r="B3" s="589" t="s">
        <v>10</v>
      </c>
      <c r="C3" s="590" t="s">
        <v>345</v>
      </c>
      <c r="D3" s="590" t="s">
        <v>263</v>
      </c>
      <c r="E3" s="590"/>
      <c r="F3" s="590" t="s">
        <v>264</v>
      </c>
      <c r="G3" s="590" t="s">
        <v>265</v>
      </c>
      <c r="H3" s="590" t="s">
        <v>266</v>
      </c>
      <c r="I3" s="590"/>
      <c r="J3" s="590"/>
      <c r="K3" s="590"/>
      <c r="L3" s="591"/>
    </row>
    <row r="4" spans="1:12" ht="65.25" customHeight="1">
      <c r="A4" s="587"/>
      <c r="B4" s="418"/>
      <c r="C4" s="579" t="s">
        <v>267</v>
      </c>
      <c r="D4" s="579"/>
      <c r="E4" s="579"/>
      <c r="F4" s="579" t="s">
        <v>268</v>
      </c>
      <c r="G4" s="579"/>
      <c r="H4" s="579" t="s">
        <v>267</v>
      </c>
      <c r="I4" s="579"/>
      <c r="J4" s="579" t="s">
        <v>268</v>
      </c>
      <c r="K4" s="579"/>
      <c r="L4" s="580" t="s">
        <v>269</v>
      </c>
    </row>
    <row r="5" spans="1:13" ht="53.25" customHeight="1" thickBot="1">
      <c r="A5" s="588"/>
      <c r="B5" s="424"/>
      <c r="C5" s="382" t="s">
        <v>270</v>
      </c>
      <c r="D5" s="382" t="s">
        <v>271</v>
      </c>
      <c r="E5" s="382" t="s">
        <v>272</v>
      </c>
      <c r="F5" s="382" t="s">
        <v>270</v>
      </c>
      <c r="G5" s="382" t="s">
        <v>273</v>
      </c>
      <c r="H5" s="382" t="s">
        <v>270</v>
      </c>
      <c r="I5" s="382" t="s">
        <v>273</v>
      </c>
      <c r="J5" s="382" t="s">
        <v>270</v>
      </c>
      <c r="K5" s="382" t="s">
        <v>273</v>
      </c>
      <c r="L5" s="581"/>
      <c r="M5" s="313"/>
    </row>
    <row r="6" spans="1:12" s="314" customFormat="1" ht="18" customHeight="1" thickTop="1">
      <c r="A6" s="182">
        <v>1</v>
      </c>
      <c r="B6" s="80" t="s">
        <v>13</v>
      </c>
      <c r="C6" s="383">
        <v>113</v>
      </c>
      <c r="D6" s="383">
        <v>115</v>
      </c>
      <c r="E6" s="383">
        <v>2</v>
      </c>
      <c r="F6" s="383">
        <v>105</v>
      </c>
      <c r="G6" s="384">
        <v>107</v>
      </c>
      <c r="H6" s="384">
        <v>123</v>
      </c>
      <c r="I6" s="384">
        <v>125</v>
      </c>
      <c r="J6" s="384">
        <v>123</v>
      </c>
      <c r="K6" s="384">
        <v>125</v>
      </c>
      <c r="L6" s="385">
        <v>1177</v>
      </c>
    </row>
    <row r="7" spans="1:12" s="314" customFormat="1" ht="18" customHeight="1">
      <c r="A7" s="295">
        <v>2</v>
      </c>
      <c r="B7" s="221" t="s">
        <v>14</v>
      </c>
      <c r="C7" s="296">
        <v>102</v>
      </c>
      <c r="D7" s="296">
        <v>107</v>
      </c>
      <c r="E7" s="296">
        <v>4</v>
      </c>
      <c r="F7" s="296">
        <v>102</v>
      </c>
      <c r="G7" s="386">
        <v>107</v>
      </c>
      <c r="H7" s="386">
        <v>111</v>
      </c>
      <c r="I7" s="386">
        <v>115</v>
      </c>
      <c r="J7" s="386">
        <v>111</v>
      </c>
      <c r="K7" s="386">
        <v>115</v>
      </c>
      <c r="L7" s="387">
        <v>1109</v>
      </c>
    </row>
    <row r="8" spans="1:12" s="314" customFormat="1" ht="18" customHeight="1">
      <c r="A8" s="183">
        <v>3</v>
      </c>
      <c r="B8" s="87" t="s">
        <v>15</v>
      </c>
      <c r="C8" s="388">
        <v>170</v>
      </c>
      <c r="D8" s="388">
        <v>173</v>
      </c>
      <c r="E8" s="388">
        <v>10</v>
      </c>
      <c r="F8" s="388">
        <v>170</v>
      </c>
      <c r="G8" s="389">
        <v>173</v>
      </c>
      <c r="H8" s="389">
        <v>178</v>
      </c>
      <c r="I8" s="389">
        <v>180</v>
      </c>
      <c r="J8" s="389">
        <v>178</v>
      </c>
      <c r="K8" s="389">
        <v>180</v>
      </c>
      <c r="L8" s="390">
        <v>1687</v>
      </c>
    </row>
    <row r="9" spans="1:12" s="314" customFormat="1" ht="18" customHeight="1">
      <c r="A9" s="295">
        <v>4</v>
      </c>
      <c r="B9" s="221" t="s">
        <v>16</v>
      </c>
      <c r="C9" s="296">
        <v>392</v>
      </c>
      <c r="D9" s="296">
        <v>401</v>
      </c>
      <c r="E9" s="296">
        <v>35</v>
      </c>
      <c r="F9" s="296">
        <v>391</v>
      </c>
      <c r="G9" s="386">
        <v>400</v>
      </c>
      <c r="H9" s="386">
        <v>455</v>
      </c>
      <c r="I9" s="386">
        <v>463</v>
      </c>
      <c r="J9" s="386">
        <v>455</v>
      </c>
      <c r="K9" s="386">
        <v>462</v>
      </c>
      <c r="L9" s="387">
        <v>4445</v>
      </c>
    </row>
    <row r="10" spans="1:12" s="314" customFormat="1" ht="18" customHeight="1">
      <c r="A10" s="183">
        <v>5</v>
      </c>
      <c r="B10" s="87" t="s">
        <v>17</v>
      </c>
      <c r="C10" s="388">
        <v>316</v>
      </c>
      <c r="D10" s="388">
        <v>318</v>
      </c>
      <c r="E10" s="388">
        <v>50</v>
      </c>
      <c r="F10" s="388">
        <v>284</v>
      </c>
      <c r="G10" s="389">
        <v>286</v>
      </c>
      <c r="H10" s="389">
        <v>351</v>
      </c>
      <c r="I10" s="389">
        <v>353</v>
      </c>
      <c r="J10" s="389">
        <v>333</v>
      </c>
      <c r="K10" s="389">
        <v>335</v>
      </c>
      <c r="L10" s="390">
        <v>3280</v>
      </c>
    </row>
    <row r="11" spans="1:12" s="314" customFormat="1" ht="18" customHeight="1">
      <c r="A11" s="295">
        <v>6</v>
      </c>
      <c r="B11" s="221" t="s">
        <v>18</v>
      </c>
      <c r="C11" s="296">
        <v>397</v>
      </c>
      <c r="D11" s="296">
        <v>405</v>
      </c>
      <c r="E11" s="296">
        <v>37</v>
      </c>
      <c r="F11" s="296">
        <v>389</v>
      </c>
      <c r="G11" s="386">
        <v>396</v>
      </c>
      <c r="H11" s="386">
        <v>434</v>
      </c>
      <c r="I11" s="386">
        <v>443</v>
      </c>
      <c r="J11" s="386">
        <v>429</v>
      </c>
      <c r="K11" s="386">
        <v>437</v>
      </c>
      <c r="L11" s="387">
        <v>4210</v>
      </c>
    </row>
    <row r="12" spans="1:12" s="314" customFormat="1" ht="18" customHeight="1">
      <c r="A12" s="183">
        <v>7</v>
      </c>
      <c r="B12" s="87" t="s">
        <v>19</v>
      </c>
      <c r="C12" s="388">
        <v>134</v>
      </c>
      <c r="D12" s="388">
        <v>134</v>
      </c>
      <c r="E12" s="388">
        <v>9</v>
      </c>
      <c r="F12" s="388">
        <v>134</v>
      </c>
      <c r="G12" s="389">
        <v>134</v>
      </c>
      <c r="H12" s="389">
        <v>148</v>
      </c>
      <c r="I12" s="389">
        <v>148</v>
      </c>
      <c r="J12" s="389">
        <v>148</v>
      </c>
      <c r="K12" s="389">
        <v>148</v>
      </c>
      <c r="L12" s="390">
        <v>1427</v>
      </c>
    </row>
    <row r="13" spans="1:12" s="314" customFormat="1" ht="18" customHeight="1">
      <c r="A13" s="295">
        <v>8</v>
      </c>
      <c r="B13" s="221" t="s">
        <v>20</v>
      </c>
      <c r="C13" s="296">
        <v>115</v>
      </c>
      <c r="D13" s="296">
        <v>117</v>
      </c>
      <c r="E13" s="296">
        <v>11</v>
      </c>
      <c r="F13" s="296">
        <v>98</v>
      </c>
      <c r="G13" s="386">
        <v>100</v>
      </c>
      <c r="H13" s="386">
        <v>132</v>
      </c>
      <c r="I13" s="386">
        <v>134</v>
      </c>
      <c r="J13" s="386">
        <v>132</v>
      </c>
      <c r="K13" s="386">
        <v>134</v>
      </c>
      <c r="L13" s="387">
        <v>1318</v>
      </c>
    </row>
    <row r="14" spans="1:12" s="314" customFormat="1" ht="18" customHeight="1">
      <c r="A14" s="183">
        <v>9</v>
      </c>
      <c r="B14" s="87" t="s">
        <v>21</v>
      </c>
      <c r="C14" s="388">
        <v>120</v>
      </c>
      <c r="D14" s="388">
        <v>123</v>
      </c>
      <c r="E14" s="388">
        <v>7</v>
      </c>
      <c r="F14" s="388">
        <v>120</v>
      </c>
      <c r="G14" s="389">
        <v>123</v>
      </c>
      <c r="H14" s="389">
        <v>128</v>
      </c>
      <c r="I14" s="389">
        <v>131</v>
      </c>
      <c r="J14" s="389">
        <v>128</v>
      </c>
      <c r="K14" s="389">
        <v>131</v>
      </c>
      <c r="L14" s="390">
        <v>1327</v>
      </c>
    </row>
    <row r="15" spans="1:12" s="314" customFormat="1" ht="18" customHeight="1">
      <c r="A15" s="295">
        <v>10</v>
      </c>
      <c r="B15" s="221" t="s">
        <v>22</v>
      </c>
      <c r="C15" s="296">
        <v>85</v>
      </c>
      <c r="D15" s="296">
        <v>89</v>
      </c>
      <c r="E15" s="296">
        <v>5</v>
      </c>
      <c r="F15" s="296">
        <v>85</v>
      </c>
      <c r="G15" s="386">
        <v>89</v>
      </c>
      <c r="H15" s="386">
        <v>88</v>
      </c>
      <c r="I15" s="386">
        <v>92</v>
      </c>
      <c r="J15" s="386">
        <v>88</v>
      </c>
      <c r="K15" s="386">
        <v>92</v>
      </c>
      <c r="L15" s="387">
        <v>927</v>
      </c>
    </row>
    <row r="16" spans="1:12" s="314" customFormat="1" ht="18" customHeight="1">
      <c r="A16" s="183">
        <v>11</v>
      </c>
      <c r="B16" s="87" t="s">
        <v>23</v>
      </c>
      <c r="C16" s="388">
        <v>115</v>
      </c>
      <c r="D16" s="388">
        <v>117</v>
      </c>
      <c r="E16" s="388">
        <v>11</v>
      </c>
      <c r="F16" s="388">
        <v>115</v>
      </c>
      <c r="G16" s="389">
        <v>117</v>
      </c>
      <c r="H16" s="389">
        <v>121</v>
      </c>
      <c r="I16" s="389">
        <v>124</v>
      </c>
      <c r="J16" s="389">
        <v>121</v>
      </c>
      <c r="K16" s="389">
        <v>124</v>
      </c>
      <c r="L16" s="390">
        <v>1180</v>
      </c>
    </row>
    <row r="17" spans="1:12" s="314" customFormat="1" ht="18" customHeight="1">
      <c r="A17" s="295">
        <v>12</v>
      </c>
      <c r="B17" s="221" t="s">
        <v>24</v>
      </c>
      <c r="C17" s="296">
        <v>144</v>
      </c>
      <c r="D17" s="296">
        <v>146</v>
      </c>
      <c r="E17" s="296">
        <v>10</v>
      </c>
      <c r="F17" s="296">
        <v>0</v>
      </c>
      <c r="G17" s="386">
        <v>0</v>
      </c>
      <c r="H17" s="386">
        <v>159</v>
      </c>
      <c r="I17" s="386">
        <v>161</v>
      </c>
      <c r="J17" s="386">
        <v>150</v>
      </c>
      <c r="K17" s="386">
        <v>152</v>
      </c>
      <c r="L17" s="387">
        <v>1562</v>
      </c>
    </row>
    <row r="18" spans="1:12" s="314" customFormat="1" ht="18" customHeight="1">
      <c r="A18" s="183">
        <v>13</v>
      </c>
      <c r="B18" s="87" t="s">
        <v>25</v>
      </c>
      <c r="C18" s="388">
        <v>92</v>
      </c>
      <c r="D18" s="388">
        <v>92</v>
      </c>
      <c r="E18" s="388">
        <v>4</v>
      </c>
      <c r="F18" s="388">
        <v>92</v>
      </c>
      <c r="G18" s="389">
        <v>92</v>
      </c>
      <c r="H18" s="389">
        <v>96</v>
      </c>
      <c r="I18" s="389">
        <v>96</v>
      </c>
      <c r="J18" s="389">
        <v>96</v>
      </c>
      <c r="K18" s="389">
        <v>96</v>
      </c>
      <c r="L18" s="390">
        <v>956</v>
      </c>
    </row>
    <row r="19" spans="1:12" s="314" customFormat="1" ht="18" customHeight="1">
      <c r="A19" s="295">
        <v>14</v>
      </c>
      <c r="B19" s="221" t="s">
        <v>26</v>
      </c>
      <c r="C19" s="296">
        <v>126</v>
      </c>
      <c r="D19" s="296">
        <v>127</v>
      </c>
      <c r="E19" s="296">
        <v>3</v>
      </c>
      <c r="F19" s="296">
        <v>0</v>
      </c>
      <c r="G19" s="386">
        <v>0</v>
      </c>
      <c r="H19" s="386">
        <v>128</v>
      </c>
      <c r="I19" s="386">
        <v>129</v>
      </c>
      <c r="J19" s="386">
        <v>125</v>
      </c>
      <c r="K19" s="386">
        <v>126</v>
      </c>
      <c r="L19" s="387">
        <v>1255</v>
      </c>
    </row>
    <row r="20" spans="1:12" s="314" customFormat="1" ht="18" customHeight="1">
      <c r="A20" s="183">
        <v>15</v>
      </c>
      <c r="B20" s="87" t="s">
        <v>27</v>
      </c>
      <c r="C20" s="388">
        <v>103</v>
      </c>
      <c r="D20" s="388">
        <v>106</v>
      </c>
      <c r="E20" s="388">
        <v>6</v>
      </c>
      <c r="F20" s="388">
        <v>103</v>
      </c>
      <c r="G20" s="389">
        <v>106</v>
      </c>
      <c r="H20" s="389">
        <v>113</v>
      </c>
      <c r="I20" s="389">
        <v>116</v>
      </c>
      <c r="J20" s="389">
        <v>113</v>
      </c>
      <c r="K20" s="389">
        <v>116</v>
      </c>
      <c r="L20" s="390">
        <v>1111</v>
      </c>
    </row>
    <row r="21" spans="1:12" s="314" customFormat="1" ht="18" customHeight="1">
      <c r="A21" s="295">
        <v>16</v>
      </c>
      <c r="B21" s="221" t="s">
        <v>28</v>
      </c>
      <c r="C21" s="296">
        <v>89</v>
      </c>
      <c r="D21" s="296">
        <v>91</v>
      </c>
      <c r="E21" s="296">
        <v>5</v>
      </c>
      <c r="F21" s="296">
        <v>0</v>
      </c>
      <c r="G21" s="386">
        <v>0</v>
      </c>
      <c r="H21" s="386">
        <v>97</v>
      </c>
      <c r="I21" s="386">
        <v>104</v>
      </c>
      <c r="J21" s="386">
        <v>92</v>
      </c>
      <c r="K21" s="386">
        <v>99</v>
      </c>
      <c r="L21" s="387">
        <v>942</v>
      </c>
    </row>
    <row r="22" spans="1:12" s="314" customFormat="1" ht="18" customHeight="1">
      <c r="A22" s="183">
        <v>17</v>
      </c>
      <c r="B22" s="87" t="s">
        <v>29</v>
      </c>
      <c r="C22" s="388">
        <v>108</v>
      </c>
      <c r="D22" s="388">
        <v>111</v>
      </c>
      <c r="E22" s="388">
        <v>6</v>
      </c>
      <c r="F22" s="388">
        <v>108</v>
      </c>
      <c r="G22" s="389">
        <v>111</v>
      </c>
      <c r="H22" s="389">
        <v>124</v>
      </c>
      <c r="I22" s="389">
        <v>127</v>
      </c>
      <c r="J22" s="389">
        <v>124</v>
      </c>
      <c r="K22" s="389">
        <v>127</v>
      </c>
      <c r="L22" s="390">
        <v>1173</v>
      </c>
    </row>
    <row r="23" spans="1:12" s="314" customFormat="1" ht="18" customHeight="1">
      <c r="A23" s="295">
        <v>18</v>
      </c>
      <c r="B23" s="221" t="s">
        <v>30</v>
      </c>
      <c r="C23" s="296">
        <v>193</v>
      </c>
      <c r="D23" s="296">
        <v>202</v>
      </c>
      <c r="E23" s="296">
        <v>21</v>
      </c>
      <c r="F23" s="296">
        <v>193</v>
      </c>
      <c r="G23" s="386">
        <v>202</v>
      </c>
      <c r="H23" s="386">
        <v>204</v>
      </c>
      <c r="I23" s="386">
        <v>215</v>
      </c>
      <c r="J23" s="386">
        <v>204</v>
      </c>
      <c r="K23" s="386">
        <v>215</v>
      </c>
      <c r="L23" s="387">
        <v>1948</v>
      </c>
    </row>
    <row r="24" spans="1:12" s="315" customFormat="1" ht="31.5" customHeight="1" thickBot="1">
      <c r="A24" s="582" t="s">
        <v>8</v>
      </c>
      <c r="B24" s="583"/>
      <c r="C24" s="391">
        <v>2914</v>
      </c>
      <c r="D24" s="392">
        <v>2974</v>
      </c>
      <c r="E24" s="392">
        <v>236</v>
      </c>
      <c r="F24" s="392">
        <v>2489</v>
      </c>
      <c r="G24" s="391">
        <v>2543</v>
      </c>
      <c r="H24" s="391">
        <v>3190</v>
      </c>
      <c r="I24" s="391">
        <v>3256</v>
      </c>
      <c r="J24" s="391">
        <v>3150</v>
      </c>
      <c r="K24" s="391">
        <v>3214</v>
      </c>
      <c r="L24" s="393">
        <v>31034</v>
      </c>
    </row>
    <row r="26" spans="3:12" ht="12.75">
      <c r="C26" s="584"/>
      <c r="D26" s="584"/>
      <c r="E26" s="584"/>
      <c r="F26" s="584"/>
      <c r="G26" s="584"/>
      <c r="H26" s="316"/>
      <c r="I26" s="316"/>
      <c r="J26" s="316"/>
      <c r="K26" s="585"/>
      <c r="L26" s="585"/>
    </row>
  </sheetData>
  <sheetProtection selectLockedCells="1" selectUnlockedCells="1"/>
  <mergeCells count="14">
    <mergeCell ref="A1:L1"/>
    <mergeCell ref="A2:L2"/>
    <mergeCell ref="C26:G26"/>
    <mergeCell ref="K26:L26"/>
    <mergeCell ref="A3:A5"/>
    <mergeCell ref="B3:B5"/>
    <mergeCell ref="C3:G3"/>
    <mergeCell ref="H3:L3"/>
    <mergeCell ref="C4:E4"/>
    <mergeCell ref="F4:G4"/>
    <mergeCell ref="H4:I4"/>
    <mergeCell ref="J4:K4"/>
    <mergeCell ref="L4:L5"/>
    <mergeCell ref="A24:B24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2" width="31.375" style="0" customWidth="1"/>
    <col min="3" max="3" width="21.00390625" style="0" customWidth="1"/>
    <col min="4" max="4" width="17.625" style="0" customWidth="1"/>
  </cols>
  <sheetData>
    <row r="1" spans="1:4" ht="56.25" customHeight="1">
      <c r="A1" s="592" t="s">
        <v>346</v>
      </c>
      <c r="B1" s="593"/>
      <c r="C1" s="593"/>
      <c r="D1" s="593"/>
    </row>
    <row r="2" spans="1:4" ht="41.25">
      <c r="A2" s="305" t="s">
        <v>274</v>
      </c>
      <c r="B2" s="305" t="s">
        <v>10</v>
      </c>
      <c r="C2" s="305" t="s">
        <v>275</v>
      </c>
      <c r="D2" s="305" t="s">
        <v>276</v>
      </c>
    </row>
    <row r="3" spans="1:4" ht="17.25">
      <c r="A3" s="317" t="s">
        <v>277</v>
      </c>
      <c r="B3" s="318" t="s">
        <v>13</v>
      </c>
      <c r="C3" s="319" t="s">
        <v>347</v>
      </c>
      <c r="D3" s="320" t="s">
        <v>347</v>
      </c>
    </row>
    <row r="4" spans="1:4" ht="17.25">
      <c r="A4" s="321" t="s">
        <v>278</v>
      </c>
      <c r="B4" s="322" t="s">
        <v>14</v>
      </c>
      <c r="C4" s="323" t="s">
        <v>348</v>
      </c>
      <c r="D4" s="324" t="s">
        <v>349</v>
      </c>
    </row>
    <row r="5" spans="1:4" ht="17.25">
      <c r="A5" s="325" t="s">
        <v>279</v>
      </c>
      <c r="B5" s="326" t="s">
        <v>15</v>
      </c>
      <c r="C5" s="327" t="s">
        <v>350</v>
      </c>
      <c r="D5" s="328" t="s">
        <v>351</v>
      </c>
    </row>
    <row r="6" spans="1:4" ht="17.25">
      <c r="A6" s="321" t="s">
        <v>280</v>
      </c>
      <c r="B6" s="322" t="s">
        <v>16</v>
      </c>
      <c r="C6" s="323" t="s">
        <v>352</v>
      </c>
      <c r="D6" s="324" t="s">
        <v>353</v>
      </c>
    </row>
    <row r="7" spans="1:4" ht="17.25">
      <c r="A7" s="325" t="s">
        <v>248</v>
      </c>
      <c r="B7" s="326" t="s">
        <v>17</v>
      </c>
      <c r="C7" s="327" t="s">
        <v>354</v>
      </c>
      <c r="D7" s="328" t="s">
        <v>355</v>
      </c>
    </row>
    <row r="8" spans="1:4" ht="17.25">
      <c r="A8" s="321" t="s">
        <v>244</v>
      </c>
      <c r="B8" s="322" t="s">
        <v>18</v>
      </c>
      <c r="C8" s="323" t="s">
        <v>356</v>
      </c>
      <c r="D8" s="324" t="s">
        <v>357</v>
      </c>
    </row>
    <row r="9" spans="1:4" ht="17.25">
      <c r="A9" s="325" t="s">
        <v>281</v>
      </c>
      <c r="B9" s="326" t="s">
        <v>19</v>
      </c>
      <c r="C9" s="327" t="s">
        <v>358</v>
      </c>
      <c r="D9" s="328" t="s">
        <v>359</v>
      </c>
    </row>
    <row r="10" spans="1:4" ht="17.25">
      <c r="A10" s="321" t="s">
        <v>282</v>
      </c>
      <c r="B10" s="322" t="s">
        <v>20</v>
      </c>
      <c r="C10" s="323" t="s">
        <v>336</v>
      </c>
      <c r="D10" s="324" t="s">
        <v>360</v>
      </c>
    </row>
    <row r="11" spans="1:4" ht="17.25">
      <c r="A11" s="325" t="s">
        <v>243</v>
      </c>
      <c r="B11" s="326" t="s">
        <v>21</v>
      </c>
      <c r="C11" s="327" t="s">
        <v>361</v>
      </c>
      <c r="D11" s="328" t="s">
        <v>362</v>
      </c>
    </row>
    <row r="12" spans="1:4" ht="17.25">
      <c r="A12" s="321" t="s">
        <v>242</v>
      </c>
      <c r="B12" s="322" t="s">
        <v>22</v>
      </c>
      <c r="C12" s="323" t="s">
        <v>363</v>
      </c>
      <c r="D12" s="324" t="s">
        <v>243</v>
      </c>
    </row>
    <row r="13" spans="1:4" ht="17.25">
      <c r="A13" s="325" t="s">
        <v>283</v>
      </c>
      <c r="B13" s="326" t="s">
        <v>23</v>
      </c>
      <c r="C13" s="327" t="s">
        <v>364</v>
      </c>
      <c r="D13" s="328" t="s">
        <v>365</v>
      </c>
    </row>
    <row r="14" spans="1:4" ht="17.25">
      <c r="A14" s="321" t="s">
        <v>284</v>
      </c>
      <c r="B14" s="322" t="s">
        <v>24</v>
      </c>
      <c r="C14" s="323" t="s">
        <v>366</v>
      </c>
      <c r="D14" s="324" t="s">
        <v>367</v>
      </c>
    </row>
    <row r="15" spans="1:4" ht="17.25">
      <c r="A15" s="325" t="s">
        <v>245</v>
      </c>
      <c r="B15" s="326" t="s">
        <v>25</v>
      </c>
      <c r="C15" s="327" t="s">
        <v>368</v>
      </c>
      <c r="D15" s="328" t="s">
        <v>369</v>
      </c>
    </row>
    <row r="16" spans="1:4" ht="17.25">
      <c r="A16" s="321" t="s">
        <v>285</v>
      </c>
      <c r="B16" s="322" t="s">
        <v>26</v>
      </c>
      <c r="C16" s="323" t="s">
        <v>370</v>
      </c>
      <c r="D16" s="324" t="s">
        <v>371</v>
      </c>
    </row>
    <row r="17" spans="1:4" ht="17.25">
      <c r="A17" s="325" t="s">
        <v>286</v>
      </c>
      <c r="B17" s="326" t="s">
        <v>27</v>
      </c>
      <c r="C17" s="327" t="s">
        <v>372</v>
      </c>
      <c r="D17" s="328" t="s">
        <v>353</v>
      </c>
    </row>
    <row r="18" spans="1:4" ht="17.25">
      <c r="A18" s="321" t="s">
        <v>287</v>
      </c>
      <c r="B18" s="322" t="s">
        <v>28</v>
      </c>
      <c r="C18" s="323" t="s">
        <v>373</v>
      </c>
      <c r="D18" s="324" t="s">
        <v>374</v>
      </c>
    </row>
    <row r="19" spans="1:4" ht="17.25">
      <c r="A19" s="325" t="s">
        <v>247</v>
      </c>
      <c r="B19" s="326" t="s">
        <v>29</v>
      </c>
      <c r="C19" s="327" t="s">
        <v>375</v>
      </c>
      <c r="D19" s="328" t="s">
        <v>293</v>
      </c>
    </row>
    <row r="20" spans="1:4" ht="17.25">
      <c r="A20" s="321" t="s">
        <v>288</v>
      </c>
      <c r="B20" s="322" t="s">
        <v>30</v>
      </c>
      <c r="C20" s="323" t="s">
        <v>376</v>
      </c>
      <c r="D20" s="324" t="s">
        <v>377</v>
      </c>
    </row>
    <row r="21" spans="1:4" ht="21">
      <c r="A21" s="325"/>
      <c r="B21" s="329" t="s">
        <v>289</v>
      </c>
      <c r="C21" s="330" t="s">
        <v>378</v>
      </c>
      <c r="D21" s="331" t="s">
        <v>379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Q22" sqref="Q22"/>
    </sheetView>
  </sheetViews>
  <sheetFormatPr defaultColWidth="9.00390625" defaultRowHeight="12.75"/>
  <cols>
    <col min="1" max="1" width="4.625" style="0" customWidth="1"/>
    <col min="2" max="2" width="28.375" style="31" customWidth="1"/>
    <col min="3" max="3" width="14.375" style="0" customWidth="1"/>
    <col min="4" max="4" width="12.125" style="0" customWidth="1"/>
    <col min="5" max="5" width="10.00390625" style="0" customWidth="1"/>
    <col min="6" max="6" width="8.375" style="0" customWidth="1"/>
    <col min="7" max="7" width="8.50390625" style="0" customWidth="1"/>
    <col min="8" max="8" width="9.50390625" style="0" customWidth="1"/>
    <col min="9" max="9" width="7.50390625" style="0" customWidth="1"/>
    <col min="10" max="10" width="8.125" style="0" customWidth="1"/>
    <col min="11" max="11" width="10.375" style="0" customWidth="1"/>
    <col min="14" max="14" width="15.375" style="0" customWidth="1"/>
  </cols>
  <sheetData>
    <row r="1" spans="1:14" ht="15" customHeight="1">
      <c r="A1" s="484" t="s">
        <v>218</v>
      </c>
      <c r="B1" s="484"/>
      <c r="C1" s="484"/>
      <c r="D1" s="484"/>
      <c r="E1" s="484"/>
      <c r="F1" s="484"/>
      <c r="G1" s="485"/>
      <c r="H1" s="485"/>
      <c r="I1" s="485"/>
      <c r="J1" s="485"/>
      <c r="K1" s="485"/>
      <c r="L1" s="485"/>
      <c r="M1" s="485"/>
      <c r="N1" s="485"/>
    </row>
    <row r="2" spans="1:14" s="32" customFormat="1" ht="30.75" customHeight="1">
      <c r="A2" s="486" t="s">
        <v>380</v>
      </c>
      <c r="B2" s="486"/>
      <c r="C2" s="486"/>
      <c r="D2" s="486"/>
      <c r="E2" s="486"/>
      <c r="F2" s="486"/>
      <c r="G2" s="487"/>
      <c r="H2" s="487"/>
      <c r="I2" s="487"/>
      <c r="J2" s="487"/>
      <c r="K2" s="487"/>
      <c r="L2" s="487"/>
      <c r="M2" s="487"/>
      <c r="N2" s="488"/>
    </row>
    <row r="3" spans="1:14" s="33" customFormat="1" ht="16.5" customHeight="1">
      <c r="A3" s="489" t="s">
        <v>1</v>
      </c>
      <c r="B3" s="489" t="s">
        <v>10</v>
      </c>
      <c r="C3" s="489" t="s">
        <v>7</v>
      </c>
      <c r="D3" s="491" t="s">
        <v>81</v>
      </c>
      <c r="E3" s="493" t="s">
        <v>219</v>
      </c>
      <c r="F3" s="493"/>
      <c r="G3" s="493"/>
      <c r="H3" s="494" t="s">
        <v>82</v>
      </c>
      <c r="I3" s="494"/>
      <c r="J3" s="494"/>
      <c r="K3" s="494" t="s">
        <v>83</v>
      </c>
      <c r="L3" s="494"/>
      <c r="M3" s="494"/>
      <c r="N3" s="358" t="s">
        <v>84</v>
      </c>
    </row>
    <row r="4" spans="1:14" s="33" customFormat="1" ht="12" customHeight="1">
      <c r="A4" s="489"/>
      <c r="B4" s="489"/>
      <c r="C4" s="489"/>
      <c r="D4" s="491"/>
      <c r="E4" s="495" t="s">
        <v>7</v>
      </c>
      <c r="F4" s="497" t="s">
        <v>85</v>
      </c>
      <c r="G4" s="497"/>
      <c r="H4" s="498" t="s">
        <v>7</v>
      </c>
      <c r="I4" s="500" t="s">
        <v>85</v>
      </c>
      <c r="J4" s="500"/>
      <c r="K4" s="498" t="s">
        <v>7</v>
      </c>
      <c r="L4" s="500" t="s">
        <v>85</v>
      </c>
      <c r="M4" s="500"/>
      <c r="N4" s="498" t="s">
        <v>7</v>
      </c>
    </row>
    <row r="5" spans="1:14" s="33" customFormat="1" ht="16.5" customHeight="1" thickBot="1">
      <c r="A5" s="490"/>
      <c r="B5" s="490"/>
      <c r="C5" s="490"/>
      <c r="D5" s="492"/>
      <c r="E5" s="496"/>
      <c r="F5" s="332" t="s">
        <v>86</v>
      </c>
      <c r="G5" s="332" t="s">
        <v>87</v>
      </c>
      <c r="H5" s="499"/>
      <c r="I5" s="359" t="s">
        <v>86</v>
      </c>
      <c r="J5" s="359" t="s">
        <v>87</v>
      </c>
      <c r="K5" s="499"/>
      <c r="L5" s="359" t="s">
        <v>86</v>
      </c>
      <c r="M5" s="359" t="s">
        <v>87</v>
      </c>
      <c r="N5" s="498"/>
    </row>
    <row r="6" spans="1:14" s="257" customFormat="1" ht="0" customHeight="1" hidden="1" thickTop="1">
      <c r="A6" s="360">
        <v>1</v>
      </c>
      <c r="B6" s="360">
        <v>2</v>
      </c>
      <c r="C6" s="360" t="s">
        <v>233</v>
      </c>
      <c r="D6" s="360">
        <v>4</v>
      </c>
      <c r="E6" s="360" t="s">
        <v>234</v>
      </c>
      <c r="F6" s="360">
        <v>6</v>
      </c>
      <c r="G6" s="360">
        <v>7</v>
      </c>
      <c r="H6" s="361" t="s">
        <v>235</v>
      </c>
      <c r="I6" s="361">
        <v>9</v>
      </c>
      <c r="J6" s="361">
        <v>10</v>
      </c>
      <c r="K6" s="361" t="s">
        <v>236</v>
      </c>
      <c r="L6" s="361">
        <v>12</v>
      </c>
      <c r="M6" s="361">
        <v>13</v>
      </c>
      <c r="N6" s="308">
        <v>14</v>
      </c>
    </row>
    <row r="7" spans="1:14" s="33" customFormat="1" ht="18" customHeight="1" hidden="1">
      <c r="A7" s="306"/>
      <c r="B7" s="39"/>
      <c r="C7" s="307"/>
      <c r="D7" s="307">
        <v>1</v>
      </c>
      <c r="E7" s="39"/>
      <c r="F7" s="307">
        <v>2</v>
      </c>
      <c r="G7" s="307">
        <v>3</v>
      </c>
      <c r="H7" s="362"/>
      <c r="I7" s="363">
        <v>4</v>
      </c>
      <c r="J7" s="363">
        <v>5</v>
      </c>
      <c r="K7" s="362"/>
      <c r="L7" s="363">
        <v>6</v>
      </c>
      <c r="M7" s="363">
        <v>7</v>
      </c>
      <c r="N7" s="363">
        <v>8</v>
      </c>
    </row>
    <row r="8" spans="1:14" s="34" customFormat="1" ht="27.75" customHeight="1">
      <c r="A8" s="44">
        <v>1</v>
      </c>
      <c r="B8" s="87" t="s">
        <v>13</v>
      </c>
      <c r="C8" s="98">
        <f>D8+E8+H8+K8+N8</f>
        <v>1314</v>
      </c>
      <c r="D8" s="256">
        <v>25</v>
      </c>
      <c r="E8" s="152">
        <f>F8+G8</f>
        <v>135</v>
      </c>
      <c r="F8" s="153">
        <v>82</v>
      </c>
      <c r="G8" s="153">
        <v>53</v>
      </c>
      <c r="H8" s="154">
        <f>I8++J8</f>
        <v>56</v>
      </c>
      <c r="I8" s="155">
        <v>35</v>
      </c>
      <c r="J8" s="155">
        <v>21</v>
      </c>
      <c r="K8" s="154">
        <f>L8+M8</f>
        <v>61</v>
      </c>
      <c r="L8" s="156">
        <v>26</v>
      </c>
      <c r="M8" s="155">
        <v>35</v>
      </c>
      <c r="N8" s="309">
        <v>1037</v>
      </c>
    </row>
    <row r="9" spans="1:14" s="34" customFormat="1" ht="27.75" customHeight="1">
      <c r="A9" s="220">
        <v>2</v>
      </c>
      <c r="B9" s="221" t="s">
        <v>14</v>
      </c>
      <c r="C9" s="333">
        <f aca="true" t="shared" si="0" ref="C9:C26">D9+E9+H9+K9+N9</f>
        <v>797</v>
      </c>
      <c r="D9" s="258">
        <v>14</v>
      </c>
      <c r="E9" s="259">
        <f aca="true" t="shared" si="1" ref="E9:E26">F9+G9</f>
        <v>45</v>
      </c>
      <c r="F9" s="260">
        <v>40</v>
      </c>
      <c r="G9" s="260">
        <v>5</v>
      </c>
      <c r="H9" s="259">
        <f aca="true" t="shared" si="2" ref="H9:H26">I9++J9</f>
        <v>91</v>
      </c>
      <c r="I9" s="260">
        <v>69</v>
      </c>
      <c r="J9" s="260">
        <v>22</v>
      </c>
      <c r="K9" s="259">
        <f aca="true" t="shared" si="3" ref="K9:K26">L9+M9</f>
        <v>393</v>
      </c>
      <c r="L9" s="236">
        <v>163</v>
      </c>
      <c r="M9" s="260">
        <v>230</v>
      </c>
      <c r="N9" s="367">
        <v>254</v>
      </c>
    </row>
    <row r="10" spans="1:14" s="34" customFormat="1" ht="27.75" customHeight="1">
      <c r="A10" s="44">
        <v>3</v>
      </c>
      <c r="B10" s="87" t="s">
        <v>15</v>
      </c>
      <c r="C10" s="98">
        <f t="shared" si="0"/>
        <v>1807</v>
      </c>
      <c r="D10" s="256">
        <v>35</v>
      </c>
      <c r="E10" s="152">
        <f t="shared" si="1"/>
        <v>357</v>
      </c>
      <c r="F10" s="153">
        <v>317</v>
      </c>
      <c r="G10" s="153">
        <v>40</v>
      </c>
      <c r="H10" s="154">
        <f t="shared" si="2"/>
        <v>145</v>
      </c>
      <c r="I10" s="155">
        <v>127</v>
      </c>
      <c r="J10" s="155">
        <v>18</v>
      </c>
      <c r="K10" s="154">
        <f t="shared" si="3"/>
        <v>123</v>
      </c>
      <c r="L10" s="156">
        <v>71</v>
      </c>
      <c r="M10" s="155">
        <v>52</v>
      </c>
      <c r="N10" s="309">
        <v>1147</v>
      </c>
    </row>
    <row r="11" spans="1:14" s="34" customFormat="1" ht="27.75" customHeight="1">
      <c r="A11" s="220">
        <v>4</v>
      </c>
      <c r="B11" s="221" t="s">
        <v>16</v>
      </c>
      <c r="C11" s="333">
        <f t="shared" si="0"/>
        <v>4948</v>
      </c>
      <c r="D11" s="258">
        <v>67</v>
      </c>
      <c r="E11" s="259">
        <f t="shared" si="1"/>
        <v>462</v>
      </c>
      <c r="F11" s="260">
        <v>356</v>
      </c>
      <c r="G11" s="260">
        <v>106</v>
      </c>
      <c r="H11" s="259">
        <f t="shared" si="2"/>
        <v>2518</v>
      </c>
      <c r="I11" s="260">
        <v>1902</v>
      </c>
      <c r="J11" s="260">
        <v>616</v>
      </c>
      <c r="K11" s="259">
        <f t="shared" si="3"/>
        <v>490</v>
      </c>
      <c r="L11" s="236">
        <v>251</v>
      </c>
      <c r="M11" s="260">
        <v>239</v>
      </c>
      <c r="N11" s="367">
        <v>1411</v>
      </c>
    </row>
    <row r="12" spans="1:14" s="34" customFormat="1" ht="27.75" customHeight="1">
      <c r="A12" s="44">
        <v>5</v>
      </c>
      <c r="B12" s="87" t="s">
        <v>17</v>
      </c>
      <c r="C12" s="98">
        <f t="shared" si="0"/>
        <v>2937</v>
      </c>
      <c r="D12" s="256">
        <v>82</v>
      </c>
      <c r="E12" s="152">
        <f t="shared" si="1"/>
        <v>319</v>
      </c>
      <c r="F12" s="153">
        <v>299</v>
      </c>
      <c r="G12" s="153">
        <v>20</v>
      </c>
      <c r="H12" s="154">
        <f t="shared" si="2"/>
        <v>578</v>
      </c>
      <c r="I12" s="155">
        <v>521</v>
      </c>
      <c r="J12" s="155">
        <v>57</v>
      </c>
      <c r="K12" s="154">
        <f t="shared" si="3"/>
        <v>422</v>
      </c>
      <c r="L12" s="156">
        <v>275</v>
      </c>
      <c r="M12" s="155">
        <v>147</v>
      </c>
      <c r="N12" s="309">
        <v>1536</v>
      </c>
    </row>
    <row r="13" spans="1:14" s="34" customFormat="1" ht="27.75" customHeight="1">
      <c r="A13" s="220">
        <v>6</v>
      </c>
      <c r="B13" s="221" t="s">
        <v>18</v>
      </c>
      <c r="C13" s="333">
        <f t="shared" si="0"/>
        <v>4797</v>
      </c>
      <c r="D13" s="258">
        <v>70</v>
      </c>
      <c r="E13" s="259">
        <f t="shared" si="1"/>
        <v>387</v>
      </c>
      <c r="F13" s="260">
        <v>365</v>
      </c>
      <c r="G13" s="260">
        <v>22</v>
      </c>
      <c r="H13" s="259">
        <f t="shared" si="2"/>
        <v>958</v>
      </c>
      <c r="I13" s="260">
        <v>758</v>
      </c>
      <c r="J13" s="260">
        <v>200</v>
      </c>
      <c r="K13" s="259">
        <f t="shared" si="3"/>
        <v>1945</v>
      </c>
      <c r="L13" s="236">
        <v>955</v>
      </c>
      <c r="M13" s="260">
        <v>990</v>
      </c>
      <c r="N13" s="367">
        <v>1437</v>
      </c>
    </row>
    <row r="14" spans="1:14" s="34" customFormat="1" ht="27.75" customHeight="1">
      <c r="A14" s="44">
        <v>7</v>
      </c>
      <c r="B14" s="87" t="s">
        <v>19</v>
      </c>
      <c r="C14" s="98">
        <f t="shared" si="0"/>
        <v>1308</v>
      </c>
      <c r="D14" s="256">
        <v>23</v>
      </c>
      <c r="E14" s="152">
        <f t="shared" si="1"/>
        <v>113</v>
      </c>
      <c r="F14" s="153">
        <v>81</v>
      </c>
      <c r="G14" s="153">
        <v>32</v>
      </c>
      <c r="H14" s="154">
        <f t="shared" si="2"/>
        <v>183</v>
      </c>
      <c r="I14" s="155">
        <v>133</v>
      </c>
      <c r="J14" s="155">
        <v>50</v>
      </c>
      <c r="K14" s="154">
        <f t="shared" si="3"/>
        <v>543</v>
      </c>
      <c r="L14" s="156">
        <v>195</v>
      </c>
      <c r="M14" s="155">
        <v>348</v>
      </c>
      <c r="N14" s="309">
        <v>446</v>
      </c>
    </row>
    <row r="15" spans="1:14" s="34" customFormat="1" ht="27.75" customHeight="1">
      <c r="A15" s="220">
        <v>8</v>
      </c>
      <c r="B15" s="221" t="s">
        <v>20</v>
      </c>
      <c r="C15" s="333">
        <f t="shared" si="0"/>
        <v>1045</v>
      </c>
      <c r="D15" s="258">
        <v>14</v>
      </c>
      <c r="E15" s="259">
        <f t="shared" si="1"/>
        <v>96</v>
      </c>
      <c r="F15" s="260">
        <v>77</v>
      </c>
      <c r="G15" s="260">
        <v>19</v>
      </c>
      <c r="H15" s="259">
        <f t="shared" si="2"/>
        <v>95</v>
      </c>
      <c r="I15" s="260">
        <v>56</v>
      </c>
      <c r="J15" s="260">
        <v>39</v>
      </c>
      <c r="K15" s="259">
        <f t="shared" si="3"/>
        <v>181</v>
      </c>
      <c r="L15" s="236">
        <v>47</v>
      </c>
      <c r="M15" s="260">
        <v>134</v>
      </c>
      <c r="N15" s="367">
        <v>659</v>
      </c>
    </row>
    <row r="16" spans="1:14" s="34" customFormat="1" ht="27.75" customHeight="1">
      <c r="A16" s="44">
        <v>9</v>
      </c>
      <c r="B16" s="87" t="s">
        <v>21</v>
      </c>
      <c r="C16" s="98">
        <f t="shared" si="0"/>
        <v>1865</v>
      </c>
      <c r="D16" s="256">
        <v>31</v>
      </c>
      <c r="E16" s="152">
        <f t="shared" si="1"/>
        <v>190</v>
      </c>
      <c r="F16" s="153">
        <v>163</v>
      </c>
      <c r="G16" s="153">
        <v>27</v>
      </c>
      <c r="H16" s="154">
        <f t="shared" si="2"/>
        <v>336</v>
      </c>
      <c r="I16" s="155">
        <v>276</v>
      </c>
      <c r="J16" s="155">
        <v>60</v>
      </c>
      <c r="K16" s="154">
        <f t="shared" si="3"/>
        <v>473</v>
      </c>
      <c r="L16" s="156">
        <v>238</v>
      </c>
      <c r="M16" s="155">
        <v>235</v>
      </c>
      <c r="N16" s="309">
        <v>835</v>
      </c>
    </row>
    <row r="17" spans="1:14" s="34" customFormat="1" ht="27.75" customHeight="1">
      <c r="A17" s="220">
        <v>10</v>
      </c>
      <c r="B17" s="221" t="s">
        <v>22</v>
      </c>
      <c r="C17" s="333">
        <f t="shared" si="0"/>
        <v>541</v>
      </c>
      <c r="D17" s="258">
        <v>10</v>
      </c>
      <c r="E17" s="259">
        <f t="shared" si="1"/>
        <v>68</v>
      </c>
      <c r="F17" s="260">
        <v>46</v>
      </c>
      <c r="G17" s="260">
        <v>22</v>
      </c>
      <c r="H17" s="259">
        <f t="shared" si="2"/>
        <v>29</v>
      </c>
      <c r="I17" s="260">
        <v>19</v>
      </c>
      <c r="J17" s="260">
        <v>10</v>
      </c>
      <c r="K17" s="259">
        <f t="shared" si="3"/>
        <v>80</v>
      </c>
      <c r="L17" s="236">
        <v>33</v>
      </c>
      <c r="M17" s="260">
        <v>47</v>
      </c>
      <c r="N17" s="367">
        <v>354</v>
      </c>
    </row>
    <row r="18" spans="1:14" s="34" customFormat="1" ht="27.75" customHeight="1">
      <c r="A18" s="44">
        <v>11</v>
      </c>
      <c r="B18" s="87" t="s">
        <v>23</v>
      </c>
      <c r="C18" s="98">
        <f t="shared" si="0"/>
        <v>1219</v>
      </c>
      <c r="D18" s="256">
        <v>15</v>
      </c>
      <c r="E18" s="152">
        <f t="shared" si="1"/>
        <v>85</v>
      </c>
      <c r="F18" s="153">
        <v>76</v>
      </c>
      <c r="G18" s="153">
        <v>9</v>
      </c>
      <c r="H18" s="154">
        <f t="shared" si="2"/>
        <v>339</v>
      </c>
      <c r="I18" s="155">
        <v>262</v>
      </c>
      <c r="J18" s="155">
        <v>77</v>
      </c>
      <c r="K18" s="154">
        <f t="shared" si="3"/>
        <v>387</v>
      </c>
      <c r="L18" s="156">
        <v>187</v>
      </c>
      <c r="M18" s="155">
        <v>200</v>
      </c>
      <c r="N18" s="309">
        <v>393</v>
      </c>
    </row>
    <row r="19" spans="1:14" s="34" customFormat="1" ht="27.75" customHeight="1">
      <c r="A19" s="220">
        <v>12</v>
      </c>
      <c r="B19" s="221" t="s">
        <v>24</v>
      </c>
      <c r="C19" s="333">
        <f t="shared" si="0"/>
        <v>1797</v>
      </c>
      <c r="D19" s="258">
        <v>69</v>
      </c>
      <c r="E19" s="259">
        <f t="shared" si="1"/>
        <v>154</v>
      </c>
      <c r="F19" s="260">
        <v>99</v>
      </c>
      <c r="G19" s="260">
        <v>55</v>
      </c>
      <c r="H19" s="259">
        <f t="shared" si="2"/>
        <v>263</v>
      </c>
      <c r="I19" s="260">
        <v>202</v>
      </c>
      <c r="J19" s="260">
        <v>61</v>
      </c>
      <c r="K19" s="259">
        <f t="shared" si="3"/>
        <v>762</v>
      </c>
      <c r="L19" s="236">
        <v>289</v>
      </c>
      <c r="M19" s="260">
        <v>473</v>
      </c>
      <c r="N19" s="367">
        <v>549</v>
      </c>
    </row>
    <row r="20" spans="1:14" s="34" customFormat="1" ht="27.75" customHeight="1">
      <c r="A20" s="44">
        <v>13</v>
      </c>
      <c r="B20" s="87" t="s">
        <v>25</v>
      </c>
      <c r="C20" s="98">
        <f t="shared" si="0"/>
        <v>880</v>
      </c>
      <c r="D20" s="256">
        <v>11</v>
      </c>
      <c r="E20" s="152">
        <f t="shared" si="1"/>
        <v>66</v>
      </c>
      <c r="F20" s="153">
        <v>51</v>
      </c>
      <c r="G20" s="153">
        <v>15</v>
      </c>
      <c r="H20" s="154">
        <f t="shared" si="2"/>
        <v>22</v>
      </c>
      <c r="I20" s="155">
        <v>18</v>
      </c>
      <c r="J20" s="155">
        <v>4</v>
      </c>
      <c r="K20" s="154">
        <f t="shared" si="3"/>
        <v>466</v>
      </c>
      <c r="L20" s="156">
        <v>174</v>
      </c>
      <c r="M20" s="155">
        <v>292</v>
      </c>
      <c r="N20" s="309">
        <v>315</v>
      </c>
    </row>
    <row r="21" spans="1:14" s="34" customFormat="1" ht="27.75" customHeight="1">
      <c r="A21" s="220">
        <v>14</v>
      </c>
      <c r="B21" s="221" t="s">
        <v>26</v>
      </c>
      <c r="C21" s="333">
        <f t="shared" si="0"/>
        <v>782</v>
      </c>
      <c r="D21" s="258">
        <v>25</v>
      </c>
      <c r="E21" s="259">
        <f t="shared" si="1"/>
        <v>80</v>
      </c>
      <c r="F21" s="260">
        <v>67</v>
      </c>
      <c r="G21" s="260">
        <v>13</v>
      </c>
      <c r="H21" s="259">
        <f t="shared" si="2"/>
        <v>210</v>
      </c>
      <c r="I21" s="260">
        <v>168</v>
      </c>
      <c r="J21" s="260">
        <v>42</v>
      </c>
      <c r="K21" s="259">
        <f t="shared" si="3"/>
        <v>138</v>
      </c>
      <c r="L21" s="236">
        <v>64</v>
      </c>
      <c r="M21" s="260">
        <v>74</v>
      </c>
      <c r="N21" s="367">
        <v>329</v>
      </c>
    </row>
    <row r="22" spans="1:14" s="34" customFormat="1" ht="27.75" customHeight="1">
      <c r="A22" s="44">
        <v>15</v>
      </c>
      <c r="B22" s="87" t="s">
        <v>27</v>
      </c>
      <c r="C22" s="98">
        <f t="shared" si="0"/>
        <v>823</v>
      </c>
      <c r="D22" s="256">
        <v>34</v>
      </c>
      <c r="E22" s="152">
        <f t="shared" si="1"/>
        <v>91</v>
      </c>
      <c r="F22" s="153">
        <v>80</v>
      </c>
      <c r="G22" s="153">
        <v>11</v>
      </c>
      <c r="H22" s="154">
        <f t="shared" si="2"/>
        <v>89</v>
      </c>
      <c r="I22" s="155">
        <v>45</v>
      </c>
      <c r="J22" s="155">
        <v>44</v>
      </c>
      <c r="K22" s="154">
        <f t="shared" si="3"/>
        <v>227</v>
      </c>
      <c r="L22" s="156">
        <v>110</v>
      </c>
      <c r="M22" s="155">
        <v>117</v>
      </c>
      <c r="N22" s="309">
        <v>382</v>
      </c>
    </row>
    <row r="23" spans="1:14" s="34" customFormat="1" ht="27.75" customHeight="1">
      <c r="A23" s="220">
        <v>16</v>
      </c>
      <c r="B23" s="221" t="s">
        <v>28</v>
      </c>
      <c r="C23" s="333">
        <f t="shared" si="0"/>
        <v>991</v>
      </c>
      <c r="D23" s="258">
        <v>17</v>
      </c>
      <c r="E23" s="259">
        <f t="shared" si="1"/>
        <v>87</v>
      </c>
      <c r="F23" s="260">
        <v>71</v>
      </c>
      <c r="G23" s="260">
        <v>16</v>
      </c>
      <c r="H23" s="259">
        <f t="shared" si="2"/>
        <v>333</v>
      </c>
      <c r="I23" s="260">
        <v>240</v>
      </c>
      <c r="J23" s="260">
        <v>93</v>
      </c>
      <c r="K23" s="259">
        <f t="shared" si="3"/>
        <v>211</v>
      </c>
      <c r="L23" s="236">
        <v>65</v>
      </c>
      <c r="M23" s="260">
        <v>146</v>
      </c>
      <c r="N23" s="367">
        <v>343</v>
      </c>
    </row>
    <row r="24" spans="1:14" s="34" customFormat="1" ht="27.75" customHeight="1">
      <c r="A24" s="44">
        <v>17</v>
      </c>
      <c r="B24" s="87" t="s">
        <v>29</v>
      </c>
      <c r="C24" s="98">
        <f t="shared" si="0"/>
        <v>1157</v>
      </c>
      <c r="D24" s="256">
        <v>21</v>
      </c>
      <c r="E24" s="152">
        <f t="shared" si="1"/>
        <v>147</v>
      </c>
      <c r="F24" s="153">
        <v>98</v>
      </c>
      <c r="G24" s="153">
        <v>49</v>
      </c>
      <c r="H24" s="154">
        <f t="shared" si="2"/>
        <v>81</v>
      </c>
      <c r="I24" s="155">
        <v>50</v>
      </c>
      <c r="J24" s="155">
        <v>31</v>
      </c>
      <c r="K24" s="154">
        <f t="shared" si="3"/>
        <v>84</v>
      </c>
      <c r="L24" s="156">
        <v>25</v>
      </c>
      <c r="M24" s="155">
        <v>59</v>
      </c>
      <c r="N24" s="309">
        <v>824</v>
      </c>
    </row>
    <row r="25" spans="1:14" s="34" customFormat="1" ht="27.75" customHeight="1">
      <c r="A25" s="220">
        <v>18</v>
      </c>
      <c r="B25" s="221" t="s">
        <v>30</v>
      </c>
      <c r="C25" s="333">
        <f t="shared" si="0"/>
        <v>2580</v>
      </c>
      <c r="D25" s="258">
        <v>26</v>
      </c>
      <c r="E25" s="259">
        <f t="shared" si="1"/>
        <v>150</v>
      </c>
      <c r="F25" s="260">
        <v>127</v>
      </c>
      <c r="G25" s="260">
        <v>23</v>
      </c>
      <c r="H25" s="259">
        <f t="shared" si="2"/>
        <v>320</v>
      </c>
      <c r="I25" s="260">
        <v>241</v>
      </c>
      <c r="J25" s="260">
        <v>79</v>
      </c>
      <c r="K25" s="259">
        <f t="shared" si="3"/>
        <v>1442</v>
      </c>
      <c r="L25" s="236">
        <v>601</v>
      </c>
      <c r="M25" s="260">
        <v>841</v>
      </c>
      <c r="N25" s="367">
        <v>642</v>
      </c>
    </row>
    <row r="26" spans="1:14" s="35" customFormat="1" ht="27.75" customHeight="1">
      <c r="A26" s="364"/>
      <c r="B26" s="364" t="s">
        <v>8</v>
      </c>
      <c r="C26" s="98">
        <f t="shared" si="0"/>
        <v>31588</v>
      </c>
      <c r="D26" s="365">
        <v>589</v>
      </c>
      <c r="E26" s="152">
        <f t="shared" si="1"/>
        <v>3032</v>
      </c>
      <c r="F26" s="98">
        <v>2495</v>
      </c>
      <c r="G26" s="98">
        <v>537</v>
      </c>
      <c r="H26" s="154">
        <f t="shared" si="2"/>
        <v>6646</v>
      </c>
      <c r="I26" s="366">
        <v>5122</v>
      </c>
      <c r="J26" s="366">
        <v>1524</v>
      </c>
      <c r="K26" s="154">
        <f t="shared" si="3"/>
        <v>8428</v>
      </c>
      <c r="L26" s="366">
        <v>3769</v>
      </c>
      <c r="M26" s="366">
        <v>4659</v>
      </c>
      <c r="N26" s="366">
        <v>12893</v>
      </c>
    </row>
    <row r="27" spans="2:7" s="9" customFormat="1" ht="15" customHeight="1" hidden="1">
      <c r="B27" s="45"/>
      <c r="C27" s="9">
        <v>15647</v>
      </c>
      <c r="D27" s="9">
        <v>10985</v>
      </c>
      <c r="F27" s="9">
        <f>SUM(F8:F26)</f>
        <v>4990</v>
      </c>
      <c r="G27" s="9">
        <f>SUM(G8:G26)</f>
        <v>1074</v>
      </c>
    </row>
    <row r="28" spans="2:4" s="9" customFormat="1" ht="15" customHeight="1" hidden="1">
      <c r="B28" s="45"/>
      <c r="D28" s="9">
        <f>SUM(D8:D25)</f>
        <v>589</v>
      </c>
    </row>
    <row r="29" spans="2:4" s="9" customFormat="1" ht="15" customHeight="1" hidden="1">
      <c r="B29" s="45"/>
      <c r="C29" s="9">
        <v>15869</v>
      </c>
      <c r="D29" s="9">
        <v>11316</v>
      </c>
    </row>
    <row r="30" s="9" customFormat="1" ht="15" customHeight="1" hidden="1">
      <c r="B30" s="45"/>
    </row>
    <row r="31" spans="2:4" s="9" customFormat="1" ht="15" customHeight="1" hidden="1">
      <c r="B31" s="45"/>
      <c r="C31" s="9">
        <f>C29-F26</f>
        <v>13374</v>
      </c>
      <c r="D31" s="9">
        <f>D29-J26</f>
        <v>9792</v>
      </c>
    </row>
    <row r="32" s="9" customFormat="1" ht="33.75" customHeight="1">
      <c r="B32" s="209" t="s">
        <v>88</v>
      </c>
    </row>
    <row r="33" ht="41.25" customHeight="1">
      <c r="E33" s="31"/>
    </row>
  </sheetData>
  <sheetProtection/>
  <mergeCells count="16">
    <mergeCell ref="F4:G4"/>
    <mergeCell ref="H4:H5"/>
    <mergeCell ref="I4:J4"/>
    <mergeCell ref="K4:K5"/>
    <mergeCell ref="L4:M4"/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6"/>
  <sheetViews>
    <sheetView zoomScale="60" zoomScaleNormal="60" zoomScalePageLayoutView="0" workbookViewId="0" topLeftCell="A1">
      <selection activeCell="V19" sqref="V19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7.875" style="0" customWidth="1"/>
    <col min="4" max="4" width="7.50390625" style="0" customWidth="1"/>
    <col min="5" max="5" width="7.375" style="0" customWidth="1"/>
    <col min="6" max="7" width="7.125" style="0" customWidth="1"/>
    <col min="8" max="8" width="7.875" style="0" customWidth="1"/>
    <col min="9" max="9" width="7.375" style="0" customWidth="1"/>
    <col min="10" max="10" width="6.50390625" style="0" customWidth="1"/>
    <col min="12" max="12" width="6.625" style="0" customWidth="1"/>
    <col min="13" max="13" width="7.00390625" style="0" customWidth="1"/>
    <col min="14" max="14" width="9.50390625" style="0" customWidth="1"/>
    <col min="15" max="15" width="7.375" style="0" customWidth="1"/>
    <col min="16" max="16" width="8.875" style="0" customWidth="1"/>
    <col min="18" max="18" width="10.625" style="0" customWidth="1"/>
    <col min="19" max="19" width="11.50390625" style="0" customWidth="1"/>
    <col min="20" max="20" width="6.125" style="0" hidden="1" customWidth="1"/>
  </cols>
  <sheetData>
    <row r="1" spans="1:19" s="32" customFormat="1" ht="45.75" customHeight="1">
      <c r="A1" s="413" t="s">
        <v>292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s="36" customFormat="1" ht="33" customHeight="1">
      <c r="A2" s="414" t="s">
        <v>9</v>
      </c>
      <c r="B2" s="405" t="s">
        <v>10</v>
      </c>
      <c r="C2" s="414" t="s">
        <v>89</v>
      </c>
      <c r="D2" s="401" t="s">
        <v>90</v>
      </c>
      <c r="E2" s="411"/>
      <c r="F2" s="407" t="s">
        <v>91</v>
      </c>
      <c r="G2" s="407"/>
      <c r="H2" s="409" t="s">
        <v>92</v>
      </c>
      <c r="I2" s="410"/>
      <c r="J2" s="409" t="s">
        <v>93</v>
      </c>
      <c r="K2" s="410"/>
      <c r="L2" s="409" t="s">
        <v>94</v>
      </c>
      <c r="M2" s="412"/>
      <c r="N2" s="407" t="s">
        <v>95</v>
      </c>
      <c r="O2" s="407" t="s">
        <v>96</v>
      </c>
      <c r="P2" s="407" t="s">
        <v>97</v>
      </c>
      <c r="Q2" s="407" t="s">
        <v>98</v>
      </c>
      <c r="R2" s="401" t="s">
        <v>8</v>
      </c>
      <c r="S2" s="403" t="s">
        <v>191</v>
      </c>
    </row>
    <row r="3" spans="1:19" s="36" customFormat="1" ht="64.5" customHeight="1" thickBot="1">
      <c r="A3" s="415"/>
      <c r="B3" s="406"/>
      <c r="C3" s="415"/>
      <c r="D3" s="355" t="s">
        <v>99</v>
      </c>
      <c r="E3" s="355" t="s">
        <v>100</v>
      </c>
      <c r="F3" s="355" t="s">
        <v>99</v>
      </c>
      <c r="G3" s="355" t="s">
        <v>100</v>
      </c>
      <c r="H3" s="355" t="s">
        <v>99</v>
      </c>
      <c r="I3" s="355" t="s">
        <v>100</v>
      </c>
      <c r="J3" s="355" t="s">
        <v>99</v>
      </c>
      <c r="K3" s="355" t="s">
        <v>100</v>
      </c>
      <c r="L3" s="355" t="s">
        <v>99</v>
      </c>
      <c r="M3" s="355" t="s">
        <v>100</v>
      </c>
      <c r="N3" s="408"/>
      <c r="O3" s="408"/>
      <c r="P3" s="408"/>
      <c r="Q3" s="408"/>
      <c r="R3" s="402"/>
      <c r="S3" s="404"/>
    </row>
    <row r="4" spans="1:19" s="36" customFormat="1" ht="27.75" customHeight="1" thickTop="1">
      <c r="A4" s="79">
        <v>1</v>
      </c>
      <c r="B4" s="80" t="s">
        <v>13</v>
      </c>
      <c r="C4" s="346">
        <v>25</v>
      </c>
      <c r="D4" s="347">
        <v>82</v>
      </c>
      <c r="E4" s="348">
        <v>53</v>
      </c>
      <c r="F4" s="347">
        <v>35</v>
      </c>
      <c r="G4" s="347">
        <v>21</v>
      </c>
      <c r="H4" s="346">
        <v>26</v>
      </c>
      <c r="I4" s="349">
        <v>35</v>
      </c>
      <c r="J4" s="350">
        <v>9</v>
      </c>
      <c r="K4" s="351" t="s">
        <v>293</v>
      </c>
      <c r="L4" s="352">
        <v>8</v>
      </c>
      <c r="M4" s="352">
        <v>40</v>
      </c>
      <c r="N4" s="352">
        <v>3509</v>
      </c>
      <c r="O4" s="347">
        <v>115</v>
      </c>
      <c r="P4" s="79">
        <v>243</v>
      </c>
      <c r="Q4" s="348">
        <v>2</v>
      </c>
      <c r="R4" s="353">
        <f>C4+D4+E4+F4+G4+H4+I4+J4+K4+L4+M4+N4+O4+P4+Q4</f>
        <v>4533</v>
      </c>
      <c r="S4" s="354">
        <v>4663</v>
      </c>
    </row>
    <row r="5" spans="1:20" ht="27.75" customHeight="1">
      <c r="A5" s="220">
        <v>2</v>
      </c>
      <c r="B5" s="221" t="s">
        <v>14</v>
      </c>
      <c r="C5" s="228">
        <v>14</v>
      </c>
      <c r="D5" s="229">
        <v>40</v>
      </c>
      <c r="E5" s="229">
        <v>5</v>
      </c>
      <c r="F5" s="229">
        <v>69</v>
      </c>
      <c r="G5" s="229">
        <v>22</v>
      </c>
      <c r="H5" s="228">
        <v>163</v>
      </c>
      <c r="I5" s="230">
        <v>230</v>
      </c>
      <c r="J5" s="231">
        <v>3</v>
      </c>
      <c r="K5" s="232" t="s">
        <v>294</v>
      </c>
      <c r="L5" s="228">
        <v>28</v>
      </c>
      <c r="M5" s="228">
        <v>26</v>
      </c>
      <c r="N5" s="228">
        <v>3717</v>
      </c>
      <c r="O5" s="229">
        <v>113</v>
      </c>
      <c r="P5" s="220">
        <v>59</v>
      </c>
      <c r="Q5" s="229">
        <v>5069</v>
      </c>
      <c r="R5" s="233">
        <f aca="true" t="shared" si="0" ref="R5:R22">C5+D5+E5+F5+G5+H5+I5+J5+K5+L5+M5+N5+O5+P5+Q5</f>
        <v>9829</v>
      </c>
      <c r="S5" s="234">
        <v>10404</v>
      </c>
      <c r="T5" t="s">
        <v>101</v>
      </c>
    </row>
    <row r="6" spans="1:20" ht="27.75" customHeight="1">
      <c r="A6" s="44">
        <v>3</v>
      </c>
      <c r="B6" s="87" t="s">
        <v>15</v>
      </c>
      <c r="C6" s="339">
        <v>35</v>
      </c>
      <c r="D6" s="338">
        <v>317</v>
      </c>
      <c r="E6" s="335">
        <v>40</v>
      </c>
      <c r="F6" s="338">
        <v>127</v>
      </c>
      <c r="G6" s="338">
        <v>18</v>
      </c>
      <c r="H6" s="339">
        <v>71</v>
      </c>
      <c r="I6" s="341">
        <v>52</v>
      </c>
      <c r="J6" s="342">
        <v>13</v>
      </c>
      <c r="K6" s="336" t="s">
        <v>295</v>
      </c>
      <c r="L6" s="334">
        <v>26</v>
      </c>
      <c r="M6" s="334">
        <v>53</v>
      </c>
      <c r="N6" s="334">
        <v>10076</v>
      </c>
      <c r="O6" s="338">
        <v>176</v>
      </c>
      <c r="P6" s="44">
        <v>190</v>
      </c>
      <c r="Q6" s="335">
        <v>2</v>
      </c>
      <c r="R6" s="337">
        <f t="shared" si="0"/>
        <v>11697</v>
      </c>
      <c r="S6" s="340">
        <v>12533</v>
      </c>
      <c r="T6" t="s">
        <v>102</v>
      </c>
    </row>
    <row r="7" spans="1:20" ht="27.75" customHeight="1">
      <c r="A7" s="220">
        <v>4</v>
      </c>
      <c r="B7" s="221" t="s">
        <v>16</v>
      </c>
      <c r="C7" s="228">
        <v>67</v>
      </c>
      <c r="D7" s="229">
        <v>356</v>
      </c>
      <c r="E7" s="229">
        <v>106</v>
      </c>
      <c r="F7" s="229">
        <v>1902</v>
      </c>
      <c r="G7" s="229">
        <v>616</v>
      </c>
      <c r="H7" s="228">
        <v>251</v>
      </c>
      <c r="I7" s="230">
        <v>239</v>
      </c>
      <c r="J7" s="231">
        <v>301</v>
      </c>
      <c r="K7" s="232" t="s">
        <v>296</v>
      </c>
      <c r="L7" s="228">
        <v>153</v>
      </c>
      <c r="M7" s="228">
        <v>256</v>
      </c>
      <c r="N7" s="228">
        <v>18979</v>
      </c>
      <c r="O7" s="229">
        <v>433</v>
      </c>
      <c r="P7" s="220">
        <v>395</v>
      </c>
      <c r="Q7" s="229">
        <v>28</v>
      </c>
      <c r="R7" s="233">
        <f t="shared" si="0"/>
        <v>26472</v>
      </c>
      <c r="S7" s="234">
        <v>26854</v>
      </c>
      <c r="T7" t="s">
        <v>103</v>
      </c>
    </row>
    <row r="8" spans="1:20" ht="27.75" customHeight="1">
      <c r="A8" s="44">
        <v>5</v>
      </c>
      <c r="B8" s="87" t="s">
        <v>17</v>
      </c>
      <c r="C8" s="339">
        <v>82</v>
      </c>
      <c r="D8" s="338">
        <v>299</v>
      </c>
      <c r="E8" s="335">
        <v>20</v>
      </c>
      <c r="F8" s="338">
        <v>521</v>
      </c>
      <c r="G8" s="338">
        <v>57</v>
      </c>
      <c r="H8" s="339">
        <v>275</v>
      </c>
      <c r="I8" s="341">
        <v>147</v>
      </c>
      <c r="J8" s="342">
        <v>86</v>
      </c>
      <c r="K8" s="336" t="s">
        <v>297</v>
      </c>
      <c r="L8" s="334">
        <v>51</v>
      </c>
      <c r="M8" s="334">
        <v>136</v>
      </c>
      <c r="N8" s="334">
        <v>19485</v>
      </c>
      <c r="O8" s="338">
        <v>345</v>
      </c>
      <c r="P8" s="44">
        <v>296</v>
      </c>
      <c r="Q8" s="335">
        <v>25</v>
      </c>
      <c r="R8" s="337">
        <f t="shared" si="0"/>
        <v>23445</v>
      </c>
      <c r="S8" s="340">
        <v>24195</v>
      </c>
      <c r="T8" t="s">
        <v>104</v>
      </c>
    </row>
    <row r="9" spans="1:20" ht="27.75" customHeight="1">
      <c r="A9" s="220">
        <v>6</v>
      </c>
      <c r="B9" s="221" t="s">
        <v>18</v>
      </c>
      <c r="C9" s="228">
        <v>70</v>
      </c>
      <c r="D9" s="229">
        <v>365</v>
      </c>
      <c r="E9" s="229">
        <v>22</v>
      </c>
      <c r="F9" s="229">
        <v>758</v>
      </c>
      <c r="G9" s="229">
        <v>200</v>
      </c>
      <c r="H9" s="228">
        <v>955</v>
      </c>
      <c r="I9" s="230">
        <v>990</v>
      </c>
      <c r="J9" s="231">
        <v>50</v>
      </c>
      <c r="K9" s="232" t="s">
        <v>298</v>
      </c>
      <c r="L9" s="228">
        <v>56</v>
      </c>
      <c r="M9" s="228">
        <v>205</v>
      </c>
      <c r="N9" s="228">
        <v>17190</v>
      </c>
      <c r="O9" s="229">
        <v>491</v>
      </c>
      <c r="P9" s="220">
        <v>330</v>
      </c>
      <c r="Q9" s="229">
        <v>11</v>
      </c>
      <c r="R9" s="233">
        <f t="shared" si="0"/>
        <v>22894</v>
      </c>
      <c r="S9" s="234">
        <v>23989</v>
      </c>
      <c r="T9" t="s">
        <v>105</v>
      </c>
    </row>
    <row r="10" spans="1:20" ht="27.75" customHeight="1">
      <c r="A10" s="44">
        <v>7</v>
      </c>
      <c r="B10" s="87" t="s">
        <v>19</v>
      </c>
      <c r="C10" s="339">
        <v>23</v>
      </c>
      <c r="D10" s="338">
        <v>81</v>
      </c>
      <c r="E10" s="335">
        <v>32</v>
      </c>
      <c r="F10" s="338">
        <v>133</v>
      </c>
      <c r="G10" s="338">
        <v>50</v>
      </c>
      <c r="H10" s="339">
        <v>195</v>
      </c>
      <c r="I10" s="341">
        <v>348</v>
      </c>
      <c r="J10" s="342">
        <v>12</v>
      </c>
      <c r="K10" s="336" t="s">
        <v>299</v>
      </c>
      <c r="L10" s="334">
        <v>37</v>
      </c>
      <c r="M10" s="334">
        <v>40</v>
      </c>
      <c r="N10" s="334">
        <v>7091</v>
      </c>
      <c r="O10" s="338">
        <v>160</v>
      </c>
      <c r="P10" s="44">
        <v>175</v>
      </c>
      <c r="Q10" s="335">
        <v>2857</v>
      </c>
      <c r="R10" s="337">
        <f t="shared" si="0"/>
        <v>11723</v>
      </c>
      <c r="S10" s="340">
        <v>12420</v>
      </c>
      <c r="T10" t="s">
        <v>106</v>
      </c>
    </row>
    <row r="11" spans="1:20" ht="27.75" customHeight="1">
      <c r="A11" s="220">
        <v>8</v>
      </c>
      <c r="B11" s="221" t="s">
        <v>20</v>
      </c>
      <c r="C11" s="228">
        <v>14</v>
      </c>
      <c r="D11" s="229">
        <v>77</v>
      </c>
      <c r="E11" s="229">
        <v>19</v>
      </c>
      <c r="F11" s="229">
        <v>56</v>
      </c>
      <c r="G11" s="229">
        <v>39</v>
      </c>
      <c r="H11" s="228">
        <v>47</v>
      </c>
      <c r="I11" s="230">
        <v>134</v>
      </c>
      <c r="J11" s="231">
        <v>10</v>
      </c>
      <c r="K11" s="232" t="s">
        <v>300</v>
      </c>
      <c r="L11" s="228">
        <v>10</v>
      </c>
      <c r="M11" s="228">
        <v>63</v>
      </c>
      <c r="N11" s="228">
        <v>4237</v>
      </c>
      <c r="O11" s="229">
        <v>151</v>
      </c>
      <c r="P11" s="220">
        <v>158</v>
      </c>
      <c r="Q11" s="229">
        <v>9</v>
      </c>
      <c r="R11" s="233">
        <f t="shared" si="0"/>
        <v>5355</v>
      </c>
      <c r="S11" s="234">
        <v>5872</v>
      </c>
      <c r="T11" t="s">
        <v>107</v>
      </c>
    </row>
    <row r="12" spans="1:20" ht="27.75" customHeight="1">
      <c r="A12" s="44">
        <v>9</v>
      </c>
      <c r="B12" s="87" t="s">
        <v>21</v>
      </c>
      <c r="C12" s="339">
        <v>31</v>
      </c>
      <c r="D12" s="338">
        <v>163</v>
      </c>
      <c r="E12" s="335">
        <v>27</v>
      </c>
      <c r="F12" s="338">
        <v>276</v>
      </c>
      <c r="G12" s="338">
        <v>60</v>
      </c>
      <c r="H12" s="339">
        <v>238</v>
      </c>
      <c r="I12" s="341">
        <v>235</v>
      </c>
      <c r="J12" s="342">
        <v>21</v>
      </c>
      <c r="K12" s="336" t="s">
        <v>301</v>
      </c>
      <c r="L12" s="334">
        <v>31</v>
      </c>
      <c r="M12" s="334">
        <v>79</v>
      </c>
      <c r="N12" s="334">
        <v>8093</v>
      </c>
      <c r="O12" s="338">
        <v>213</v>
      </c>
      <c r="P12" s="44">
        <v>205</v>
      </c>
      <c r="Q12" s="335">
        <v>17</v>
      </c>
      <c r="R12" s="337">
        <f t="shared" si="0"/>
        <v>10154</v>
      </c>
      <c r="S12" s="340">
        <v>10285</v>
      </c>
      <c r="T12" t="s">
        <v>108</v>
      </c>
    </row>
    <row r="13" spans="1:20" ht="27.75" customHeight="1">
      <c r="A13" s="220">
        <v>10</v>
      </c>
      <c r="B13" s="221" t="s">
        <v>22</v>
      </c>
      <c r="C13" s="228">
        <v>10</v>
      </c>
      <c r="D13" s="229">
        <v>46</v>
      </c>
      <c r="E13" s="229">
        <v>22</v>
      </c>
      <c r="F13" s="229">
        <v>19</v>
      </c>
      <c r="G13" s="229">
        <v>10</v>
      </c>
      <c r="H13" s="228">
        <v>33</v>
      </c>
      <c r="I13" s="230">
        <v>47</v>
      </c>
      <c r="J13" s="231">
        <v>5</v>
      </c>
      <c r="K13" s="232" t="s">
        <v>302</v>
      </c>
      <c r="L13" s="228">
        <v>12</v>
      </c>
      <c r="M13" s="228">
        <v>26</v>
      </c>
      <c r="N13" s="228">
        <v>2727</v>
      </c>
      <c r="O13" s="229">
        <v>63</v>
      </c>
      <c r="P13" s="220">
        <v>91</v>
      </c>
      <c r="Q13" s="229">
        <v>6</v>
      </c>
      <c r="R13" s="233">
        <f t="shared" si="0"/>
        <v>3332</v>
      </c>
      <c r="S13" s="234">
        <v>3676</v>
      </c>
      <c r="T13" t="s">
        <v>109</v>
      </c>
    </row>
    <row r="14" spans="1:20" ht="27.75" customHeight="1">
      <c r="A14" s="44">
        <v>11</v>
      </c>
      <c r="B14" s="87" t="s">
        <v>23</v>
      </c>
      <c r="C14" s="339">
        <v>15</v>
      </c>
      <c r="D14" s="338">
        <v>76</v>
      </c>
      <c r="E14" s="335">
        <v>9</v>
      </c>
      <c r="F14" s="338">
        <v>262</v>
      </c>
      <c r="G14" s="338">
        <v>77</v>
      </c>
      <c r="H14" s="339">
        <v>187</v>
      </c>
      <c r="I14" s="341">
        <v>200</v>
      </c>
      <c r="J14" s="342">
        <v>10</v>
      </c>
      <c r="K14" s="336" t="s">
        <v>303</v>
      </c>
      <c r="L14" s="334">
        <v>10</v>
      </c>
      <c r="M14" s="334">
        <v>60</v>
      </c>
      <c r="N14" s="334">
        <v>4790</v>
      </c>
      <c r="O14" s="338">
        <v>114</v>
      </c>
      <c r="P14" s="44">
        <v>84</v>
      </c>
      <c r="Q14" s="335">
        <v>4</v>
      </c>
      <c r="R14" s="337">
        <f t="shared" si="0"/>
        <v>6555</v>
      </c>
      <c r="S14" s="340">
        <v>6684</v>
      </c>
      <c r="T14" t="s">
        <v>110</v>
      </c>
    </row>
    <row r="15" spans="1:20" ht="27.75" customHeight="1">
      <c r="A15" s="220">
        <v>12</v>
      </c>
      <c r="B15" s="221" t="s">
        <v>24</v>
      </c>
      <c r="C15" s="228">
        <v>69</v>
      </c>
      <c r="D15" s="229">
        <v>99</v>
      </c>
      <c r="E15" s="229">
        <v>55</v>
      </c>
      <c r="F15" s="229">
        <v>202</v>
      </c>
      <c r="G15" s="229">
        <v>61</v>
      </c>
      <c r="H15" s="228">
        <v>289</v>
      </c>
      <c r="I15" s="230">
        <v>473</v>
      </c>
      <c r="J15" s="231">
        <v>19</v>
      </c>
      <c r="K15" s="232" t="s">
        <v>304</v>
      </c>
      <c r="L15" s="228">
        <v>37</v>
      </c>
      <c r="M15" s="228">
        <v>63</v>
      </c>
      <c r="N15" s="228">
        <v>7310</v>
      </c>
      <c r="O15" s="229">
        <v>173</v>
      </c>
      <c r="P15" s="220">
        <v>219</v>
      </c>
      <c r="Q15" s="229">
        <v>9</v>
      </c>
      <c r="R15" s="233">
        <f t="shared" si="0"/>
        <v>9611</v>
      </c>
      <c r="S15" s="234">
        <v>9856</v>
      </c>
      <c r="T15" t="s">
        <v>111</v>
      </c>
    </row>
    <row r="16" spans="1:20" ht="27.75" customHeight="1">
      <c r="A16" s="44">
        <v>13</v>
      </c>
      <c r="B16" s="87" t="s">
        <v>25</v>
      </c>
      <c r="C16" s="339">
        <v>11</v>
      </c>
      <c r="D16" s="338">
        <v>51</v>
      </c>
      <c r="E16" s="335">
        <v>15</v>
      </c>
      <c r="F16" s="338">
        <v>18</v>
      </c>
      <c r="G16" s="338">
        <v>4</v>
      </c>
      <c r="H16" s="339">
        <v>174</v>
      </c>
      <c r="I16" s="341">
        <v>292</v>
      </c>
      <c r="J16" s="342">
        <v>7</v>
      </c>
      <c r="K16" s="336" t="s">
        <v>302</v>
      </c>
      <c r="L16" s="334">
        <v>10</v>
      </c>
      <c r="M16" s="334">
        <v>44</v>
      </c>
      <c r="N16" s="334">
        <v>3007</v>
      </c>
      <c r="O16" s="338">
        <v>124</v>
      </c>
      <c r="P16" s="44">
        <v>130</v>
      </c>
      <c r="Q16" s="335">
        <v>8</v>
      </c>
      <c r="R16" s="337">
        <f t="shared" si="0"/>
        <v>4110</v>
      </c>
      <c r="S16" s="340">
        <v>4168</v>
      </c>
      <c r="T16" t="s">
        <v>112</v>
      </c>
    </row>
    <row r="17" spans="1:20" ht="27.75" customHeight="1">
      <c r="A17" s="220">
        <v>14</v>
      </c>
      <c r="B17" s="221" t="s">
        <v>26</v>
      </c>
      <c r="C17" s="228">
        <v>25</v>
      </c>
      <c r="D17" s="229">
        <v>67</v>
      </c>
      <c r="E17" s="229">
        <v>13</v>
      </c>
      <c r="F17" s="229">
        <v>168</v>
      </c>
      <c r="G17" s="229">
        <v>42</v>
      </c>
      <c r="H17" s="228">
        <v>64</v>
      </c>
      <c r="I17" s="230">
        <v>74</v>
      </c>
      <c r="J17" s="231">
        <v>23</v>
      </c>
      <c r="K17" s="232" t="s">
        <v>305</v>
      </c>
      <c r="L17" s="228">
        <v>27</v>
      </c>
      <c r="M17" s="228">
        <v>301</v>
      </c>
      <c r="N17" s="228">
        <v>5541</v>
      </c>
      <c r="O17" s="229">
        <v>143</v>
      </c>
      <c r="P17" s="220">
        <v>121</v>
      </c>
      <c r="Q17" s="229">
        <v>13</v>
      </c>
      <c r="R17" s="233">
        <f t="shared" si="0"/>
        <v>7113</v>
      </c>
      <c r="S17" s="234">
        <v>7289</v>
      </c>
      <c r="T17" t="s">
        <v>113</v>
      </c>
    </row>
    <row r="18" spans="1:20" ht="27.75" customHeight="1">
      <c r="A18" s="44">
        <v>15</v>
      </c>
      <c r="B18" s="87" t="s">
        <v>27</v>
      </c>
      <c r="C18" s="339">
        <v>34</v>
      </c>
      <c r="D18" s="338">
        <v>80</v>
      </c>
      <c r="E18" s="335">
        <v>11</v>
      </c>
      <c r="F18" s="338">
        <v>45</v>
      </c>
      <c r="G18" s="338">
        <v>44</v>
      </c>
      <c r="H18" s="339">
        <v>110</v>
      </c>
      <c r="I18" s="341">
        <v>117</v>
      </c>
      <c r="J18" s="342">
        <v>7</v>
      </c>
      <c r="K18" s="336" t="s">
        <v>306</v>
      </c>
      <c r="L18" s="334">
        <v>34</v>
      </c>
      <c r="M18" s="334">
        <v>12</v>
      </c>
      <c r="N18" s="334">
        <v>5220</v>
      </c>
      <c r="O18" s="338">
        <v>126</v>
      </c>
      <c r="P18" s="44">
        <v>103</v>
      </c>
      <c r="Q18" s="335">
        <v>2</v>
      </c>
      <c r="R18" s="337">
        <f t="shared" si="0"/>
        <v>6209</v>
      </c>
      <c r="S18" s="340">
        <v>6478</v>
      </c>
      <c r="T18" t="s">
        <v>114</v>
      </c>
    </row>
    <row r="19" spans="1:20" ht="27.75" customHeight="1">
      <c r="A19" s="220">
        <v>16</v>
      </c>
      <c r="B19" s="221" t="s">
        <v>28</v>
      </c>
      <c r="C19" s="228">
        <v>17</v>
      </c>
      <c r="D19" s="229">
        <v>71</v>
      </c>
      <c r="E19" s="229">
        <v>16</v>
      </c>
      <c r="F19" s="229">
        <v>240</v>
      </c>
      <c r="G19" s="229">
        <v>93</v>
      </c>
      <c r="H19" s="228">
        <v>65</v>
      </c>
      <c r="I19" s="230">
        <v>146</v>
      </c>
      <c r="J19" s="231">
        <v>16</v>
      </c>
      <c r="K19" s="232" t="s">
        <v>307</v>
      </c>
      <c r="L19" s="228">
        <v>123</v>
      </c>
      <c r="M19" s="228">
        <v>756</v>
      </c>
      <c r="N19" s="228">
        <v>3396</v>
      </c>
      <c r="O19" s="229">
        <v>113</v>
      </c>
      <c r="P19" s="220">
        <v>97</v>
      </c>
      <c r="Q19" s="229">
        <v>24</v>
      </c>
      <c r="R19" s="233">
        <f t="shared" si="0"/>
        <v>5507</v>
      </c>
      <c r="S19" s="234">
        <v>5875</v>
      </c>
      <c r="T19" t="s">
        <v>115</v>
      </c>
    </row>
    <row r="20" spans="1:20" ht="27.75" customHeight="1">
      <c r="A20" s="44">
        <v>17</v>
      </c>
      <c r="B20" s="87" t="s">
        <v>29</v>
      </c>
      <c r="C20" s="339">
        <v>21</v>
      </c>
      <c r="D20" s="338">
        <v>98</v>
      </c>
      <c r="E20" s="335">
        <v>49</v>
      </c>
      <c r="F20" s="338">
        <v>50</v>
      </c>
      <c r="G20" s="338">
        <v>31</v>
      </c>
      <c r="H20" s="339">
        <v>25</v>
      </c>
      <c r="I20" s="341">
        <v>59</v>
      </c>
      <c r="J20" s="342">
        <v>15</v>
      </c>
      <c r="K20" s="336" t="s">
        <v>308</v>
      </c>
      <c r="L20" s="334">
        <v>39</v>
      </c>
      <c r="M20" s="334">
        <v>34</v>
      </c>
      <c r="N20" s="334">
        <v>5404</v>
      </c>
      <c r="O20" s="338">
        <v>220</v>
      </c>
      <c r="P20" s="44">
        <v>226</v>
      </c>
      <c r="Q20" s="335">
        <v>9</v>
      </c>
      <c r="R20" s="337">
        <f t="shared" si="0"/>
        <v>6765</v>
      </c>
      <c r="S20" s="340">
        <v>7017</v>
      </c>
      <c r="T20" t="s">
        <v>116</v>
      </c>
    </row>
    <row r="21" spans="1:20" ht="27.75" customHeight="1">
      <c r="A21" s="220">
        <v>18</v>
      </c>
      <c r="B21" s="221" t="s">
        <v>30</v>
      </c>
      <c r="C21" s="228">
        <v>26</v>
      </c>
      <c r="D21" s="229">
        <v>127</v>
      </c>
      <c r="E21" s="229">
        <v>23</v>
      </c>
      <c r="F21" s="229">
        <v>241</v>
      </c>
      <c r="G21" s="229">
        <v>79</v>
      </c>
      <c r="H21" s="228">
        <v>601</v>
      </c>
      <c r="I21" s="230">
        <v>841</v>
      </c>
      <c r="J21" s="231">
        <v>34</v>
      </c>
      <c r="K21" s="232" t="s">
        <v>309</v>
      </c>
      <c r="L21" s="228">
        <v>31</v>
      </c>
      <c r="M21" s="228">
        <v>73</v>
      </c>
      <c r="N21" s="228">
        <v>8759</v>
      </c>
      <c r="O21" s="229">
        <v>257</v>
      </c>
      <c r="P21" s="220">
        <v>207</v>
      </c>
      <c r="Q21" s="229">
        <v>15</v>
      </c>
      <c r="R21" s="233">
        <f t="shared" si="0"/>
        <v>11881</v>
      </c>
      <c r="S21" s="234">
        <v>11954</v>
      </c>
      <c r="T21" t="s">
        <v>117</v>
      </c>
    </row>
    <row r="22" spans="1:20" ht="27.75" customHeight="1">
      <c r="A22" s="394" t="s">
        <v>8</v>
      </c>
      <c r="B22" s="395"/>
      <c r="C22" s="344">
        <v>589</v>
      </c>
      <c r="D22" s="344">
        <v>2495</v>
      </c>
      <c r="E22" s="343">
        <v>537</v>
      </c>
      <c r="F22" s="344">
        <v>5122</v>
      </c>
      <c r="G22" s="344">
        <v>1524</v>
      </c>
      <c r="H22" s="344">
        <v>3769</v>
      </c>
      <c r="I22" s="344">
        <v>4659</v>
      </c>
      <c r="J22" s="343">
        <v>641</v>
      </c>
      <c r="K22" s="343" t="s">
        <v>310</v>
      </c>
      <c r="L22" s="343">
        <v>723</v>
      </c>
      <c r="M22" s="343">
        <v>2267</v>
      </c>
      <c r="N22" s="343">
        <v>138531</v>
      </c>
      <c r="O22" s="344">
        <v>3530</v>
      </c>
      <c r="P22" s="356">
        <v>3329</v>
      </c>
      <c r="Q22" s="343">
        <v>8110</v>
      </c>
      <c r="R22" s="357">
        <f t="shared" si="0"/>
        <v>187185</v>
      </c>
      <c r="S22" s="345">
        <v>194212</v>
      </c>
      <c r="T22" t="s">
        <v>118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208" customFormat="1" ht="15">
      <c r="A24" s="207"/>
      <c r="B24" s="45" t="s">
        <v>119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</row>
    <row r="25" s="37" customFormat="1" ht="12.75" customHeight="1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 customHeight="1"/>
    <row r="35" s="37" customFormat="1" ht="12.75"/>
    <row r="36" s="37" customFormat="1" ht="12.75"/>
    <row r="37" s="37" customFormat="1" ht="12.75" customHeight="1"/>
    <row r="38" s="37" customFormat="1" ht="12.75"/>
    <row r="39" s="37" customFormat="1" ht="12.75"/>
    <row r="40" s="37" customFormat="1" ht="12.75" customHeight="1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25.5" customHeight="1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 customHeight="1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33" customHeight="1"/>
    <row r="69" s="37" customFormat="1" ht="12.75"/>
    <row r="70" spans="1:11" s="3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7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7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7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7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7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7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7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7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7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7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7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7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7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7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7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7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7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7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7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7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7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7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7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7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7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7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7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7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7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7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7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7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7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7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7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7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7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7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7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7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7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7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7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7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7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7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7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7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7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7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7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7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7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7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7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7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7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L2:M2"/>
    <mergeCell ref="A1:S1"/>
    <mergeCell ref="A2:A3"/>
    <mergeCell ref="A22:B22"/>
    <mergeCell ref="F2:G2"/>
    <mergeCell ref="C2:C3"/>
    <mergeCell ref="R2:R3"/>
    <mergeCell ref="S2:S3"/>
    <mergeCell ref="B2:B3"/>
    <mergeCell ref="P2:P3"/>
    <mergeCell ref="N2:N3"/>
    <mergeCell ref="O2:O3"/>
    <mergeCell ref="H2:I2"/>
    <mergeCell ref="D2:E2"/>
    <mergeCell ref="Q2:Q3"/>
    <mergeCell ref="J2:K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U14" sqref="U14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3.50390625" style="0" customWidth="1"/>
    <col min="4" max="4" width="11.125" style="0" customWidth="1"/>
    <col min="5" max="5" width="13.00390625" style="4" customWidth="1"/>
    <col min="6" max="7" width="10.625" style="0" customWidth="1"/>
    <col min="8" max="11" width="9.50390625" style="0" customWidth="1"/>
    <col min="12" max="12" width="12.00390625" style="0" customWidth="1"/>
  </cols>
  <sheetData>
    <row r="1" spans="2:15" ht="30.75" customHeight="1" thickBot="1">
      <c r="B1" s="516" t="s">
        <v>381</v>
      </c>
      <c r="C1" s="516"/>
      <c r="D1" s="516"/>
      <c r="E1" s="516"/>
      <c r="F1" s="516"/>
      <c r="G1" s="516"/>
      <c r="H1" s="516"/>
      <c r="I1" s="517"/>
      <c r="J1" s="517"/>
      <c r="K1" s="517"/>
      <c r="L1" s="517"/>
      <c r="M1" s="517"/>
      <c r="N1" s="517"/>
      <c r="O1" s="517"/>
    </row>
    <row r="2" spans="1:15" ht="17.25" customHeight="1">
      <c r="A2" s="614" t="s">
        <v>1</v>
      </c>
      <c r="B2" s="615" t="s">
        <v>10</v>
      </c>
      <c r="C2" s="508" t="s">
        <v>239</v>
      </c>
      <c r="D2" s="509"/>
      <c r="E2" s="509"/>
      <c r="F2" s="509"/>
      <c r="G2" s="510"/>
      <c r="H2" s="518" t="s">
        <v>240</v>
      </c>
      <c r="I2" s="519"/>
      <c r="J2" s="519"/>
      <c r="K2" s="519"/>
      <c r="L2" s="519"/>
      <c r="M2" s="519"/>
      <c r="N2" s="519"/>
      <c r="O2" s="520"/>
    </row>
    <row r="3" spans="1:15" ht="19.5" customHeight="1">
      <c r="A3" s="616"/>
      <c r="B3" s="506"/>
      <c r="C3" s="511" t="s">
        <v>182</v>
      </c>
      <c r="D3" s="504" t="s">
        <v>168</v>
      </c>
      <c r="E3" s="504" t="s">
        <v>169</v>
      </c>
      <c r="F3" s="504" t="s">
        <v>170</v>
      </c>
      <c r="G3" s="513" t="s">
        <v>241</v>
      </c>
      <c r="H3" s="511" t="s">
        <v>182</v>
      </c>
      <c r="I3" s="521" t="s">
        <v>120</v>
      </c>
      <c r="J3" s="521" t="s">
        <v>121</v>
      </c>
      <c r="K3" s="501" t="s">
        <v>122</v>
      </c>
      <c r="L3" s="501"/>
      <c r="M3" s="502"/>
      <c r="N3" s="502"/>
      <c r="O3" s="503"/>
    </row>
    <row r="4" spans="1:15" ht="18.75" customHeight="1" thickBot="1">
      <c r="A4" s="617"/>
      <c r="B4" s="507"/>
      <c r="C4" s="512"/>
      <c r="D4" s="505"/>
      <c r="E4" s="505"/>
      <c r="F4" s="505"/>
      <c r="G4" s="514"/>
      <c r="H4" s="512"/>
      <c r="I4" s="522"/>
      <c r="J4" s="522"/>
      <c r="K4" s="158" t="s">
        <v>123</v>
      </c>
      <c r="L4" s="158" t="s">
        <v>124</v>
      </c>
      <c r="M4" s="158" t="s">
        <v>125</v>
      </c>
      <c r="N4" s="158" t="s">
        <v>126</v>
      </c>
      <c r="O4" s="261" t="s">
        <v>127</v>
      </c>
    </row>
    <row r="5" spans="1:15" ht="27.75" customHeight="1" thickTop="1">
      <c r="A5" s="182">
        <v>1</v>
      </c>
      <c r="B5" s="262" t="s">
        <v>13</v>
      </c>
      <c r="C5" s="263">
        <f>D5+E5+F5+G5</f>
        <v>3828</v>
      </c>
      <c r="D5" s="159">
        <v>395</v>
      </c>
      <c r="E5" s="159">
        <v>1710</v>
      </c>
      <c r="F5" s="159">
        <f>H5-D5-E5</f>
        <v>1608</v>
      </c>
      <c r="G5" s="264">
        <v>115</v>
      </c>
      <c r="H5" s="265">
        <v>3713</v>
      </c>
      <c r="I5" s="160">
        <f>H5-J5</f>
        <v>2072</v>
      </c>
      <c r="J5" s="161">
        <v>1641</v>
      </c>
      <c r="K5" s="162">
        <v>180</v>
      </c>
      <c r="L5" s="162">
        <v>188</v>
      </c>
      <c r="M5" s="163">
        <v>326</v>
      </c>
      <c r="N5" s="163">
        <v>361</v>
      </c>
      <c r="O5" s="266">
        <f>K5+L5+M5+N5</f>
        <v>1055</v>
      </c>
    </row>
    <row r="6" spans="1:15" ht="27.75" customHeight="1">
      <c r="A6" s="295">
        <v>2</v>
      </c>
      <c r="B6" s="275" t="s">
        <v>14</v>
      </c>
      <c r="C6" s="621">
        <f aca="true" t="shared" si="0" ref="C6:C23">D6+E6+F6+G6</f>
        <v>4215</v>
      </c>
      <c r="D6" s="276">
        <v>310</v>
      </c>
      <c r="E6" s="276">
        <v>2204</v>
      </c>
      <c r="F6" s="277">
        <f aca="true" t="shared" si="1" ref="F6:F23">H6-D6-E6</f>
        <v>1588</v>
      </c>
      <c r="G6" s="278">
        <v>113</v>
      </c>
      <c r="H6" s="279">
        <v>4102</v>
      </c>
      <c r="I6" s="280">
        <f aca="true" t="shared" si="2" ref="I6:I23">H6-J6</f>
        <v>2593</v>
      </c>
      <c r="J6" s="281">
        <v>1509</v>
      </c>
      <c r="K6" s="282">
        <v>155</v>
      </c>
      <c r="L6" s="282">
        <v>179</v>
      </c>
      <c r="M6" s="283">
        <v>297</v>
      </c>
      <c r="N6" s="283">
        <v>292</v>
      </c>
      <c r="O6" s="284">
        <f aca="true" t="shared" si="3" ref="O6:O23">K6+L6+M6+N6</f>
        <v>923</v>
      </c>
    </row>
    <row r="7" spans="1:15" ht="27.75" customHeight="1">
      <c r="A7" s="183">
        <v>3</v>
      </c>
      <c r="B7" s="267" t="s">
        <v>15</v>
      </c>
      <c r="C7" s="263">
        <f t="shared" si="0"/>
        <v>10986</v>
      </c>
      <c r="D7" s="164">
        <v>949</v>
      </c>
      <c r="E7" s="164">
        <v>6933</v>
      </c>
      <c r="F7" s="159">
        <f t="shared" si="1"/>
        <v>2928</v>
      </c>
      <c r="G7" s="268">
        <v>176</v>
      </c>
      <c r="H7" s="269">
        <v>10810</v>
      </c>
      <c r="I7" s="165">
        <f t="shared" si="2"/>
        <v>6875</v>
      </c>
      <c r="J7" s="166">
        <v>3935</v>
      </c>
      <c r="K7" s="167">
        <v>493</v>
      </c>
      <c r="L7" s="167">
        <v>475</v>
      </c>
      <c r="M7" s="168">
        <v>855</v>
      </c>
      <c r="N7" s="168">
        <v>679</v>
      </c>
      <c r="O7" s="266">
        <f t="shared" si="3"/>
        <v>2502</v>
      </c>
    </row>
    <row r="8" spans="1:15" ht="27.75" customHeight="1">
      <c r="A8" s="295">
        <v>4</v>
      </c>
      <c r="B8" s="275" t="s">
        <v>16</v>
      </c>
      <c r="C8" s="621">
        <f t="shared" si="0"/>
        <v>22960</v>
      </c>
      <c r="D8" s="276">
        <v>1701</v>
      </c>
      <c r="E8" s="276">
        <v>12802</v>
      </c>
      <c r="F8" s="277">
        <f t="shared" si="1"/>
        <v>8024</v>
      </c>
      <c r="G8" s="278">
        <v>433</v>
      </c>
      <c r="H8" s="279">
        <v>22527</v>
      </c>
      <c r="I8" s="280">
        <f t="shared" si="2"/>
        <v>14254</v>
      </c>
      <c r="J8" s="281">
        <v>8273</v>
      </c>
      <c r="K8" s="282">
        <v>825</v>
      </c>
      <c r="L8" s="282">
        <v>963</v>
      </c>
      <c r="M8" s="283">
        <v>1741</v>
      </c>
      <c r="N8" s="283">
        <v>1412</v>
      </c>
      <c r="O8" s="284">
        <f t="shared" si="3"/>
        <v>4941</v>
      </c>
    </row>
    <row r="9" spans="1:15" ht="27.75" customHeight="1">
      <c r="A9" s="183">
        <v>5</v>
      </c>
      <c r="B9" s="267" t="s">
        <v>17</v>
      </c>
      <c r="C9" s="263">
        <f t="shared" si="0"/>
        <v>21345</v>
      </c>
      <c r="D9" s="164">
        <v>1586</v>
      </c>
      <c r="E9" s="164">
        <v>13527</v>
      </c>
      <c r="F9" s="159">
        <f t="shared" si="1"/>
        <v>5887</v>
      </c>
      <c r="G9" s="268">
        <v>345</v>
      </c>
      <c r="H9" s="269">
        <v>21000</v>
      </c>
      <c r="I9" s="165">
        <f t="shared" si="2"/>
        <v>13909</v>
      </c>
      <c r="J9" s="166">
        <v>7091</v>
      </c>
      <c r="K9" s="167">
        <v>581</v>
      </c>
      <c r="L9" s="167">
        <v>770</v>
      </c>
      <c r="M9" s="168">
        <v>1104</v>
      </c>
      <c r="N9" s="168">
        <v>1208</v>
      </c>
      <c r="O9" s="266">
        <f t="shared" si="3"/>
        <v>3663</v>
      </c>
    </row>
    <row r="10" spans="1:15" ht="27.75" customHeight="1">
      <c r="A10" s="295">
        <v>6</v>
      </c>
      <c r="B10" s="275" t="s">
        <v>18</v>
      </c>
      <c r="C10" s="621">
        <f t="shared" si="0"/>
        <v>19728</v>
      </c>
      <c r="D10" s="276">
        <v>1556</v>
      </c>
      <c r="E10" s="276">
        <v>12109</v>
      </c>
      <c r="F10" s="277">
        <f t="shared" si="1"/>
        <v>5572</v>
      </c>
      <c r="G10" s="278">
        <v>491</v>
      </c>
      <c r="H10" s="279">
        <v>19237</v>
      </c>
      <c r="I10" s="280">
        <f t="shared" si="2"/>
        <v>12467</v>
      </c>
      <c r="J10" s="281">
        <v>6770</v>
      </c>
      <c r="K10" s="282">
        <v>615</v>
      </c>
      <c r="L10" s="282">
        <v>550</v>
      </c>
      <c r="M10" s="283">
        <v>1186</v>
      </c>
      <c r="N10" s="283">
        <v>929</v>
      </c>
      <c r="O10" s="284">
        <f t="shared" si="3"/>
        <v>3280</v>
      </c>
    </row>
    <row r="11" spans="1:15" ht="27.75" customHeight="1">
      <c r="A11" s="183">
        <v>7</v>
      </c>
      <c r="B11" s="267" t="s">
        <v>19</v>
      </c>
      <c r="C11" s="263">
        <f t="shared" si="0"/>
        <v>7782</v>
      </c>
      <c r="D11" s="164">
        <v>550</v>
      </c>
      <c r="E11" s="164">
        <v>3452</v>
      </c>
      <c r="F11" s="159">
        <f t="shared" si="1"/>
        <v>3620</v>
      </c>
      <c r="G11" s="268">
        <v>160</v>
      </c>
      <c r="H11" s="269">
        <v>7622</v>
      </c>
      <c r="I11" s="165">
        <f t="shared" si="2"/>
        <v>4689</v>
      </c>
      <c r="J11" s="166">
        <v>2933</v>
      </c>
      <c r="K11" s="167">
        <v>306</v>
      </c>
      <c r="L11" s="167">
        <v>442</v>
      </c>
      <c r="M11" s="168">
        <v>515</v>
      </c>
      <c r="N11" s="168">
        <v>568</v>
      </c>
      <c r="O11" s="266">
        <f t="shared" si="3"/>
        <v>1831</v>
      </c>
    </row>
    <row r="12" spans="1:15" ht="27.75" customHeight="1">
      <c r="A12" s="295">
        <v>8</v>
      </c>
      <c r="B12" s="275" t="s">
        <v>20</v>
      </c>
      <c r="C12" s="621">
        <f t="shared" si="0"/>
        <v>4537</v>
      </c>
      <c r="D12" s="276">
        <v>348</v>
      </c>
      <c r="E12" s="276">
        <v>2160</v>
      </c>
      <c r="F12" s="277">
        <f t="shared" si="1"/>
        <v>1878</v>
      </c>
      <c r="G12" s="278">
        <v>151</v>
      </c>
      <c r="H12" s="279">
        <v>4386</v>
      </c>
      <c r="I12" s="280">
        <f t="shared" si="2"/>
        <v>2603</v>
      </c>
      <c r="J12" s="281">
        <v>1783</v>
      </c>
      <c r="K12" s="282">
        <v>172</v>
      </c>
      <c r="L12" s="282">
        <v>205</v>
      </c>
      <c r="M12" s="283">
        <v>273</v>
      </c>
      <c r="N12" s="283">
        <v>341</v>
      </c>
      <c r="O12" s="284">
        <f t="shared" si="3"/>
        <v>991</v>
      </c>
    </row>
    <row r="13" spans="1:15" ht="27.75" customHeight="1">
      <c r="A13" s="183">
        <v>9</v>
      </c>
      <c r="B13" s="267" t="s">
        <v>21</v>
      </c>
      <c r="C13" s="263">
        <f t="shared" si="0"/>
        <v>9088</v>
      </c>
      <c r="D13" s="164">
        <v>710</v>
      </c>
      <c r="E13" s="164">
        <v>3902</v>
      </c>
      <c r="F13" s="159">
        <f t="shared" si="1"/>
        <v>4263</v>
      </c>
      <c r="G13" s="268">
        <v>213</v>
      </c>
      <c r="H13" s="269">
        <v>8875</v>
      </c>
      <c r="I13" s="165">
        <f t="shared" si="2"/>
        <v>5717</v>
      </c>
      <c r="J13" s="166">
        <v>3158</v>
      </c>
      <c r="K13" s="167">
        <v>294</v>
      </c>
      <c r="L13" s="167">
        <v>375</v>
      </c>
      <c r="M13" s="168">
        <v>478</v>
      </c>
      <c r="N13" s="168">
        <v>623</v>
      </c>
      <c r="O13" s="266">
        <f t="shared" si="3"/>
        <v>1770</v>
      </c>
    </row>
    <row r="14" spans="1:15" ht="27.75" customHeight="1">
      <c r="A14" s="295">
        <v>10</v>
      </c>
      <c r="B14" s="275" t="s">
        <v>22</v>
      </c>
      <c r="C14" s="621">
        <f t="shared" si="0"/>
        <v>2941</v>
      </c>
      <c r="D14" s="276">
        <v>239</v>
      </c>
      <c r="E14" s="276">
        <v>1340</v>
      </c>
      <c r="F14" s="277">
        <f t="shared" si="1"/>
        <v>1299</v>
      </c>
      <c r="G14" s="278">
        <v>63</v>
      </c>
      <c r="H14" s="279">
        <v>2878</v>
      </c>
      <c r="I14" s="280">
        <f t="shared" si="2"/>
        <v>1733</v>
      </c>
      <c r="J14" s="281">
        <v>1145</v>
      </c>
      <c r="K14" s="282">
        <v>113</v>
      </c>
      <c r="L14" s="282">
        <v>174</v>
      </c>
      <c r="M14" s="283">
        <v>221</v>
      </c>
      <c r="N14" s="283">
        <v>248</v>
      </c>
      <c r="O14" s="284">
        <f t="shared" si="3"/>
        <v>756</v>
      </c>
    </row>
    <row r="15" spans="1:15" ht="27.75" customHeight="1">
      <c r="A15" s="183">
        <v>11</v>
      </c>
      <c r="B15" s="267" t="s">
        <v>23</v>
      </c>
      <c r="C15" s="263">
        <f t="shared" si="0"/>
        <v>5489</v>
      </c>
      <c r="D15" s="164">
        <v>415</v>
      </c>
      <c r="E15" s="164">
        <v>3238</v>
      </c>
      <c r="F15" s="159">
        <f t="shared" si="1"/>
        <v>1722</v>
      </c>
      <c r="G15" s="268">
        <v>114</v>
      </c>
      <c r="H15" s="269">
        <v>5375</v>
      </c>
      <c r="I15" s="165">
        <f t="shared" si="2"/>
        <v>3466</v>
      </c>
      <c r="J15" s="166">
        <v>1909</v>
      </c>
      <c r="K15" s="167">
        <v>164</v>
      </c>
      <c r="L15" s="167">
        <v>153</v>
      </c>
      <c r="M15" s="168">
        <v>364</v>
      </c>
      <c r="N15" s="168">
        <v>298</v>
      </c>
      <c r="O15" s="266">
        <f t="shared" si="3"/>
        <v>979</v>
      </c>
    </row>
    <row r="16" spans="1:15" ht="27.75" customHeight="1">
      <c r="A16" s="295">
        <v>12</v>
      </c>
      <c r="B16" s="275" t="s">
        <v>24</v>
      </c>
      <c r="C16" s="621">
        <f t="shared" si="0"/>
        <v>7891</v>
      </c>
      <c r="D16" s="276">
        <v>876</v>
      </c>
      <c r="E16" s="276">
        <v>3880</v>
      </c>
      <c r="F16" s="277">
        <f t="shared" si="1"/>
        <v>2962</v>
      </c>
      <c r="G16" s="278">
        <v>173</v>
      </c>
      <c r="H16" s="279">
        <v>7718</v>
      </c>
      <c r="I16" s="280">
        <f t="shared" si="2"/>
        <v>4862</v>
      </c>
      <c r="J16" s="281">
        <v>2856</v>
      </c>
      <c r="K16" s="282">
        <v>267</v>
      </c>
      <c r="L16" s="282">
        <v>310</v>
      </c>
      <c r="M16" s="283">
        <v>456</v>
      </c>
      <c r="N16" s="283">
        <v>517</v>
      </c>
      <c r="O16" s="284">
        <f t="shared" si="3"/>
        <v>1550</v>
      </c>
    </row>
    <row r="17" spans="1:15" ht="27.75" customHeight="1">
      <c r="A17" s="183">
        <v>13</v>
      </c>
      <c r="B17" s="267" t="s">
        <v>25</v>
      </c>
      <c r="C17" s="263">
        <f t="shared" si="0"/>
        <v>3373</v>
      </c>
      <c r="D17" s="164">
        <v>275</v>
      </c>
      <c r="E17" s="164">
        <v>1391</v>
      </c>
      <c r="F17" s="159">
        <f t="shared" si="1"/>
        <v>1583</v>
      </c>
      <c r="G17" s="268">
        <v>124</v>
      </c>
      <c r="H17" s="269">
        <v>3249</v>
      </c>
      <c r="I17" s="165">
        <f t="shared" si="2"/>
        <v>1854</v>
      </c>
      <c r="J17" s="166">
        <v>1395</v>
      </c>
      <c r="K17" s="167">
        <v>142</v>
      </c>
      <c r="L17" s="167">
        <v>202</v>
      </c>
      <c r="M17" s="168">
        <v>259</v>
      </c>
      <c r="N17" s="168">
        <v>370</v>
      </c>
      <c r="O17" s="266">
        <f t="shared" si="3"/>
        <v>973</v>
      </c>
    </row>
    <row r="18" spans="1:15" ht="27.75" customHeight="1">
      <c r="A18" s="295">
        <v>14</v>
      </c>
      <c r="B18" s="275" t="s">
        <v>26</v>
      </c>
      <c r="C18" s="621">
        <f t="shared" si="0"/>
        <v>5845</v>
      </c>
      <c r="D18" s="276">
        <v>416</v>
      </c>
      <c r="E18" s="276">
        <v>3169</v>
      </c>
      <c r="F18" s="277">
        <f t="shared" si="1"/>
        <v>2117</v>
      </c>
      <c r="G18" s="278">
        <v>143</v>
      </c>
      <c r="H18" s="279">
        <v>5702</v>
      </c>
      <c r="I18" s="280">
        <f t="shared" si="2"/>
        <v>3604</v>
      </c>
      <c r="J18" s="281">
        <v>2098</v>
      </c>
      <c r="K18" s="282">
        <v>150</v>
      </c>
      <c r="L18" s="282">
        <v>236</v>
      </c>
      <c r="M18" s="283">
        <v>309</v>
      </c>
      <c r="N18" s="283">
        <v>370</v>
      </c>
      <c r="O18" s="284">
        <f t="shared" si="3"/>
        <v>1065</v>
      </c>
    </row>
    <row r="19" spans="1:15" ht="27.75" customHeight="1">
      <c r="A19" s="183">
        <v>15</v>
      </c>
      <c r="B19" s="267" t="s">
        <v>27</v>
      </c>
      <c r="C19" s="263">
        <f t="shared" si="0"/>
        <v>5587</v>
      </c>
      <c r="D19" s="164">
        <v>557</v>
      </c>
      <c r="E19" s="164">
        <v>2982</v>
      </c>
      <c r="F19" s="159">
        <f t="shared" si="1"/>
        <v>1922</v>
      </c>
      <c r="G19" s="268">
        <v>126</v>
      </c>
      <c r="H19" s="269">
        <v>5461</v>
      </c>
      <c r="I19" s="165">
        <f t="shared" si="2"/>
        <v>3444</v>
      </c>
      <c r="J19" s="166">
        <v>2017</v>
      </c>
      <c r="K19" s="167">
        <v>212</v>
      </c>
      <c r="L19" s="167">
        <v>278</v>
      </c>
      <c r="M19" s="168">
        <v>388</v>
      </c>
      <c r="N19" s="168">
        <v>474</v>
      </c>
      <c r="O19" s="266">
        <f t="shared" si="3"/>
        <v>1352</v>
      </c>
    </row>
    <row r="20" spans="1:15" ht="27.75" customHeight="1">
      <c r="A20" s="295">
        <v>16</v>
      </c>
      <c r="B20" s="275" t="s">
        <v>28</v>
      </c>
      <c r="C20" s="621">
        <f t="shared" si="0"/>
        <v>3950</v>
      </c>
      <c r="D20" s="276">
        <v>525</v>
      </c>
      <c r="E20" s="276">
        <v>2028</v>
      </c>
      <c r="F20" s="277">
        <f t="shared" si="1"/>
        <v>1284</v>
      </c>
      <c r="G20" s="278">
        <v>113</v>
      </c>
      <c r="H20" s="279">
        <v>3837</v>
      </c>
      <c r="I20" s="280">
        <f t="shared" si="2"/>
        <v>2335</v>
      </c>
      <c r="J20" s="281">
        <v>1502</v>
      </c>
      <c r="K20" s="282">
        <v>115</v>
      </c>
      <c r="L20" s="282">
        <v>170</v>
      </c>
      <c r="M20" s="283">
        <v>243</v>
      </c>
      <c r="N20" s="283">
        <v>224</v>
      </c>
      <c r="O20" s="284">
        <f t="shared" si="3"/>
        <v>752</v>
      </c>
    </row>
    <row r="21" spans="1:15" ht="27.75" customHeight="1">
      <c r="A21" s="183">
        <v>17</v>
      </c>
      <c r="B21" s="267" t="s">
        <v>29</v>
      </c>
      <c r="C21" s="263">
        <f t="shared" si="0"/>
        <v>5926</v>
      </c>
      <c r="D21" s="164">
        <v>847</v>
      </c>
      <c r="E21" s="164">
        <v>2801</v>
      </c>
      <c r="F21" s="159">
        <f t="shared" si="1"/>
        <v>2058</v>
      </c>
      <c r="G21" s="268">
        <v>220</v>
      </c>
      <c r="H21" s="269">
        <v>5706</v>
      </c>
      <c r="I21" s="165">
        <f t="shared" si="2"/>
        <v>3113</v>
      </c>
      <c r="J21" s="166">
        <v>2593</v>
      </c>
      <c r="K21" s="167">
        <v>280</v>
      </c>
      <c r="L21" s="167">
        <v>246</v>
      </c>
      <c r="M21" s="168">
        <v>465</v>
      </c>
      <c r="N21" s="168">
        <v>495</v>
      </c>
      <c r="O21" s="266">
        <f t="shared" si="3"/>
        <v>1486</v>
      </c>
    </row>
    <row r="22" spans="1:15" ht="27.75" customHeight="1">
      <c r="A22" s="295">
        <v>18</v>
      </c>
      <c r="B22" s="275" t="s">
        <v>30</v>
      </c>
      <c r="C22" s="621">
        <f t="shared" si="0"/>
        <v>10101</v>
      </c>
      <c r="D22" s="276">
        <v>789</v>
      </c>
      <c r="E22" s="276">
        <v>5567</v>
      </c>
      <c r="F22" s="277">
        <f t="shared" si="1"/>
        <v>3488</v>
      </c>
      <c r="G22" s="278">
        <v>257</v>
      </c>
      <c r="H22" s="279">
        <v>9844</v>
      </c>
      <c r="I22" s="280">
        <f t="shared" si="2"/>
        <v>6392</v>
      </c>
      <c r="J22" s="281">
        <v>3452</v>
      </c>
      <c r="K22" s="282">
        <v>344</v>
      </c>
      <c r="L22" s="282">
        <v>412</v>
      </c>
      <c r="M22" s="283">
        <v>535</v>
      </c>
      <c r="N22" s="283">
        <v>635</v>
      </c>
      <c r="O22" s="284">
        <f t="shared" si="3"/>
        <v>1926</v>
      </c>
    </row>
    <row r="23" spans="1:15" ht="27.75" customHeight="1" thickBot="1">
      <c r="A23" s="618" t="s">
        <v>8</v>
      </c>
      <c r="B23" s="619"/>
      <c r="C23" s="620">
        <f t="shared" si="0"/>
        <v>155572</v>
      </c>
      <c r="D23" s="270">
        <v>13044</v>
      </c>
      <c r="E23" s="270">
        <v>85195</v>
      </c>
      <c r="F23" s="270">
        <f t="shared" si="1"/>
        <v>53803</v>
      </c>
      <c r="G23" s="271">
        <v>3530</v>
      </c>
      <c r="H23" s="272">
        <v>152042</v>
      </c>
      <c r="I23" s="273">
        <f t="shared" si="2"/>
        <v>95982</v>
      </c>
      <c r="J23" s="273">
        <v>56060</v>
      </c>
      <c r="K23" s="273">
        <v>5408</v>
      </c>
      <c r="L23" s="273">
        <v>6328</v>
      </c>
      <c r="M23" s="273">
        <v>10015</v>
      </c>
      <c r="N23" s="273">
        <v>10044</v>
      </c>
      <c r="O23" s="274">
        <f t="shared" si="3"/>
        <v>31795</v>
      </c>
    </row>
    <row r="24" spans="2:12" ht="12.75">
      <c r="B24" s="515"/>
      <c r="C24" s="515"/>
      <c r="D24" s="515"/>
      <c r="E24" s="515"/>
      <c r="L24" s="38"/>
    </row>
  </sheetData>
  <sheetProtection/>
  <mergeCells count="16">
    <mergeCell ref="B24:E24"/>
    <mergeCell ref="A23:B23"/>
    <mergeCell ref="F3:F4"/>
    <mergeCell ref="D3:D4"/>
    <mergeCell ref="B1:O1"/>
    <mergeCell ref="H2:O2"/>
    <mergeCell ref="E3:E4"/>
    <mergeCell ref="H3:H4"/>
    <mergeCell ref="I3:I4"/>
    <mergeCell ref="J3:J4"/>
    <mergeCell ref="K3:O3"/>
    <mergeCell ref="A2:A4"/>
    <mergeCell ref="B2:B4"/>
    <mergeCell ref="C2:G2"/>
    <mergeCell ref="C3:C4"/>
    <mergeCell ref="G3:G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T22" sqref="T22"/>
    </sheetView>
  </sheetViews>
  <sheetFormatPr defaultColWidth="9.00390625" defaultRowHeight="12.75"/>
  <cols>
    <col min="2" max="2" width="23.875" style="0" bestFit="1" customWidth="1"/>
    <col min="3" max="3" width="10.50390625" style="0" customWidth="1"/>
    <col min="4" max="4" width="14.375" style="0" customWidth="1"/>
    <col min="5" max="5" width="12.125" style="0" customWidth="1"/>
    <col min="6" max="6" width="15.5039062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50390625" style="0" customWidth="1"/>
    <col min="13" max="13" width="16.625" style="0" customWidth="1"/>
    <col min="14" max="14" width="14.50390625" style="0" customWidth="1"/>
    <col min="15" max="15" width="12.375" style="0" customWidth="1"/>
    <col min="16" max="16" width="17.50390625" style="0" customWidth="1"/>
  </cols>
  <sheetData>
    <row r="1" spans="1:16" ht="17.25">
      <c r="A1" s="562" t="s">
        <v>162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16" ht="17.25">
      <c r="A2" s="563" t="s">
        <v>163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</row>
    <row r="3" spans="1:16" ht="17.25">
      <c r="A3" s="563" t="s">
        <v>164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</row>
    <row r="4" spans="1:16" ht="17.25">
      <c r="A4" s="564" t="s">
        <v>382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565" t="s">
        <v>9</v>
      </c>
      <c r="B6" s="554" t="s">
        <v>10</v>
      </c>
      <c r="C6" s="556" t="s">
        <v>221</v>
      </c>
      <c r="D6" s="558" t="s">
        <v>222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60"/>
    </row>
    <row r="7" spans="1:16" ht="45" customHeight="1">
      <c r="A7" s="565"/>
      <c r="B7" s="554"/>
      <c r="C7" s="556"/>
      <c r="D7" s="556" t="s">
        <v>223</v>
      </c>
      <c r="E7" s="556"/>
      <c r="F7" s="561" t="s">
        <v>165</v>
      </c>
      <c r="G7" s="561"/>
      <c r="H7" s="561"/>
      <c r="I7" s="561"/>
      <c r="J7" s="561" t="s">
        <v>166</v>
      </c>
      <c r="K7" s="561"/>
      <c r="L7" s="561"/>
      <c r="M7" s="561"/>
      <c r="N7" s="561" t="s">
        <v>167</v>
      </c>
      <c r="O7" s="561"/>
      <c r="P7" s="561"/>
    </row>
    <row r="8" spans="1:16" ht="41.25" customHeight="1">
      <c r="A8" s="565"/>
      <c r="B8" s="554"/>
      <c r="C8" s="556"/>
      <c r="D8" s="556"/>
      <c r="E8" s="556"/>
      <c r="F8" s="556" t="s">
        <v>224</v>
      </c>
      <c r="G8" s="556"/>
      <c r="H8" s="556" t="s">
        <v>225</v>
      </c>
      <c r="I8" s="556"/>
      <c r="J8" s="556" t="s">
        <v>224</v>
      </c>
      <c r="K8" s="556"/>
      <c r="L8" s="556" t="s">
        <v>225</v>
      </c>
      <c r="M8" s="556"/>
      <c r="N8" s="556" t="s">
        <v>224</v>
      </c>
      <c r="O8" s="556"/>
      <c r="P8" s="556" t="s">
        <v>226</v>
      </c>
    </row>
    <row r="9" spans="1:16" ht="27.75" customHeight="1" thickBot="1">
      <c r="A9" s="566"/>
      <c r="B9" s="555"/>
      <c r="C9" s="557"/>
      <c r="D9" s="192" t="s">
        <v>227</v>
      </c>
      <c r="E9" s="192" t="s">
        <v>228</v>
      </c>
      <c r="F9" s="192" t="s">
        <v>227</v>
      </c>
      <c r="G9" s="192" t="s">
        <v>228</v>
      </c>
      <c r="H9" s="192" t="s">
        <v>227</v>
      </c>
      <c r="I9" s="192" t="s">
        <v>228</v>
      </c>
      <c r="J9" s="192" t="s">
        <v>227</v>
      </c>
      <c r="K9" s="192" t="s">
        <v>228</v>
      </c>
      <c r="L9" s="192" t="s">
        <v>227</v>
      </c>
      <c r="M9" s="192" t="s">
        <v>228</v>
      </c>
      <c r="N9" s="192" t="s">
        <v>227</v>
      </c>
      <c r="O9" s="192" t="s">
        <v>228</v>
      </c>
      <c r="P9" s="557"/>
    </row>
    <row r="10" spans="1:16" ht="27.75" customHeight="1" thickTop="1">
      <c r="A10" s="79">
        <v>1</v>
      </c>
      <c r="B10" s="80" t="s">
        <v>13</v>
      </c>
      <c r="C10" s="193">
        <v>8</v>
      </c>
      <c r="D10" s="194">
        <v>0</v>
      </c>
      <c r="E10" s="194">
        <v>0</v>
      </c>
      <c r="F10" s="194">
        <v>1</v>
      </c>
      <c r="G10" s="194">
        <v>5</v>
      </c>
      <c r="H10" s="194">
        <v>2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</row>
    <row r="11" spans="1:16" ht="27.75" customHeight="1">
      <c r="A11" s="220">
        <v>2</v>
      </c>
      <c r="B11" s="221" t="s">
        <v>14</v>
      </c>
      <c r="C11" s="302">
        <v>37</v>
      </c>
      <c r="D11" s="303">
        <v>2</v>
      </c>
      <c r="E11" s="303">
        <v>0</v>
      </c>
      <c r="F11" s="303">
        <v>12</v>
      </c>
      <c r="G11" s="303">
        <v>16</v>
      </c>
      <c r="H11" s="303">
        <v>7</v>
      </c>
      <c r="I11" s="623">
        <v>0</v>
      </c>
      <c r="J11" s="623">
        <v>0</v>
      </c>
      <c r="K11" s="623">
        <v>0</v>
      </c>
      <c r="L11" s="623">
        <v>0</v>
      </c>
      <c r="M11" s="623">
        <v>0</v>
      </c>
      <c r="N11" s="623">
        <v>0</v>
      </c>
      <c r="O11" s="623">
        <v>0</v>
      </c>
      <c r="P11" s="623">
        <v>0</v>
      </c>
    </row>
    <row r="12" spans="1:16" ht="27.75" customHeight="1">
      <c r="A12" s="44">
        <v>3</v>
      </c>
      <c r="B12" s="87" t="s">
        <v>15</v>
      </c>
      <c r="C12" s="195">
        <v>24</v>
      </c>
      <c r="D12" s="194">
        <v>0</v>
      </c>
      <c r="E12" s="194">
        <v>0</v>
      </c>
      <c r="F12" s="196">
        <v>18</v>
      </c>
      <c r="G12" s="196">
        <v>6</v>
      </c>
      <c r="H12" s="196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</row>
    <row r="13" spans="1:16" ht="27.75" customHeight="1">
      <c r="A13" s="220">
        <v>4</v>
      </c>
      <c r="B13" s="221" t="s">
        <v>16</v>
      </c>
      <c r="C13" s="302">
        <v>82</v>
      </c>
      <c r="D13" s="303">
        <v>1</v>
      </c>
      <c r="E13" s="303">
        <v>0</v>
      </c>
      <c r="F13" s="303">
        <v>46</v>
      </c>
      <c r="G13" s="303">
        <v>26</v>
      </c>
      <c r="H13" s="303">
        <v>2</v>
      </c>
      <c r="I13" s="303">
        <v>1</v>
      </c>
      <c r="J13" s="303">
        <v>1</v>
      </c>
      <c r="K13" s="303">
        <v>1</v>
      </c>
      <c r="L13" s="303">
        <v>0</v>
      </c>
      <c r="M13" s="303">
        <v>0</v>
      </c>
      <c r="N13" s="303">
        <v>0</v>
      </c>
      <c r="O13" s="303">
        <v>2</v>
      </c>
      <c r="P13" s="303">
        <v>2</v>
      </c>
    </row>
    <row r="14" spans="1:16" ht="27.75" customHeight="1">
      <c r="A14" s="44">
        <v>5</v>
      </c>
      <c r="B14" s="87" t="s">
        <v>17</v>
      </c>
      <c r="C14" s="195">
        <v>40</v>
      </c>
      <c r="D14" s="194">
        <v>4</v>
      </c>
      <c r="E14" s="194">
        <v>0</v>
      </c>
      <c r="F14" s="196">
        <v>24</v>
      </c>
      <c r="G14" s="196">
        <v>5</v>
      </c>
      <c r="H14" s="196">
        <v>6</v>
      </c>
      <c r="I14" s="196">
        <v>0</v>
      </c>
      <c r="J14" s="196">
        <v>1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</row>
    <row r="15" spans="1:16" ht="27.75" customHeight="1">
      <c r="A15" s="220">
        <v>6</v>
      </c>
      <c r="B15" s="221" t="s">
        <v>18</v>
      </c>
      <c r="C15" s="302">
        <v>66</v>
      </c>
      <c r="D15" s="303">
        <v>0</v>
      </c>
      <c r="E15" s="303">
        <v>0</v>
      </c>
      <c r="F15" s="303">
        <v>27</v>
      </c>
      <c r="G15" s="303">
        <v>12</v>
      </c>
      <c r="H15" s="303">
        <v>22</v>
      </c>
      <c r="I15" s="303">
        <v>1</v>
      </c>
      <c r="J15" s="303">
        <v>3</v>
      </c>
      <c r="K15" s="303">
        <v>0</v>
      </c>
      <c r="L15" s="303">
        <v>1</v>
      </c>
      <c r="M15" s="303">
        <v>0</v>
      </c>
      <c r="N15" s="303">
        <v>0</v>
      </c>
      <c r="O15" s="303">
        <v>0</v>
      </c>
      <c r="P15" s="303">
        <v>0</v>
      </c>
    </row>
    <row r="16" spans="1:16" ht="27.75" customHeight="1">
      <c r="A16" s="44">
        <v>7</v>
      </c>
      <c r="B16" s="87" t="s">
        <v>19</v>
      </c>
      <c r="C16" s="195">
        <v>49</v>
      </c>
      <c r="D16" s="194">
        <v>3</v>
      </c>
      <c r="E16" s="194">
        <v>0</v>
      </c>
      <c r="F16" s="196">
        <v>20</v>
      </c>
      <c r="G16" s="196">
        <v>15</v>
      </c>
      <c r="H16" s="196">
        <v>10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622">
        <v>1</v>
      </c>
      <c r="O16" s="622">
        <v>0</v>
      </c>
      <c r="P16" s="622">
        <v>0</v>
      </c>
    </row>
    <row r="17" spans="1:16" ht="27.75" customHeight="1">
      <c r="A17" s="220">
        <v>8</v>
      </c>
      <c r="B17" s="221" t="s">
        <v>20</v>
      </c>
      <c r="C17" s="302">
        <v>15</v>
      </c>
      <c r="D17" s="303">
        <v>0</v>
      </c>
      <c r="E17" s="303">
        <v>0</v>
      </c>
      <c r="F17" s="303">
        <v>10</v>
      </c>
      <c r="G17" s="303"/>
      <c r="H17" s="303">
        <v>5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0</v>
      </c>
      <c r="P17" s="303">
        <v>0</v>
      </c>
    </row>
    <row r="18" spans="1:16" ht="27.75" customHeight="1">
      <c r="A18" s="44">
        <v>9</v>
      </c>
      <c r="B18" s="87" t="s">
        <v>21</v>
      </c>
      <c r="C18" s="195">
        <v>38</v>
      </c>
      <c r="D18" s="194">
        <v>0</v>
      </c>
      <c r="E18" s="194">
        <v>0</v>
      </c>
      <c r="F18" s="196">
        <v>20</v>
      </c>
      <c r="G18" s="196">
        <v>10</v>
      </c>
      <c r="H18" s="196">
        <v>8</v>
      </c>
      <c r="I18" s="196">
        <v>0</v>
      </c>
      <c r="J18" s="196">
        <v>0</v>
      </c>
      <c r="K18" s="196">
        <v>0</v>
      </c>
      <c r="L18" s="196">
        <v>0</v>
      </c>
      <c r="M18" s="622">
        <v>0</v>
      </c>
      <c r="N18" s="622">
        <v>0</v>
      </c>
      <c r="O18" s="622">
        <v>0</v>
      </c>
      <c r="P18" s="622">
        <v>0</v>
      </c>
    </row>
    <row r="19" spans="1:16" ht="27.75" customHeight="1">
      <c r="A19" s="220">
        <v>10</v>
      </c>
      <c r="B19" s="221" t="s">
        <v>22</v>
      </c>
      <c r="C19" s="302">
        <v>14</v>
      </c>
      <c r="D19" s="303">
        <v>0</v>
      </c>
      <c r="E19" s="303">
        <v>0</v>
      </c>
      <c r="F19" s="303">
        <v>8</v>
      </c>
      <c r="G19" s="303">
        <v>3</v>
      </c>
      <c r="H19" s="303">
        <v>2</v>
      </c>
      <c r="I19" s="303">
        <v>0</v>
      </c>
      <c r="J19" s="303">
        <v>0</v>
      </c>
      <c r="K19" s="303">
        <v>0</v>
      </c>
      <c r="L19" s="303">
        <v>1</v>
      </c>
      <c r="M19" s="303">
        <v>0</v>
      </c>
      <c r="N19" s="303">
        <v>0</v>
      </c>
      <c r="O19" s="303">
        <v>0</v>
      </c>
      <c r="P19" s="303">
        <v>0</v>
      </c>
    </row>
    <row r="20" spans="1:16" ht="27.75" customHeight="1">
      <c r="A20" s="44">
        <v>11</v>
      </c>
      <c r="B20" s="87" t="s">
        <v>23</v>
      </c>
      <c r="C20" s="195">
        <v>11</v>
      </c>
      <c r="D20" s="194">
        <v>0</v>
      </c>
      <c r="E20" s="194">
        <v>0</v>
      </c>
      <c r="F20" s="196">
        <v>7</v>
      </c>
      <c r="G20" s="196">
        <v>3</v>
      </c>
      <c r="H20" s="196">
        <v>1</v>
      </c>
      <c r="I20" s="196">
        <v>0</v>
      </c>
      <c r="J20" s="196">
        <v>0</v>
      </c>
      <c r="K20" s="196">
        <v>0</v>
      </c>
      <c r="L20" s="194">
        <v>0</v>
      </c>
      <c r="M20" s="622">
        <v>0</v>
      </c>
      <c r="N20" s="622">
        <v>0</v>
      </c>
      <c r="O20" s="622">
        <v>0</v>
      </c>
      <c r="P20" s="622">
        <v>0</v>
      </c>
    </row>
    <row r="21" spans="1:16" ht="27.75" customHeight="1">
      <c r="A21" s="220">
        <v>12</v>
      </c>
      <c r="B21" s="221" t="s">
        <v>24</v>
      </c>
      <c r="C21" s="302">
        <v>39</v>
      </c>
      <c r="D21" s="303">
        <v>1</v>
      </c>
      <c r="E21" s="303">
        <v>0</v>
      </c>
      <c r="F21" s="303">
        <v>22</v>
      </c>
      <c r="G21" s="303">
        <v>8</v>
      </c>
      <c r="H21" s="303">
        <v>8</v>
      </c>
      <c r="I21" s="303">
        <v>0</v>
      </c>
      <c r="J21" s="303">
        <v>0</v>
      </c>
      <c r="K21" s="303">
        <v>0</v>
      </c>
      <c r="L21" s="623">
        <v>0</v>
      </c>
      <c r="M21" s="303">
        <v>0</v>
      </c>
      <c r="N21" s="303">
        <v>0</v>
      </c>
      <c r="O21" s="303">
        <v>0</v>
      </c>
      <c r="P21" s="303">
        <v>0</v>
      </c>
    </row>
    <row r="22" spans="1:16" ht="27.75" customHeight="1">
      <c r="A22" s="44">
        <v>13</v>
      </c>
      <c r="B22" s="87" t="s">
        <v>25</v>
      </c>
      <c r="C22" s="195">
        <v>15</v>
      </c>
      <c r="D22" s="194">
        <v>0</v>
      </c>
      <c r="E22" s="194">
        <v>0</v>
      </c>
      <c r="F22" s="196">
        <v>2</v>
      </c>
      <c r="G22" s="196">
        <v>7</v>
      </c>
      <c r="H22" s="196">
        <v>4</v>
      </c>
      <c r="I22" s="196">
        <v>0</v>
      </c>
      <c r="J22" s="196">
        <v>0</v>
      </c>
      <c r="K22" s="196">
        <v>0</v>
      </c>
      <c r="L22" s="196">
        <v>2</v>
      </c>
      <c r="M22" s="622">
        <v>0</v>
      </c>
      <c r="N22" s="622">
        <v>0</v>
      </c>
      <c r="O22" s="622">
        <v>0</v>
      </c>
      <c r="P22" s="622">
        <v>0</v>
      </c>
    </row>
    <row r="23" spans="1:16" ht="27.75" customHeight="1">
      <c r="A23" s="220">
        <v>14</v>
      </c>
      <c r="B23" s="221" t="s">
        <v>26</v>
      </c>
      <c r="C23" s="302">
        <v>20</v>
      </c>
      <c r="D23" s="303">
        <v>0</v>
      </c>
      <c r="E23" s="303">
        <v>0</v>
      </c>
      <c r="F23" s="303">
        <v>6</v>
      </c>
      <c r="G23" s="303">
        <v>10</v>
      </c>
      <c r="H23" s="303">
        <v>3</v>
      </c>
      <c r="I23" s="303">
        <v>0</v>
      </c>
      <c r="J23" s="303">
        <v>1</v>
      </c>
      <c r="K23" s="303">
        <v>0</v>
      </c>
      <c r="L23" s="303">
        <v>0</v>
      </c>
      <c r="M23" s="303">
        <v>0</v>
      </c>
      <c r="N23" s="303">
        <v>0</v>
      </c>
      <c r="O23" s="303">
        <v>0</v>
      </c>
      <c r="P23" s="303">
        <v>0</v>
      </c>
    </row>
    <row r="24" spans="1:16" ht="27.75" customHeight="1">
      <c r="A24" s="44">
        <v>15</v>
      </c>
      <c r="B24" s="87" t="s">
        <v>27</v>
      </c>
      <c r="C24" s="195">
        <v>38</v>
      </c>
      <c r="D24" s="194">
        <v>0</v>
      </c>
      <c r="E24" s="194">
        <v>0</v>
      </c>
      <c r="F24" s="196">
        <v>29</v>
      </c>
      <c r="G24" s="196">
        <v>4</v>
      </c>
      <c r="H24" s="196">
        <v>5</v>
      </c>
      <c r="I24" s="196">
        <v>0</v>
      </c>
      <c r="J24" s="194">
        <v>0</v>
      </c>
      <c r="K24" s="622">
        <v>0</v>
      </c>
      <c r="L24" s="622">
        <v>0</v>
      </c>
      <c r="M24" s="622">
        <v>0</v>
      </c>
      <c r="N24" s="622">
        <v>0</v>
      </c>
      <c r="O24" s="622">
        <v>0</v>
      </c>
      <c r="P24" s="622">
        <v>0</v>
      </c>
    </row>
    <row r="25" spans="1:16" ht="27.75" customHeight="1">
      <c r="A25" s="220">
        <v>16</v>
      </c>
      <c r="B25" s="221" t="s">
        <v>28</v>
      </c>
      <c r="C25" s="302">
        <v>192</v>
      </c>
      <c r="D25" s="303">
        <v>2</v>
      </c>
      <c r="E25" s="303">
        <v>1</v>
      </c>
      <c r="F25" s="303">
        <v>34</v>
      </c>
      <c r="G25" s="303">
        <v>77</v>
      </c>
      <c r="H25" s="303">
        <v>53</v>
      </c>
      <c r="I25" s="303">
        <v>22</v>
      </c>
      <c r="J25" s="303">
        <v>1</v>
      </c>
      <c r="K25" s="303">
        <v>2</v>
      </c>
      <c r="L25" s="303">
        <v>0</v>
      </c>
      <c r="M25" s="303">
        <v>0</v>
      </c>
      <c r="N25" s="303">
        <v>0</v>
      </c>
      <c r="O25" s="303">
        <v>0</v>
      </c>
      <c r="P25" s="303">
        <v>0</v>
      </c>
    </row>
    <row r="26" spans="1:16" ht="27.75" customHeight="1">
      <c r="A26" s="44">
        <v>17</v>
      </c>
      <c r="B26" s="87" t="s">
        <v>29</v>
      </c>
      <c r="C26" s="195">
        <v>52</v>
      </c>
      <c r="D26" s="194">
        <v>1</v>
      </c>
      <c r="E26" s="194">
        <v>0</v>
      </c>
      <c r="F26" s="196">
        <v>22</v>
      </c>
      <c r="G26" s="196">
        <v>8</v>
      </c>
      <c r="H26" s="196">
        <v>19</v>
      </c>
      <c r="I26" s="196">
        <v>0</v>
      </c>
      <c r="J26" s="196">
        <v>0</v>
      </c>
      <c r="K26" s="622">
        <v>0</v>
      </c>
      <c r="L26" s="622">
        <v>0</v>
      </c>
      <c r="M26" s="622">
        <v>0</v>
      </c>
      <c r="N26" s="622">
        <v>1</v>
      </c>
      <c r="O26" s="622">
        <v>1</v>
      </c>
      <c r="P26" s="622">
        <v>0</v>
      </c>
    </row>
    <row r="27" spans="1:16" ht="27.75" customHeight="1">
      <c r="A27" s="220">
        <v>18</v>
      </c>
      <c r="B27" s="221" t="s">
        <v>30</v>
      </c>
      <c r="C27" s="302">
        <v>33</v>
      </c>
      <c r="D27" s="303">
        <v>0</v>
      </c>
      <c r="E27" s="303">
        <v>0</v>
      </c>
      <c r="F27" s="303">
        <v>10</v>
      </c>
      <c r="G27" s="303">
        <v>15</v>
      </c>
      <c r="H27" s="303">
        <v>5</v>
      </c>
      <c r="I27" s="303">
        <v>2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1</v>
      </c>
      <c r="P27" s="303">
        <v>0</v>
      </c>
    </row>
    <row r="28" spans="1:16" ht="17.25">
      <c r="A28" s="394" t="s">
        <v>8</v>
      </c>
      <c r="B28" s="395"/>
      <c r="C28" s="197">
        <v>773</v>
      </c>
      <c r="D28" s="197">
        <f>SUM(D10:D27)</f>
        <v>14</v>
      </c>
      <c r="E28" s="197">
        <f>SUM(E10:E27)</f>
        <v>1</v>
      </c>
      <c r="F28" s="197">
        <v>318</v>
      </c>
      <c r="G28" s="197">
        <v>230</v>
      </c>
      <c r="H28" s="197">
        <v>162</v>
      </c>
      <c r="I28" s="197">
        <v>26</v>
      </c>
      <c r="J28" s="197">
        <v>7</v>
      </c>
      <c r="K28" s="197">
        <v>3</v>
      </c>
      <c r="L28" s="197">
        <v>4</v>
      </c>
      <c r="M28" s="196">
        <v>0</v>
      </c>
      <c r="N28" s="197">
        <v>2</v>
      </c>
      <c r="O28" s="197">
        <v>4</v>
      </c>
      <c r="P28" s="197">
        <v>2</v>
      </c>
    </row>
  </sheetData>
  <sheetProtection/>
  <mergeCells count="19">
    <mergeCell ref="J8:K8"/>
    <mergeCell ref="A1:P1"/>
    <mergeCell ref="A2:P2"/>
    <mergeCell ref="A3:P3"/>
    <mergeCell ref="A4:P4"/>
    <mergeCell ref="A6:A9"/>
    <mergeCell ref="L8:M8"/>
    <mergeCell ref="N8:O8"/>
    <mergeCell ref="P8:P9"/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60" zoomScaleNormal="60" zoomScalePageLayoutView="0" workbookViewId="0" topLeftCell="A1">
      <selection activeCell="AD16" sqref="AD16"/>
    </sheetView>
  </sheetViews>
  <sheetFormatPr defaultColWidth="9.125" defaultRowHeight="12.75"/>
  <cols>
    <col min="1" max="1" width="4.375" style="37" customWidth="1"/>
    <col min="2" max="2" width="23.50390625" style="37" customWidth="1"/>
    <col min="3" max="3" width="11.625" style="37" customWidth="1"/>
    <col min="4" max="4" width="12.375" style="37" customWidth="1"/>
    <col min="5" max="5" width="10.50390625" style="37" customWidth="1"/>
    <col min="6" max="6" width="10.375" style="37" customWidth="1"/>
    <col min="7" max="7" width="8.625" style="37" bestFit="1" customWidth="1"/>
    <col min="8" max="8" width="13.625" style="37" customWidth="1"/>
    <col min="9" max="9" width="13.375" style="37" bestFit="1" customWidth="1"/>
    <col min="10" max="10" width="9.375" style="37" bestFit="1" customWidth="1"/>
    <col min="11" max="11" width="8.625" style="37" bestFit="1" customWidth="1"/>
    <col min="12" max="12" width="8.625" style="37" customWidth="1"/>
    <col min="13" max="13" width="8.625" style="37" bestFit="1" customWidth="1"/>
    <col min="14" max="14" width="9.375" style="37" bestFit="1" customWidth="1"/>
    <col min="15" max="15" width="11.875" style="37" customWidth="1"/>
    <col min="16" max="16" width="12.625" style="37" customWidth="1"/>
    <col min="17" max="18" width="12.00390625" style="37" customWidth="1"/>
    <col min="19" max="19" width="8.625" style="37" customWidth="1"/>
    <col min="20" max="20" width="9.625" style="37" customWidth="1"/>
    <col min="21" max="21" width="8.625" style="37" bestFit="1" customWidth="1"/>
    <col min="22" max="22" width="9.375" style="37" bestFit="1" customWidth="1"/>
    <col min="23" max="23" width="13.375" style="37" bestFit="1" customWidth="1"/>
    <col min="24" max="24" width="14.50390625" style="37" bestFit="1" customWidth="1"/>
    <col min="25" max="25" width="13.00390625" style="37" customWidth="1"/>
    <col min="26" max="26" width="15.125" style="37" customWidth="1"/>
    <col min="27" max="16384" width="9.125" style="37" customWidth="1"/>
  </cols>
  <sheetData>
    <row r="1" spans="1:26" ht="20.25" customHeight="1">
      <c r="A1" s="477" t="s">
        <v>174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</row>
    <row r="2" spans="1:26" ht="20.25" customHeight="1">
      <c r="A2" s="469" t="s">
        <v>9</v>
      </c>
      <c r="B2" s="469" t="s">
        <v>10</v>
      </c>
      <c r="C2" s="478" t="s">
        <v>311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2" t="s">
        <v>383</v>
      </c>
      <c r="Z2" s="472" t="s">
        <v>192</v>
      </c>
    </row>
    <row r="3" spans="1:26" ht="15" customHeight="1">
      <c r="A3" s="470"/>
      <c r="B3" s="470"/>
      <c r="C3" s="465" t="s">
        <v>128</v>
      </c>
      <c r="D3" s="465"/>
      <c r="E3" s="479" t="s">
        <v>129</v>
      </c>
      <c r="F3" s="479"/>
      <c r="G3" s="479"/>
      <c r="H3" s="479"/>
      <c r="I3" s="479"/>
      <c r="J3" s="479"/>
      <c r="K3" s="479"/>
      <c r="L3" s="479"/>
      <c r="M3" s="479"/>
      <c r="N3" s="479"/>
      <c r="O3" s="465" t="s">
        <v>130</v>
      </c>
      <c r="P3" s="465"/>
      <c r="Q3" s="464" t="s">
        <v>129</v>
      </c>
      <c r="R3" s="464"/>
      <c r="S3" s="464"/>
      <c r="T3" s="464"/>
      <c r="U3" s="465" t="s">
        <v>131</v>
      </c>
      <c r="V3" s="465"/>
      <c r="W3" s="466" t="s">
        <v>8</v>
      </c>
      <c r="X3" s="466"/>
      <c r="Y3" s="473"/>
      <c r="Z3" s="473"/>
    </row>
    <row r="4" spans="1:26" ht="114" customHeight="1">
      <c r="A4" s="470"/>
      <c r="B4" s="470"/>
      <c r="C4" s="465"/>
      <c r="D4" s="465"/>
      <c r="E4" s="467" t="s">
        <v>132</v>
      </c>
      <c r="F4" s="467"/>
      <c r="G4" s="467" t="s">
        <v>133</v>
      </c>
      <c r="H4" s="467"/>
      <c r="I4" s="467" t="s">
        <v>134</v>
      </c>
      <c r="J4" s="467"/>
      <c r="K4" s="467" t="s">
        <v>205</v>
      </c>
      <c r="L4" s="467"/>
      <c r="M4" s="468" t="s">
        <v>135</v>
      </c>
      <c r="N4" s="468"/>
      <c r="O4" s="465"/>
      <c r="P4" s="465"/>
      <c r="Q4" s="467" t="s">
        <v>136</v>
      </c>
      <c r="R4" s="467"/>
      <c r="S4" s="467" t="s">
        <v>137</v>
      </c>
      <c r="T4" s="467"/>
      <c r="U4" s="465"/>
      <c r="V4" s="465"/>
      <c r="W4" s="466"/>
      <c r="X4" s="466"/>
      <c r="Y4" s="473"/>
      <c r="Z4" s="473"/>
    </row>
    <row r="5" spans="1:26" ht="28.5" customHeight="1" thickBot="1">
      <c r="A5" s="471"/>
      <c r="B5" s="471"/>
      <c r="C5" s="133" t="s">
        <v>138</v>
      </c>
      <c r="D5" s="133" t="s">
        <v>139</v>
      </c>
      <c r="E5" s="133" t="s">
        <v>138</v>
      </c>
      <c r="F5" s="133" t="s">
        <v>139</v>
      </c>
      <c r="G5" s="133" t="s">
        <v>138</v>
      </c>
      <c r="H5" s="133" t="s">
        <v>139</v>
      </c>
      <c r="I5" s="133" t="s">
        <v>138</v>
      </c>
      <c r="J5" s="133" t="s">
        <v>139</v>
      </c>
      <c r="K5" s="133" t="s">
        <v>138</v>
      </c>
      <c r="L5" s="133" t="s">
        <v>139</v>
      </c>
      <c r="M5" s="133" t="s">
        <v>138</v>
      </c>
      <c r="N5" s="133" t="s">
        <v>139</v>
      </c>
      <c r="O5" s="133" t="s">
        <v>138</v>
      </c>
      <c r="P5" s="133" t="s">
        <v>139</v>
      </c>
      <c r="Q5" s="133" t="s">
        <v>138</v>
      </c>
      <c r="R5" s="133" t="s">
        <v>139</v>
      </c>
      <c r="S5" s="133" t="s">
        <v>138</v>
      </c>
      <c r="T5" s="133" t="s">
        <v>139</v>
      </c>
      <c r="U5" s="133" t="s">
        <v>138</v>
      </c>
      <c r="V5" s="133" t="s">
        <v>139</v>
      </c>
      <c r="W5" s="133" t="s">
        <v>138</v>
      </c>
      <c r="X5" s="133" t="s">
        <v>139</v>
      </c>
      <c r="Y5" s="474"/>
      <c r="Z5" s="474"/>
    </row>
    <row r="6" spans="1:26" ht="4.5" customHeight="1" hidden="1" thickBot="1" thickTop="1">
      <c r="A6" s="134"/>
      <c r="B6" s="134"/>
      <c r="C6" s="135" t="s">
        <v>140</v>
      </c>
      <c r="D6" s="135" t="s">
        <v>141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5">
        <v>11</v>
      </c>
      <c r="N6" s="135">
        <v>12</v>
      </c>
      <c r="O6" s="135" t="s">
        <v>142</v>
      </c>
      <c r="P6" s="135" t="s">
        <v>143</v>
      </c>
      <c r="Q6" s="135">
        <v>15</v>
      </c>
      <c r="R6" s="135">
        <v>16</v>
      </c>
      <c r="S6" s="135">
        <v>17</v>
      </c>
      <c r="T6" s="135">
        <v>18</v>
      </c>
      <c r="U6" s="135">
        <v>19</v>
      </c>
      <c r="V6" s="135">
        <v>20</v>
      </c>
      <c r="W6" s="135" t="s">
        <v>144</v>
      </c>
      <c r="X6" s="135" t="s">
        <v>145</v>
      </c>
      <c r="Y6" s="136"/>
      <c r="Z6" s="136"/>
    </row>
    <row r="7" spans="1:26" ht="27.75" customHeight="1" thickTop="1">
      <c r="A7" s="137">
        <v>1</v>
      </c>
      <c r="B7" s="80" t="s">
        <v>13</v>
      </c>
      <c r="C7" s="138">
        <v>1326</v>
      </c>
      <c r="D7" s="138">
        <v>647</v>
      </c>
      <c r="E7" s="138">
        <v>227</v>
      </c>
      <c r="F7" s="138">
        <v>129</v>
      </c>
      <c r="G7" s="138">
        <v>146</v>
      </c>
      <c r="H7" s="138">
        <v>80</v>
      </c>
      <c r="I7" s="138">
        <v>626</v>
      </c>
      <c r="J7" s="138">
        <v>210</v>
      </c>
      <c r="K7" s="138">
        <v>62</v>
      </c>
      <c r="L7" s="138">
        <v>34</v>
      </c>
      <c r="M7" s="138">
        <v>265</v>
      </c>
      <c r="N7" s="138">
        <v>194</v>
      </c>
      <c r="O7" s="138">
        <v>6630</v>
      </c>
      <c r="P7" s="138">
        <v>3027</v>
      </c>
      <c r="Q7" s="138">
        <v>6351</v>
      </c>
      <c r="R7" s="138">
        <v>2938</v>
      </c>
      <c r="S7" s="138">
        <v>279</v>
      </c>
      <c r="T7" s="138">
        <v>89</v>
      </c>
      <c r="U7" s="138">
        <v>130</v>
      </c>
      <c r="V7" s="138">
        <v>55</v>
      </c>
      <c r="W7" s="139">
        <v>8086</v>
      </c>
      <c r="X7" s="140">
        <v>3729</v>
      </c>
      <c r="Y7" s="141">
        <v>4137</v>
      </c>
      <c r="Z7" s="141">
        <v>4380</v>
      </c>
    </row>
    <row r="8" spans="1:26" ht="27.75" customHeight="1">
      <c r="A8" s="249">
        <v>2</v>
      </c>
      <c r="B8" s="221" t="s">
        <v>14</v>
      </c>
      <c r="C8" s="250">
        <v>1357</v>
      </c>
      <c r="D8" s="250">
        <v>658</v>
      </c>
      <c r="E8" s="250">
        <v>272</v>
      </c>
      <c r="F8" s="250">
        <v>177</v>
      </c>
      <c r="G8" s="250">
        <v>292</v>
      </c>
      <c r="H8" s="250">
        <v>200</v>
      </c>
      <c r="I8" s="250">
        <v>576</v>
      </c>
      <c r="J8" s="250">
        <v>155</v>
      </c>
      <c r="K8" s="250">
        <v>111</v>
      </c>
      <c r="L8" s="250">
        <v>63</v>
      </c>
      <c r="M8" s="250">
        <v>106</v>
      </c>
      <c r="N8" s="250">
        <v>63</v>
      </c>
      <c r="O8" s="250">
        <v>3857</v>
      </c>
      <c r="P8" s="250">
        <v>3066</v>
      </c>
      <c r="Q8" s="250">
        <v>3669</v>
      </c>
      <c r="R8" s="250">
        <v>2996</v>
      </c>
      <c r="S8" s="250">
        <v>188</v>
      </c>
      <c r="T8" s="250">
        <v>70</v>
      </c>
      <c r="U8" s="250">
        <v>125</v>
      </c>
      <c r="V8" s="250">
        <v>45</v>
      </c>
      <c r="W8" s="251">
        <v>5339</v>
      </c>
      <c r="X8" s="252">
        <v>3769</v>
      </c>
      <c r="Y8" s="253">
        <v>4313</v>
      </c>
      <c r="Z8" s="253">
        <v>4541</v>
      </c>
    </row>
    <row r="9" spans="1:26" ht="27.75" customHeight="1">
      <c r="A9" s="95">
        <v>3</v>
      </c>
      <c r="B9" s="87" t="s">
        <v>15</v>
      </c>
      <c r="C9" s="142">
        <v>1488</v>
      </c>
      <c r="D9" s="142">
        <v>1092</v>
      </c>
      <c r="E9" s="142">
        <v>422</v>
      </c>
      <c r="F9" s="142">
        <v>364</v>
      </c>
      <c r="G9" s="142">
        <v>101</v>
      </c>
      <c r="H9" s="142">
        <v>85</v>
      </c>
      <c r="I9" s="142">
        <v>587</v>
      </c>
      <c r="J9" s="142">
        <v>314</v>
      </c>
      <c r="K9" s="142">
        <v>117</v>
      </c>
      <c r="L9" s="142">
        <v>108</v>
      </c>
      <c r="M9" s="142">
        <v>261</v>
      </c>
      <c r="N9" s="142">
        <v>221</v>
      </c>
      <c r="O9" s="142">
        <v>9691</v>
      </c>
      <c r="P9" s="142">
        <v>8624</v>
      </c>
      <c r="Q9" s="142">
        <v>9488</v>
      </c>
      <c r="R9" s="142">
        <v>8487</v>
      </c>
      <c r="S9" s="142">
        <v>203</v>
      </c>
      <c r="T9" s="142">
        <v>137</v>
      </c>
      <c r="U9" s="142">
        <v>105</v>
      </c>
      <c r="V9" s="142">
        <v>67</v>
      </c>
      <c r="W9" s="40">
        <v>11284</v>
      </c>
      <c r="X9" s="41">
        <v>9783</v>
      </c>
      <c r="Y9" s="42">
        <v>10825</v>
      </c>
      <c r="Z9" s="42">
        <v>11150</v>
      </c>
    </row>
    <row r="10" spans="1:26" ht="27.75" customHeight="1">
      <c r="A10" s="249">
        <v>4</v>
      </c>
      <c r="B10" s="221" t="s">
        <v>16</v>
      </c>
      <c r="C10" s="250">
        <v>11499</v>
      </c>
      <c r="D10" s="250">
        <v>4584</v>
      </c>
      <c r="E10" s="250">
        <v>1761</v>
      </c>
      <c r="F10" s="250">
        <v>782</v>
      </c>
      <c r="G10" s="250">
        <v>619</v>
      </c>
      <c r="H10" s="250">
        <v>288</v>
      </c>
      <c r="I10" s="250">
        <v>5710</v>
      </c>
      <c r="J10" s="250">
        <v>1722</v>
      </c>
      <c r="K10" s="250">
        <v>2637</v>
      </c>
      <c r="L10" s="250">
        <v>1417</v>
      </c>
      <c r="M10" s="250">
        <v>772</v>
      </c>
      <c r="N10" s="250">
        <v>375</v>
      </c>
      <c r="O10" s="250">
        <v>28662</v>
      </c>
      <c r="P10" s="250">
        <v>16284</v>
      </c>
      <c r="Q10" s="250">
        <v>27587</v>
      </c>
      <c r="R10" s="250">
        <v>15961</v>
      </c>
      <c r="S10" s="250">
        <v>1075</v>
      </c>
      <c r="T10" s="250">
        <v>323</v>
      </c>
      <c r="U10" s="250">
        <v>1078</v>
      </c>
      <c r="V10" s="250">
        <v>408</v>
      </c>
      <c r="W10" s="251">
        <v>41239</v>
      </c>
      <c r="X10" s="252">
        <v>21276</v>
      </c>
      <c r="Y10" s="253">
        <v>23520</v>
      </c>
      <c r="Z10" s="253">
        <v>24439</v>
      </c>
    </row>
    <row r="11" spans="1:26" ht="27.75" customHeight="1">
      <c r="A11" s="95">
        <v>5</v>
      </c>
      <c r="B11" s="87" t="s">
        <v>17</v>
      </c>
      <c r="C11" s="142">
        <v>6433</v>
      </c>
      <c r="D11" s="142">
        <v>2607</v>
      </c>
      <c r="E11" s="142">
        <v>1394</v>
      </c>
      <c r="F11" s="142">
        <v>669</v>
      </c>
      <c r="G11" s="142">
        <v>300</v>
      </c>
      <c r="H11" s="142">
        <v>138</v>
      </c>
      <c r="I11" s="142">
        <v>3106</v>
      </c>
      <c r="J11" s="142">
        <v>998</v>
      </c>
      <c r="K11" s="142">
        <v>703</v>
      </c>
      <c r="L11" s="142">
        <v>342</v>
      </c>
      <c r="M11" s="142">
        <v>930</v>
      </c>
      <c r="N11" s="142">
        <v>460</v>
      </c>
      <c r="O11" s="142">
        <v>17949</v>
      </c>
      <c r="P11" s="142">
        <v>17493</v>
      </c>
      <c r="Q11" s="142">
        <v>17245</v>
      </c>
      <c r="R11" s="142">
        <v>17211</v>
      </c>
      <c r="S11" s="142">
        <v>704</v>
      </c>
      <c r="T11" s="142">
        <v>282</v>
      </c>
      <c r="U11" s="142">
        <v>611</v>
      </c>
      <c r="V11" s="142">
        <v>217</v>
      </c>
      <c r="W11" s="40">
        <v>24993</v>
      </c>
      <c r="X11" s="41">
        <v>20317</v>
      </c>
      <c r="Y11" s="42">
        <v>22018</v>
      </c>
      <c r="Z11" s="42">
        <v>22823</v>
      </c>
    </row>
    <row r="12" spans="1:26" ht="27.75" customHeight="1">
      <c r="A12" s="249">
        <v>6</v>
      </c>
      <c r="B12" s="221" t="s">
        <v>18</v>
      </c>
      <c r="C12" s="250">
        <v>6554</v>
      </c>
      <c r="D12" s="250">
        <v>3459</v>
      </c>
      <c r="E12" s="250">
        <v>1750</v>
      </c>
      <c r="F12" s="250">
        <v>1002</v>
      </c>
      <c r="G12" s="250">
        <v>1489</v>
      </c>
      <c r="H12" s="250">
        <v>820</v>
      </c>
      <c r="I12" s="250">
        <v>1959</v>
      </c>
      <c r="J12" s="250">
        <v>709</v>
      </c>
      <c r="K12" s="250">
        <v>637</v>
      </c>
      <c r="L12" s="250">
        <v>522</v>
      </c>
      <c r="M12" s="250">
        <v>719</v>
      </c>
      <c r="N12" s="250">
        <v>406</v>
      </c>
      <c r="O12" s="250">
        <v>15634</v>
      </c>
      <c r="P12" s="250">
        <v>13810</v>
      </c>
      <c r="Q12" s="250">
        <v>14802</v>
      </c>
      <c r="R12" s="250">
        <v>13469</v>
      </c>
      <c r="S12" s="250">
        <v>832</v>
      </c>
      <c r="T12" s="250">
        <v>341</v>
      </c>
      <c r="U12" s="250">
        <v>605</v>
      </c>
      <c r="V12" s="250">
        <v>239</v>
      </c>
      <c r="W12" s="251">
        <v>22793</v>
      </c>
      <c r="X12" s="252">
        <v>17508</v>
      </c>
      <c r="Y12" s="253">
        <v>19902</v>
      </c>
      <c r="Z12" s="253">
        <v>20855</v>
      </c>
    </row>
    <row r="13" spans="1:26" ht="27.75" customHeight="1">
      <c r="A13" s="95">
        <v>7</v>
      </c>
      <c r="B13" s="87" t="s">
        <v>19</v>
      </c>
      <c r="C13" s="142">
        <v>2111</v>
      </c>
      <c r="D13" s="142">
        <v>1164</v>
      </c>
      <c r="E13" s="142">
        <v>455</v>
      </c>
      <c r="F13" s="142">
        <v>280</v>
      </c>
      <c r="G13" s="142">
        <v>465</v>
      </c>
      <c r="H13" s="142">
        <v>325</v>
      </c>
      <c r="I13" s="142">
        <v>772</v>
      </c>
      <c r="J13" s="142">
        <v>289</v>
      </c>
      <c r="K13" s="142">
        <v>194</v>
      </c>
      <c r="L13" s="142">
        <v>126</v>
      </c>
      <c r="M13" s="142">
        <v>225</v>
      </c>
      <c r="N13" s="142">
        <v>144</v>
      </c>
      <c r="O13" s="142">
        <v>7940</v>
      </c>
      <c r="P13" s="142">
        <v>6338</v>
      </c>
      <c r="Q13" s="142">
        <v>7533</v>
      </c>
      <c r="R13" s="142">
        <v>6214</v>
      </c>
      <c r="S13" s="142">
        <v>407</v>
      </c>
      <c r="T13" s="142">
        <v>124</v>
      </c>
      <c r="U13" s="142">
        <v>205</v>
      </c>
      <c r="V13" s="142">
        <v>81</v>
      </c>
      <c r="W13" s="40">
        <v>10256</v>
      </c>
      <c r="X13" s="41">
        <v>7583</v>
      </c>
      <c r="Y13" s="42">
        <v>8352</v>
      </c>
      <c r="Z13" s="42">
        <v>8864</v>
      </c>
    </row>
    <row r="14" spans="1:26" ht="27.75" customHeight="1">
      <c r="A14" s="249">
        <v>8</v>
      </c>
      <c r="B14" s="221" t="s">
        <v>20</v>
      </c>
      <c r="C14" s="250">
        <v>740</v>
      </c>
      <c r="D14" s="250">
        <v>705</v>
      </c>
      <c r="E14" s="250">
        <v>134</v>
      </c>
      <c r="F14" s="250">
        <v>134</v>
      </c>
      <c r="G14" s="250">
        <v>153</v>
      </c>
      <c r="H14" s="250">
        <v>148</v>
      </c>
      <c r="I14" s="250">
        <v>264</v>
      </c>
      <c r="J14" s="250">
        <v>247</v>
      </c>
      <c r="K14" s="250">
        <v>47</v>
      </c>
      <c r="L14" s="250">
        <v>47</v>
      </c>
      <c r="M14" s="250">
        <v>142</v>
      </c>
      <c r="N14" s="250">
        <v>129</v>
      </c>
      <c r="O14" s="250">
        <v>4015</v>
      </c>
      <c r="P14" s="250">
        <v>3839</v>
      </c>
      <c r="Q14" s="250">
        <v>3878</v>
      </c>
      <c r="R14" s="250">
        <v>3716</v>
      </c>
      <c r="S14" s="250">
        <v>137</v>
      </c>
      <c r="T14" s="250">
        <v>123</v>
      </c>
      <c r="U14" s="250">
        <v>74</v>
      </c>
      <c r="V14" s="250">
        <v>71</v>
      </c>
      <c r="W14" s="251">
        <v>4829</v>
      </c>
      <c r="X14" s="252">
        <v>4615</v>
      </c>
      <c r="Y14" s="253">
        <v>4967</v>
      </c>
      <c r="Z14" s="253">
        <v>5395</v>
      </c>
    </row>
    <row r="15" spans="1:26" ht="27.75" customHeight="1">
      <c r="A15" s="95">
        <v>9</v>
      </c>
      <c r="B15" s="87" t="s">
        <v>21</v>
      </c>
      <c r="C15" s="142">
        <v>2151</v>
      </c>
      <c r="D15" s="142">
        <v>1032</v>
      </c>
      <c r="E15" s="142">
        <v>314</v>
      </c>
      <c r="F15" s="142">
        <v>177</v>
      </c>
      <c r="G15" s="142">
        <v>379</v>
      </c>
      <c r="H15" s="142">
        <v>225</v>
      </c>
      <c r="I15" s="142">
        <v>925</v>
      </c>
      <c r="J15" s="142">
        <v>323</v>
      </c>
      <c r="K15" s="142">
        <v>161</v>
      </c>
      <c r="L15" s="142">
        <v>99</v>
      </c>
      <c r="M15" s="142">
        <v>372</v>
      </c>
      <c r="N15" s="142">
        <v>208</v>
      </c>
      <c r="O15" s="142">
        <v>8496</v>
      </c>
      <c r="P15" s="142">
        <v>6968</v>
      </c>
      <c r="Q15" s="142">
        <v>8023</v>
      </c>
      <c r="R15" s="142">
        <v>6808</v>
      </c>
      <c r="S15" s="142">
        <v>473</v>
      </c>
      <c r="T15" s="142">
        <v>160</v>
      </c>
      <c r="U15" s="142">
        <v>207</v>
      </c>
      <c r="V15" s="142">
        <v>114</v>
      </c>
      <c r="W15" s="40">
        <v>10854</v>
      </c>
      <c r="X15" s="41">
        <v>8114</v>
      </c>
      <c r="Y15" s="42">
        <v>9042</v>
      </c>
      <c r="Z15" s="42">
        <v>9669</v>
      </c>
    </row>
    <row r="16" spans="1:26" ht="27.75" customHeight="1">
      <c r="A16" s="249">
        <v>10</v>
      </c>
      <c r="B16" s="221" t="s">
        <v>22</v>
      </c>
      <c r="C16" s="250">
        <v>607</v>
      </c>
      <c r="D16" s="250">
        <v>304</v>
      </c>
      <c r="E16" s="250">
        <v>127</v>
      </c>
      <c r="F16" s="250">
        <v>74</v>
      </c>
      <c r="G16" s="250">
        <v>112</v>
      </c>
      <c r="H16" s="250">
        <v>67</v>
      </c>
      <c r="I16" s="250">
        <v>239</v>
      </c>
      <c r="J16" s="250">
        <v>75</v>
      </c>
      <c r="K16" s="250">
        <v>19</v>
      </c>
      <c r="L16" s="250">
        <v>12</v>
      </c>
      <c r="M16" s="250">
        <v>110</v>
      </c>
      <c r="N16" s="250">
        <v>76</v>
      </c>
      <c r="O16" s="250">
        <v>4710</v>
      </c>
      <c r="P16" s="250">
        <v>2379</v>
      </c>
      <c r="Q16" s="250">
        <v>4568</v>
      </c>
      <c r="R16" s="250">
        <v>2332</v>
      </c>
      <c r="S16" s="250">
        <v>142</v>
      </c>
      <c r="T16" s="250">
        <v>47</v>
      </c>
      <c r="U16" s="250">
        <v>103</v>
      </c>
      <c r="V16" s="250">
        <v>40</v>
      </c>
      <c r="W16" s="251">
        <v>5420</v>
      </c>
      <c r="X16" s="252">
        <v>2723</v>
      </c>
      <c r="Y16" s="253">
        <v>3115</v>
      </c>
      <c r="Z16" s="253">
        <v>3200</v>
      </c>
    </row>
    <row r="17" spans="1:26" ht="27.75" customHeight="1">
      <c r="A17" s="95">
        <v>11</v>
      </c>
      <c r="B17" s="87" t="s">
        <v>23</v>
      </c>
      <c r="C17" s="142">
        <v>1770</v>
      </c>
      <c r="D17" s="142">
        <v>903</v>
      </c>
      <c r="E17" s="142">
        <v>387</v>
      </c>
      <c r="F17" s="142">
        <v>244</v>
      </c>
      <c r="G17" s="142">
        <v>263</v>
      </c>
      <c r="H17" s="142">
        <v>146</v>
      </c>
      <c r="I17" s="142">
        <v>684</v>
      </c>
      <c r="J17" s="142">
        <v>234</v>
      </c>
      <c r="K17" s="142">
        <v>335</v>
      </c>
      <c r="L17" s="142">
        <v>220</v>
      </c>
      <c r="M17" s="142">
        <v>101</v>
      </c>
      <c r="N17" s="142">
        <v>59</v>
      </c>
      <c r="O17" s="142">
        <v>4237</v>
      </c>
      <c r="P17" s="142">
        <v>3882</v>
      </c>
      <c r="Q17" s="142">
        <v>4090</v>
      </c>
      <c r="R17" s="142">
        <v>3804</v>
      </c>
      <c r="S17" s="142">
        <v>147</v>
      </c>
      <c r="T17" s="142">
        <v>78</v>
      </c>
      <c r="U17" s="142">
        <v>126</v>
      </c>
      <c r="V17" s="142">
        <v>55</v>
      </c>
      <c r="W17" s="40">
        <v>6133</v>
      </c>
      <c r="X17" s="41">
        <v>4840</v>
      </c>
      <c r="Y17" s="42">
        <v>5608</v>
      </c>
      <c r="Z17" s="42">
        <v>5847</v>
      </c>
    </row>
    <row r="18" spans="1:26" ht="27.75" customHeight="1">
      <c r="A18" s="249">
        <v>12</v>
      </c>
      <c r="B18" s="221" t="s">
        <v>24</v>
      </c>
      <c r="C18" s="250">
        <v>2667</v>
      </c>
      <c r="D18" s="250">
        <v>1568</v>
      </c>
      <c r="E18" s="250">
        <v>633</v>
      </c>
      <c r="F18" s="250">
        <v>418</v>
      </c>
      <c r="G18" s="250">
        <v>684</v>
      </c>
      <c r="H18" s="250">
        <v>446</v>
      </c>
      <c r="I18" s="250">
        <v>706</v>
      </c>
      <c r="J18" s="250">
        <v>276</v>
      </c>
      <c r="K18" s="250">
        <v>270</v>
      </c>
      <c r="L18" s="250">
        <v>174</v>
      </c>
      <c r="M18" s="250">
        <v>374</v>
      </c>
      <c r="N18" s="250">
        <v>254</v>
      </c>
      <c r="O18" s="250">
        <v>11406</v>
      </c>
      <c r="P18" s="250">
        <v>5984</v>
      </c>
      <c r="Q18" s="250">
        <v>11077</v>
      </c>
      <c r="R18" s="250">
        <v>5860</v>
      </c>
      <c r="S18" s="250">
        <v>329</v>
      </c>
      <c r="T18" s="250">
        <v>124</v>
      </c>
      <c r="U18" s="250">
        <v>232</v>
      </c>
      <c r="V18" s="250">
        <v>101</v>
      </c>
      <c r="W18" s="251">
        <v>14305</v>
      </c>
      <c r="X18" s="252">
        <v>7653</v>
      </c>
      <c r="Y18" s="253">
        <v>8611</v>
      </c>
      <c r="Z18" s="253">
        <v>8971</v>
      </c>
    </row>
    <row r="19" spans="1:26" ht="27.75" customHeight="1">
      <c r="A19" s="95">
        <v>13</v>
      </c>
      <c r="B19" s="87" t="s">
        <v>232</v>
      </c>
      <c r="C19" s="142">
        <v>1172</v>
      </c>
      <c r="D19" s="142">
        <v>708</v>
      </c>
      <c r="E19" s="142">
        <v>293</v>
      </c>
      <c r="F19" s="142">
        <v>207</v>
      </c>
      <c r="G19" s="142">
        <v>393</v>
      </c>
      <c r="H19" s="142">
        <v>262</v>
      </c>
      <c r="I19" s="142">
        <v>316</v>
      </c>
      <c r="J19" s="142">
        <v>121</v>
      </c>
      <c r="K19" s="142">
        <v>16</v>
      </c>
      <c r="L19" s="142">
        <v>13</v>
      </c>
      <c r="M19" s="142">
        <v>154</v>
      </c>
      <c r="N19" s="142">
        <v>105</v>
      </c>
      <c r="O19" s="142">
        <v>3776</v>
      </c>
      <c r="P19" s="142">
        <v>2305</v>
      </c>
      <c r="Q19" s="142">
        <v>3604</v>
      </c>
      <c r="R19" s="142">
        <v>2236</v>
      </c>
      <c r="S19" s="142">
        <v>172</v>
      </c>
      <c r="T19" s="142">
        <v>69</v>
      </c>
      <c r="U19" s="142">
        <v>117</v>
      </c>
      <c r="V19" s="142">
        <v>58</v>
      </c>
      <c r="W19" s="40">
        <v>5065</v>
      </c>
      <c r="X19" s="41">
        <v>3071</v>
      </c>
      <c r="Y19" s="42">
        <v>3631</v>
      </c>
      <c r="Z19" s="42">
        <v>3788</v>
      </c>
    </row>
    <row r="20" spans="1:26" ht="27.75" customHeight="1">
      <c r="A20" s="249">
        <v>14</v>
      </c>
      <c r="B20" s="221" t="s">
        <v>26</v>
      </c>
      <c r="C20" s="250">
        <v>690</v>
      </c>
      <c r="D20" s="250">
        <v>572</v>
      </c>
      <c r="E20" s="250">
        <v>148</v>
      </c>
      <c r="F20" s="250">
        <v>116</v>
      </c>
      <c r="G20" s="250">
        <v>91</v>
      </c>
      <c r="H20" s="250">
        <v>66</v>
      </c>
      <c r="I20" s="250">
        <v>237</v>
      </c>
      <c r="J20" s="250">
        <v>224</v>
      </c>
      <c r="K20" s="250">
        <v>66</v>
      </c>
      <c r="L20" s="250">
        <v>59</v>
      </c>
      <c r="M20" s="250">
        <v>148</v>
      </c>
      <c r="N20" s="250">
        <v>107</v>
      </c>
      <c r="O20" s="250">
        <v>7862</v>
      </c>
      <c r="P20" s="250">
        <v>5160</v>
      </c>
      <c r="Q20" s="250">
        <v>7555</v>
      </c>
      <c r="R20" s="250">
        <v>5049</v>
      </c>
      <c r="S20" s="250">
        <v>307</v>
      </c>
      <c r="T20" s="250">
        <v>111</v>
      </c>
      <c r="U20" s="250">
        <v>541</v>
      </c>
      <c r="V20" s="250">
        <v>304</v>
      </c>
      <c r="W20" s="251">
        <v>9093</v>
      </c>
      <c r="X20" s="252">
        <v>6036</v>
      </c>
      <c r="Y20" s="253">
        <v>6351</v>
      </c>
      <c r="Z20" s="253">
        <v>6804</v>
      </c>
    </row>
    <row r="21" spans="1:26" ht="27.75" customHeight="1">
      <c r="A21" s="95">
        <v>15</v>
      </c>
      <c r="B21" s="87" t="s">
        <v>27</v>
      </c>
      <c r="C21" s="142">
        <v>1340</v>
      </c>
      <c r="D21" s="142">
        <v>636</v>
      </c>
      <c r="E21" s="142">
        <v>345</v>
      </c>
      <c r="F21" s="142">
        <v>198</v>
      </c>
      <c r="G21" s="142">
        <v>194</v>
      </c>
      <c r="H21" s="142">
        <v>112</v>
      </c>
      <c r="I21" s="142">
        <v>559</v>
      </c>
      <c r="J21" s="142">
        <v>179</v>
      </c>
      <c r="K21" s="142">
        <v>70</v>
      </c>
      <c r="L21" s="142">
        <v>37</v>
      </c>
      <c r="M21" s="142">
        <v>172</v>
      </c>
      <c r="N21" s="142">
        <v>110</v>
      </c>
      <c r="O21" s="142">
        <v>4760</v>
      </c>
      <c r="P21" s="142">
        <v>4684</v>
      </c>
      <c r="Q21" s="142">
        <v>4641</v>
      </c>
      <c r="R21" s="142">
        <v>4596</v>
      </c>
      <c r="S21" s="142">
        <v>119</v>
      </c>
      <c r="T21" s="142">
        <v>88</v>
      </c>
      <c r="U21" s="142">
        <v>130</v>
      </c>
      <c r="V21" s="142">
        <v>50</v>
      </c>
      <c r="W21" s="40">
        <v>6230</v>
      </c>
      <c r="X21" s="41">
        <v>5370</v>
      </c>
      <c r="Y21" s="42">
        <v>5994</v>
      </c>
      <c r="Z21" s="42">
        <v>6192</v>
      </c>
    </row>
    <row r="22" spans="1:26" ht="27.75" customHeight="1">
      <c r="A22" s="249">
        <v>16</v>
      </c>
      <c r="B22" s="221" t="s">
        <v>28</v>
      </c>
      <c r="C22" s="250">
        <v>1231</v>
      </c>
      <c r="D22" s="250">
        <v>651</v>
      </c>
      <c r="E22" s="250">
        <v>172</v>
      </c>
      <c r="F22" s="250">
        <v>95</v>
      </c>
      <c r="G22" s="250">
        <v>289</v>
      </c>
      <c r="H22" s="250">
        <v>150</v>
      </c>
      <c r="I22" s="250">
        <v>433</v>
      </c>
      <c r="J22" s="250">
        <v>203</v>
      </c>
      <c r="K22" s="250">
        <v>175</v>
      </c>
      <c r="L22" s="250">
        <v>99</v>
      </c>
      <c r="M22" s="250">
        <v>162</v>
      </c>
      <c r="N22" s="250">
        <v>104</v>
      </c>
      <c r="O22" s="250">
        <v>3517</v>
      </c>
      <c r="P22" s="250">
        <v>3081</v>
      </c>
      <c r="Q22" s="250">
        <v>3396</v>
      </c>
      <c r="R22" s="250">
        <v>2994</v>
      </c>
      <c r="S22" s="250">
        <v>121</v>
      </c>
      <c r="T22" s="250">
        <v>87</v>
      </c>
      <c r="U22" s="250">
        <v>1597</v>
      </c>
      <c r="V22" s="250">
        <v>851</v>
      </c>
      <c r="W22" s="251">
        <v>6345</v>
      </c>
      <c r="X22" s="252">
        <v>4583</v>
      </c>
      <c r="Y22" s="253">
        <v>4994</v>
      </c>
      <c r="Z22" s="253">
        <v>5346</v>
      </c>
    </row>
    <row r="23" spans="1:26" ht="27.75" customHeight="1">
      <c r="A23" s="95">
        <v>17</v>
      </c>
      <c r="B23" s="87" t="s">
        <v>29</v>
      </c>
      <c r="C23" s="142">
        <v>2044</v>
      </c>
      <c r="D23" s="142">
        <v>827</v>
      </c>
      <c r="E23" s="142">
        <v>284</v>
      </c>
      <c r="F23" s="142">
        <v>136</v>
      </c>
      <c r="G23" s="142">
        <v>169</v>
      </c>
      <c r="H23" s="142">
        <v>88</v>
      </c>
      <c r="I23" s="142">
        <v>1150</v>
      </c>
      <c r="J23" s="142">
        <v>373</v>
      </c>
      <c r="K23" s="142">
        <v>77</v>
      </c>
      <c r="L23" s="142">
        <v>32</v>
      </c>
      <c r="M23" s="142">
        <v>364</v>
      </c>
      <c r="N23" s="142">
        <v>198</v>
      </c>
      <c r="O23" s="142">
        <v>9776</v>
      </c>
      <c r="P23" s="142">
        <v>4908</v>
      </c>
      <c r="Q23" s="142">
        <v>9301</v>
      </c>
      <c r="R23" s="142">
        <v>4727</v>
      </c>
      <c r="S23" s="142">
        <v>475</v>
      </c>
      <c r="T23" s="142">
        <v>181</v>
      </c>
      <c r="U23" s="142">
        <v>208</v>
      </c>
      <c r="V23" s="142">
        <v>94</v>
      </c>
      <c r="W23" s="40">
        <v>12028</v>
      </c>
      <c r="X23" s="41">
        <v>5829</v>
      </c>
      <c r="Y23" s="42">
        <v>6199</v>
      </c>
      <c r="Z23" s="42">
        <v>6626</v>
      </c>
    </row>
    <row r="24" spans="1:26" ht="27.75" customHeight="1">
      <c r="A24" s="249">
        <v>18</v>
      </c>
      <c r="B24" s="221" t="s">
        <v>30</v>
      </c>
      <c r="C24" s="250">
        <v>3786</v>
      </c>
      <c r="D24" s="250">
        <v>2221</v>
      </c>
      <c r="E24" s="250">
        <v>1077</v>
      </c>
      <c r="F24" s="250">
        <v>698</v>
      </c>
      <c r="G24" s="250">
        <v>1170</v>
      </c>
      <c r="H24" s="250">
        <v>748</v>
      </c>
      <c r="I24" s="250">
        <v>914</v>
      </c>
      <c r="J24" s="250">
        <v>364</v>
      </c>
      <c r="K24" s="250">
        <v>332</v>
      </c>
      <c r="L24" s="250">
        <v>220</v>
      </c>
      <c r="M24" s="250">
        <v>293</v>
      </c>
      <c r="N24" s="250">
        <v>191</v>
      </c>
      <c r="O24" s="250">
        <v>8007</v>
      </c>
      <c r="P24" s="250">
        <v>7263</v>
      </c>
      <c r="Q24" s="250">
        <v>7676</v>
      </c>
      <c r="R24" s="250">
        <v>7064</v>
      </c>
      <c r="S24" s="250">
        <v>331</v>
      </c>
      <c r="T24" s="250">
        <v>199</v>
      </c>
      <c r="U24" s="250">
        <v>244</v>
      </c>
      <c r="V24" s="250">
        <v>115</v>
      </c>
      <c r="W24" s="251">
        <v>12037</v>
      </c>
      <c r="X24" s="252">
        <v>9599</v>
      </c>
      <c r="Y24" s="253">
        <v>10642</v>
      </c>
      <c r="Z24" s="253">
        <v>11209</v>
      </c>
    </row>
    <row r="25" spans="1:26" ht="30.75" customHeight="1">
      <c r="A25" s="475" t="s">
        <v>8</v>
      </c>
      <c r="B25" s="476"/>
      <c r="C25" s="43">
        <v>48966</v>
      </c>
      <c r="D25" s="43">
        <v>24338</v>
      </c>
      <c r="E25" s="43">
        <v>10195</v>
      </c>
      <c r="F25" s="43">
        <v>5900</v>
      </c>
      <c r="G25" s="43">
        <v>7309</v>
      </c>
      <c r="H25" s="43">
        <v>4394</v>
      </c>
      <c r="I25" s="43">
        <v>19763</v>
      </c>
      <c r="J25" s="43">
        <v>7016</v>
      </c>
      <c r="K25" s="43">
        <v>6029</v>
      </c>
      <c r="L25" s="43">
        <v>3624</v>
      </c>
      <c r="M25" s="43">
        <v>5670</v>
      </c>
      <c r="N25" s="43">
        <v>3404</v>
      </c>
      <c r="O25" s="43">
        <v>160925</v>
      </c>
      <c r="P25" s="43">
        <v>119095</v>
      </c>
      <c r="Q25" s="43">
        <v>154484</v>
      </c>
      <c r="R25" s="43">
        <v>116462</v>
      </c>
      <c r="S25" s="43">
        <v>6441</v>
      </c>
      <c r="T25" s="43">
        <v>2633</v>
      </c>
      <c r="U25" s="43">
        <v>6438</v>
      </c>
      <c r="V25" s="43">
        <v>2965</v>
      </c>
      <c r="W25" s="43">
        <v>216329</v>
      </c>
      <c r="X25" s="43">
        <v>146398</v>
      </c>
      <c r="Y25" s="43">
        <f>SUM(Y7:Y24)</f>
        <v>162221</v>
      </c>
      <c r="Z25" s="43">
        <f>SUM(Z7:Z24)</f>
        <v>170099</v>
      </c>
    </row>
  </sheetData>
  <sheetProtection/>
  <mergeCells count="20">
    <mergeCell ref="A2:A5"/>
    <mergeCell ref="B2:B5"/>
    <mergeCell ref="Y2:Y5"/>
    <mergeCell ref="Z2:Z5"/>
    <mergeCell ref="A25:B25"/>
    <mergeCell ref="A1:Z1"/>
    <mergeCell ref="C2:X2"/>
    <mergeCell ref="C3:D4"/>
    <mergeCell ref="E3:N3"/>
    <mergeCell ref="O3:P4"/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6"/>
  <sheetViews>
    <sheetView zoomScale="60" zoomScaleNormal="60" zoomScalePageLayoutView="0" workbookViewId="0" topLeftCell="A1">
      <selection activeCell="U16" sqref="U16"/>
    </sheetView>
  </sheetViews>
  <sheetFormatPr defaultColWidth="9.00390625" defaultRowHeight="12.75"/>
  <cols>
    <col min="2" max="2" width="27.625" style="0" customWidth="1"/>
    <col min="4" max="4" width="14.625" style="0" customWidth="1"/>
    <col min="6" max="6" width="11.875" style="0" customWidth="1"/>
    <col min="8" max="8" width="13.375" style="0" customWidth="1"/>
    <col min="10" max="10" width="12.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50390625" style="0" customWidth="1"/>
    <col min="20" max="20" width="10.625" style="0" customWidth="1"/>
  </cols>
  <sheetData>
    <row r="1" spans="1:20" ht="22.5">
      <c r="A1" s="72"/>
      <c r="B1" s="530" t="s">
        <v>177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72"/>
    </row>
    <row r="2" spans="1:20" ht="22.5">
      <c r="A2" s="72"/>
      <c r="B2" s="530" t="s">
        <v>178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72"/>
    </row>
    <row r="3" spans="1:20" ht="22.5">
      <c r="A3" s="72"/>
      <c r="B3" s="176"/>
      <c r="C3" s="530" t="s">
        <v>384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176"/>
      <c r="R3" s="176"/>
      <c r="S3" s="176"/>
      <c r="T3" s="72"/>
    </row>
    <row r="4" spans="1:20" ht="17.25">
      <c r="A4" s="73"/>
      <c r="B4" s="73"/>
      <c r="C4" s="73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3"/>
      <c r="S4" s="73"/>
      <c r="T4" s="73"/>
    </row>
    <row r="5" spans="1:20" ht="18.75" customHeight="1">
      <c r="A5" s="531" t="s">
        <v>9</v>
      </c>
      <c r="B5" s="533" t="s">
        <v>10</v>
      </c>
      <c r="C5" s="536" t="s">
        <v>179</v>
      </c>
      <c r="D5" s="536"/>
      <c r="E5" s="536"/>
      <c r="F5" s="536"/>
      <c r="G5" s="536"/>
      <c r="H5" s="536"/>
      <c r="I5" s="537" t="s">
        <v>190</v>
      </c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</row>
    <row r="6" spans="1:20" ht="17.25" customHeight="1">
      <c r="A6" s="531"/>
      <c r="B6" s="534"/>
      <c r="C6" s="536"/>
      <c r="D6" s="536"/>
      <c r="E6" s="536"/>
      <c r="F6" s="536"/>
      <c r="G6" s="536"/>
      <c r="H6" s="536"/>
      <c r="I6" s="536" t="s">
        <v>180</v>
      </c>
      <c r="J6" s="536"/>
      <c r="K6" s="536"/>
      <c r="L6" s="536"/>
      <c r="M6" s="536"/>
      <c r="N6" s="536"/>
      <c r="O6" s="536" t="s">
        <v>181</v>
      </c>
      <c r="P6" s="536"/>
      <c r="Q6" s="536"/>
      <c r="R6" s="536"/>
      <c r="S6" s="536"/>
      <c r="T6" s="536"/>
    </row>
    <row r="7" spans="1:20" ht="76.5" customHeight="1" thickBot="1">
      <c r="A7" s="532"/>
      <c r="B7" s="535"/>
      <c r="C7" s="177" t="s">
        <v>182</v>
      </c>
      <c r="D7" s="177" t="s">
        <v>183</v>
      </c>
      <c r="E7" s="624" t="s">
        <v>184</v>
      </c>
      <c r="F7" s="624" t="s">
        <v>183</v>
      </c>
      <c r="G7" s="624" t="s">
        <v>185</v>
      </c>
      <c r="H7" s="624" t="s">
        <v>183</v>
      </c>
      <c r="I7" s="624" t="s">
        <v>182</v>
      </c>
      <c r="J7" s="624" t="s">
        <v>183</v>
      </c>
      <c r="K7" s="624" t="s">
        <v>184</v>
      </c>
      <c r="L7" s="624" t="s">
        <v>183</v>
      </c>
      <c r="M7" s="624" t="s">
        <v>185</v>
      </c>
      <c r="N7" s="624" t="s">
        <v>183</v>
      </c>
      <c r="O7" s="624" t="s">
        <v>182</v>
      </c>
      <c r="P7" s="624" t="s">
        <v>183</v>
      </c>
      <c r="Q7" s="624" t="s">
        <v>186</v>
      </c>
      <c r="R7" s="624" t="s">
        <v>183</v>
      </c>
      <c r="S7" s="624" t="s">
        <v>187</v>
      </c>
      <c r="T7" s="624" t="s">
        <v>183</v>
      </c>
    </row>
    <row r="8" spans="1:20" ht="27.75" customHeight="1" thickTop="1">
      <c r="A8" s="79">
        <v>1</v>
      </c>
      <c r="B8" s="80" t="s">
        <v>13</v>
      </c>
      <c r="C8" s="146">
        <f>E8+G8</f>
        <v>216</v>
      </c>
      <c r="D8" s="178">
        <f>F8+H8</f>
        <v>0</v>
      </c>
      <c r="E8" s="178">
        <v>86</v>
      </c>
      <c r="F8" s="146">
        <v>0</v>
      </c>
      <c r="G8" s="178">
        <v>130</v>
      </c>
      <c r="H8" s="178">
        <v>0</v>
      </c>
      <c r="I8" s="178">
        <f>K8+M8</f>
        <v>375</v>
      </c>
      <c r="J8" s="146">
        <f>L8+N8</f>
        <v>0</v>
      </c>
      <c r="K8" s="146">
        <v>178</v>
      </c>
      <c r="L8" s="178">
        <v>0</v>
      </c>
      <c r="M8" s="178">
        <v>197</v>
      </c>
      <c r="N8" s="178">
        <v>0</v>
      </c>
      <c r="O8" s="178">
        <v>361</v>
      </c>
      <c r="P8" s="178">
        <v>0</v>
      </c>
      <c r="Q8" s="146">
        <v>178</v>
      </c>
      <c r="R8" s="178">
        <v>0</v>
      </c>
      <c r="S8" s="146">
        <v>192</v>
      </c>
      <c r="T8" s="178">
        <v>0</v>
      </c>
    </row>
    <row r="9" spans="1:20" ht="27.75" customHeight="1">
      <c r="A9" s="220">
        <v>2</v>
      </c>
      <c r="B9" s="221" t="s">
        <v>14</v>
      </c>
      <c r="C9" s="368">
        <f aca="true" t="shared" si="0" ref="C9:D25">E9+G9</f>
        <v>248</v>
      </c>
      <c r="D9" s="292">
        <f t="shared" si="0"/>
        <v>43</v>
      </c>
      <c r="E9" s="292">
        <v>123</v>
      </c>
      <c r="F9" s="368">
        <v>20</v>
      </c>
      <c r="G9" s="292">
        <v>125</v>
      </c>
      <c r="H9" s="292">
        <v>23</v>
      </c>
      <c r="I9" s="292">
        <f aca="true" t="shared" si="1" ref="I9:J26">K9+M9</f>
        <v>397</v>
      </c>
      <c r="J9" s="368">
        <f t="shared" si="1"/>
        <v>71</v>
      </c>
      <c r="K9" s="368">
        <v>198</v>
      </c>
      <c r="L9" s="292">
        <v>31</v>
      </c>
      <c r="M9" s="292">
        <v>199</v>
      </c>
      <c r="N9" s="292">
        <v>40</v>
      </c>
      <c r="O9" s="292">
        <v>382</v>
      </c>
      <c r="P9" s="292">
        <v>68</v>
      </c>
      <c r="Q9" s="368">
        <v>198</v>
      </c>
      <c r="R9" s="292">
        <v>31</v>
      </c>
      <c r="S9" s="368">
        <v>191</v>
      </c>
      <c r="T9" s="292">
        <v>39</v>
      </c>
    </row>
    <row r="10" spans="1:20" ht="27.75" customHeight="1">
      <c r="A10" s="44">
        <v>3</v>
      </c>
      <c r="B10" s="87" t="s">
        <v>15</v>
      </c>
      <c r="C10" s="146">
        <f t="shared" si="0"/>
        <v>318</v>
      </c>
      <c r="D10" s="178">
        <f t="shared" si="0"/>
        <v>0</v>
      </c>
      <c r="E10" s="178">
        <v>164</v>
      </c>
      <c r="F10" s="146">
        <v>0</v>
      </c>
      <c r="G10" s="178">
        <v>154</v>
      </c>
      <c r="H10" s="178">
        <v>0</v>
      </c>
      <c r="I10" s="178">
        <f t="shared" si="1"/>
        <v>533</v>
      </c>
      <c r="J10" s="146">
        <f t="shared" si="1"/>
        <v>0</v>
      </c>
      <c r="K10" s="146">
        <v>280</v>
      </c>
      <c r="L10" s="178">
        <v>0</v>
      </c>
      <c r="M10" s="178">
        <v>253</v>
      </c>
      <c r="N10" s="178">
        <v>0</v>
      </c>
      <c r="O10" s="178">
        <v>524</v>
      </c>
      <c r="P10" s="178">
        <v>0</v>
      </c>
      <c r="Q10" s="146">
        <v>280</v>
      </c>
      <c r="R10" s="178">
        <v>0</v>
      </c>
      <c r="S10" s="146">
        <v>251</v>
      </c>
      <c r="T10" s="178">
        <v>0</v>
      </c>
    </row>
    <row r="11" spans="1:20" ht="27.75" customHeight="1">
      <c r="A11" s="220">
        <v>4</v>
      </c>
      <c r="B11" s="221" t="s">
        <v>16</v>
      </c>
      <c r="C11" s="368">
        <f t="shared" si="0"/>
        <v>886</v>
      </c>
      <c r="D11" s="292">
        <f t="shared" si="0"/>
        <v>0</v>
      </c>
      <c r="E11" s="292">
        <v>355</v>
      </c>
      <c r="F11" s="368">
        <v>0</v>
      </c>
      <c r="G11" s="292">
        <v>531</v>
      </c>
      <c r="H11" s="292">
        <v>0</v>
      </c>
      <c r="I11" s="292">
        <f t="shared" si="1"/>
        <v>1524</v>
      </c>
      <c r="J11" s="368">
        <f t="shared" si="1"/>
        <v>0</v>
      </c>
      <c r="K11" s="368">
        <v>646</v>
      </c>
      <c r="L11" s="292">
        <v>0</v>
      </c>
      <c r="M11" s="292">
        <v>878</v>
      </c>
      <c r="N11" s="292">
        <v>0</v>
      </c>
      <c r="O11" s="292">
        <v>1473</v>
      </c>
      <c r="P11" s="292">
        <v>0</v>
      </c>
      <c r="Q11" s="368">
        <v>646</v>
      </c>
      <c r="R11" s="292">
        <v>0</v>
      </c>
      <c r="S11" s="368">
        <v>848</v>
      </c>
      <c r="T11" s="292">
        <v>0</v>
      </c>
    </row>
    <row r="12" spans="1:20" ht="27.75" customHeight="1">
      <c r="A12" s="44">
        <v>5</v>
      </c>
      <c r="B12" s="87" t="s">
        <v>17</v>
      </c>
      <c r="C12" s="146">
        <f t="shared" si="0"/>
        <v>677</v>
      </c>
      <c r="D12" s="178">
        <f t="shared" si="0"/>
        <v>0</v>
      </c>
      <c r="E12" s="178">
        <v>321</v>
      </c>
      <c r="F12" s="146">
        <v>0</v>
      </c>
      <c r="G12" s="178">
        <v>356</v>
      </c>
      <c r="H12" s="178">
        <v>0</v>
      </c>
      <c r="I12" s="178">
        <f t="shared" si="1"/>
        <v>1225</v>
      </c>
      <c r="J12" s="146">
        <f t="shared" si="1"/>
        <v>0</v>
      </c>
      <c r="K12" s="146">
        <v>625</v>
      </c>
      <c r="L12" s="178">
        <v>0</v>
      </c>
      <c r="M12" s="178">
        <v>600</v>
      </c>
      <c r="N12" s="178">
        <v>0</v>
      </c>
      <c r="O12" s="178">
        <v>1184</v>
      </c>
      <c r="P12" s="178">
        <v>0</v>
      </c>
      <c r="Q12" s="146">
        <v>625</v>
      </c>
      <c r="R12" s="178">
        <v>0</v>
      </c>
      <c r="S12" s="146">
        <v>583</v>
      </c>
      <c r="T12" s="178">
        <v>0</v>
      </c>
    </row>
    <row r="13" spans="1:20" ht="27.75" customHeight="1">
      <c r="A13" s="220">
        <v>6</v>
      </c>
      <c r="B13" s="221" t="s">
        <v>18</v>
      </c>
      <c r="C13" s="368">
        <f t="shared" si="0"/>
        <v>775</v>
      </c>
      <c r="D13" s="292">
        <f t="shared" si="0"/>
        <v>0</v>
      </c>
      <c r="E13" s="292">
        <v>335</v>
      </c>
      <c r="F13" s="368">
        <v>0</v>
      </c>
      <c r="G13" s="292">
        <v>440</v>
      </c>
      <c r="H13" s="292">
        <v>0</v>
      </c>
      <c r="I13" s="292">
        <f t="shared" si="1"/>
        <v>1401</v>
      </c>
      <c r="J13" s="368">
        <f t="shared" si="1"/>
        <v>0</v>
      </c>
      <c r="K13" s="368">
        <v>636</v>
      </c>
      <c r="L13" s="292">
        <v>0</v>
      </c>
      <c r="M13" s="292">
        <v>765</v>
      </c>
      <c r="N13" s="292">
        <v>0</v>
      </c>
      <c r="O13" s="292">
        <v>1347</v>
      </c>
      <c r="P13" s="292">
        <v>0</v>
      </c>
      <c r="Q13" s="368">
        <v>636</v>
      </c>
      <c r="R13" s="292">
        <v>0</v>
      </c>
      <c r="S13" s="368">
        <v>741</v>
      </c>
      <c r="T13" s="292">
        <v>0</v>
      </c>
    </row>
    <row r="14" spans="1:20" ht="27.75" customHeight="1">
      <c r="A14" s="44">
        <v>7</v>
      </c>
      <c r="B14" s="87" t="s">
        <v>19</v>
      </c>
      <c r="C14" s="146">
        <f t="shared" si="0"/>
        <v>315</v>
      </c>
      <c r="D14" s="178">
        <f t="shared" si="0"/>
        <v>20</v>
      </c>
      <c r="E14" s="178">
        <v>166</v>
      </c>
      <c r="F14" s="146">
        <v>11</v>
      </c>
      <c r="G14" s="178">
        <v>149</v>
      </c>
      <c r="H14" s="178">
        <v>9</v>
      </c>
      <c r="I14" s="178">
        <f t="shared" si="1"/>
        <v>526</v>
      </c>
      <c r="J14" s="146">
        <f t="shared" si="1"/>
        <v>27</v>
      </c>
      <c r="K14" s="146">
        <v>276</v>
      </c>
      <c r="L14" s="178">
        <v>14</v>
      </c>
      <c r="M14" s="178">
        <v>250</v>
      </c>
      <c r="N14" s="178">
        <v>13</v>
      </c>
      <c r="O14" s="178">
        <v>511</v>
      </c>
      <c r="P14" s="178">
        <v>27</v>
      </c>
      <c r="Q14" s="146">
        <v>276</v>
      </c>
      <c r="R14" s="178">
        <v>14</v>
      </c>
      <c r="S14" s="146">
        <v>243</v>
      </c>
      <c r="T14" s="178">
        <v>13</v>
      </c>
    </row>
    <row r="15" spans="1:20" ht="27.75" customHeight="1">
      <c r="A15" s="220">
        <v>8</v>
      </c>
      <c r="B15" s="221" t="s">
        <v>20</v>
      </c>
      <c r="C15" s="368">
        <f t="shared" si="0"/>
        <v>180</v>
      </c>
      <c r="D15" s="292">
        <f t="shared" si="0"/>
        <v>0</v>
      </c>
      <c r="E15" s="292">
        <v>84</v>
      </c>
      <c r="F15" s="368">
        <v>0</v>
      </c>
      <c r="G15" s="292">
        <v>96</v>
      </c>
      <c r="H15" s="292">
        <v>0</v>
      </c>
      <c r="I15" s="292">
        <f t="shared" si="1"/>
        <v>316</v>
      </c>
      <c r="J15" s="368">
        <f t="shared" si="1"/>
        <v>0</v>
      </c>
      <c r="K15" s="368">
        <v>159</v>
      </c>
      <c r="L15" s="292">
        <v>0</v>
      </c>
      <c r="M15" s="292">
        <v>157</v>
      </c>
      <c r="N15" s="292">
        <v>0</v>
      </c>
      <c r="O15" s="292">
        <v>306</v>
      </c>
      <c r="P15" s="292">
        <v>0</v>
      </c>
      <c r="Q15" s="368">
        <v>159</v>
      </c>
      <c r="R15" s="292">
        <v>0</v>
      </c>
      <c r="S15" s="368">
        <v>154</v>
      </c>
      <c r="T15" s="292">
        <v>0</v>
      </c>
    </row>
    <row r="16" spans="1:20" ht="27.75" customHeight="1">
      <c r="A16" s="44">
        <v>9</v>
      </c>
      <c r="B16" s="87" t="s">
        <v>21</v>
      </c>
      <c r="C16" s="146">
        <f t="shared" si="0"/>
        <v>326</v>
      </c>
      <c r="D16" s="178">
        <f t="shared" si="0"/>
        <v>0</v>
      </c>
      <c r="E16" s="178">
        <v>150</v>
      </c>
      <c r="F16" s="146">
        <v>0</v>
      </c>
      <c r="G16" s="178">
        <v>176</v>
      </c>
      <c r="H16" s="178">
        <v>0</v>
      </c>
      <c r="I16" s="178">
        <f t="shared" si="1"/>
        <v>554</v>
      </c>
      <c r="J16" s="146">
        <f t="shared" si="1"/>
        <v>0</v>
      </c>
      <c r="K16" s="146">
        <v>272</v>
      </c>
      <c r="L16" s="178">
        <v>0</v>
      </c>
      <c r="M16" s="178">
        <v>282</v>
      </c>
      <c r="N16" s="178">
        <v>0</v>
      </c>
      <c r="O16" s="178">
        <v>538</v>
      </c>
      <c r="P16" s="178">
        <v>0</v>
      </c>
      <c r="Q16" s="146">
        <v>272</v>
      </c>
      <c r="R16" s="178">
        <v>0</v>
      </c>
      <c r="S16" s="146">
        <v>275</v>
      </c>
      <c r="T16" s="178">
        <v>0</v>
      </c>
    </row>
    <row r="17" spans="1:20" ht="27.75" customHeight="1">
      <c r="A17" s="220">
        <v>10</v>
      </c>
      <c r="B17" s="221" t="s">
        <v>22</v>
      </c>
      <c r="C17" s="368">
        <f t="shared" si="0"/>
        <v>117</v>
      </c>
      <c r="D17" s="292">
        <f t="shared" si="0"/>
        <v>0</v>
      </c>
      <c r="E17" s="292">
        <v>53</v>
      </c>
      <c r="F17" s="368">
        <v>0</v>
      </c>
      <c r="G17" s="292">
        <v>64</v>
      </c>
      <c r="H17" s="292">
        <v>0</v>
      </c>
      <c r="I17" s="292">
        <f t="shared" si="1"/>
        <v>217</v>
      </c>
      <c r="J17" s="368">
        <f t="shared" si="1"/>
        <v>0</v>
      </c>
      <c r="K17" s="368">
        <v>102</v>
      </c>
      <c r="L17" s="292">
        <v>0</v>
      </c>
      <c r="M17" s="292">
        <v>115</v>
      </c>
      <c r="N17" s="292">
        <v>0</v>
      </c>
      <c r="O17" s="292">
        <v>214</v>
      </c>
      <c r="P17" s="292">
        <v>0</v>
      </c>
      <c r="Q17" s="368">
        <v>102</v>
      </c>
      <c r="R17" s="292">
        <v>0</v>
      </c>
      <c r="S17" s="368">
        <v>114</v>
      </c>
      <c r="T17" s="292">
        <v>0</v>
      </c>
    </row>
    <row r="18" spans="1:20" ht="27.75" customHeight="1">
      <c r="A18" s="44">
        <v>11</v>
      </c>
      <c r="B18" s="87" t="s">
        <v>23</v>
      </c>
      <c r="C18" s="146">
        <f t="shared" si="0"/>
        <v>234</v>
      </c>
      <c r="D18" s="178">
        <f t="shared" si="0"/>
        <v>0</v>
      </c>
      <c r="E18" s="178">
        <v>113</v>
      </c>
      <c r="F18" s="146">
        <v>0</v>
      </c>
      <c r="G18" s="178">
        <v>121</v>
      </c>
      <c r="H18" s="178">
        <v>0</v>
      </c>
      <c r="I18" s="178">
        <f t="shared" si="1"/>
        <v>395</v>
      </c>
      <c r="J18" s="146">
        <f t="shared" si="1"/>
        <v>0</v>
      </c>
      <c r="K18" s="146">
        <v>197</v>
      </c>
      <c r="L18" s="178">
        <v>0</v>
      </c>
      <c r="M18" s="178">
        <v>198</v>
      </c>
      <c r="N18" s="178">
        <v>0</v>
      </c>
      <c r="O18" s="178">
        <v>382</v>
      </c>
      <c r="P18" s="178">
        <v>0</v>
      </c>
      <c r="Q18" s="146">
        <v>197</v>
      </c>
      <c r="R18" s="178">
        <v>0</v>
      </c>
      <c r="S18" s="146">
        <v>192</v>
      </c>
      <c r="T18" s="178">
        <v>0</v>
      </c>
    </row>
    <row r="19" spans="1:20" ht="27.75" customHeight="1">
      <c r="A19" s="220">
        <v>12</v>
      </c>
      <c r="B19" s="221" t="s">
        <v>24</v>
      </c>
      <c r="C19" s="368">
        <f t="shared" si="0"/>
        <v>274</v>
      </c>
      <c r="D19" s="292">
        <f t="shared" si="0"/>
        <v>0</v>
      </c>
      <c r="E19" s="292">
        <v>123</v>
      </c>
      <c r="F19" s="368">
        <v>0</v>
      </c>
      <c r="G19" s="292">
        <v>151</v>
      </c>
      <c r="H19" s="292">
        <v>0</v>
      </c>
      <c r="I19" s="292">
        <f t="shared" si="1"/>
        <v>505</v>
      </c>
      <c r="J19" s="368">
        <f t="shared" si="1"/>
        <v>0</v>
      </c>
      <c r="K19" s="368">
        <v>231</v>
      </c>
      <c r="L19" s="292">
        <v>0</v>
      </c>
      <c r="M19" s="292">
        <v>274</v>
      </c>
      <c r="N19" s="292">
        <v>0</v>
      </c>
      <c r="O19" s="292">
        <v>485</v>
      </c>
      <c r="P19" s="292">
        <v>0</v>
      </c>
      <c r="Q19" s="368">
        <v>231</v>
      </c>
      <c r="R19" s="292">
        <v>0</v>
      </c>
      <c r="S19" s="368">
        <v>265</v>
      </c>
      <c r="T19" s="292">
        <v>0</v>
      </c>
    </row>
    <row r="20" spans="1:20" ht="27.75" customHeight="1">
      <c r="A20" s="44">
        <v>13</v>
      </c>
      <c r="B20" s="87" t="s">
        <v>25</v>
      </c>
      <c r="C20" s="146">
        <f t="shared" si="0"/>
        <v>160</v>
      </c>
      <c r="D20" s="178">
        <f t="shared" si="0"/>
        <v>0</v>
      </c>
      <c r="E20" s="178">
        <v>74</v>
      </c>
      <c r="F20" s="146">
        <v>0</v>
      </c>
      <c r="G20" s="178">
        <v>86</v>
      </c>
      <c r="H20" s="178">
        <v>0</v>
      </c>
      <c r="I20" s="178">
        <f t="shared" si="1"/>
        <v>279</v>
      </c>
      <c r="J20" s="146">
        <f t="shared" si="1"/>
        <v>0</v>
      </c>
      <c r="K20" s="146">
        <v>138</v>
      </c>
      <c r="L20" s="178">
        <v>0</v>
      </c>
      <c r="M20" s="178">
        <v>141</v>
      </c>
      <c r="N20" s="178">
        <v>0</v>
      </c>
      <c r="O20" s="178">
        <v>275</v>
      </c>
      <c r="P20" s="178">
        <v>0</v>
      </c>
      <c r="Q20" s="146">
        <v>138</v>
      </c>
      <c r="R20" s="178">
        <v>0</v>
      </c>
      <c r="S20" s="146">
        <v>140</v>
      </c>
      <c r="T20" s="178">
        <v>0</v>
      </c>
    </row>
    <row r="21" spans="1:20" ht="27.75" customHeight="1">
      <c r="A21" s="220">
        <v>14</v>
      </c>
      <c r="B21" s="221" t="s">
        <v>26</v>
      </c>
      <c r="C21" s="368">
        <f t="shared" si="0"/>
        <v>293</v>
      </c>
      <c r="D21" s="292">
        <f t="shared" si="0"/>
        <v>0</v>
      </c>
      <c r="E21" s="292">
        <v>148</v>
      </c>
      <c r="F21" s="368">
        <v>0</v>
      </c>
      <c r="G21" s="292">
        <v>145</v>
      </c>
      <c r="H21" s="292">
        <v>0</v>
      </c>
      <c r="I21" s="292">
        <f t="shared" si="1"/>
        <v>478</v>
      </c>
      <c r="J21" s="368">
        <f t="shared" si="1"/>
        <v>0</v>
      </c>
      <c r="K21" s="368">
        <v>236</v>
      </c>
      <c r="L21" s="292">
        <v>0</v>
      </c>
      <c r="M21" s="292">
        <v>242</v>
      </c>
      <c r="N21" s="292">
        <v>0</v>
      </c>
      <c r="O21" s="292">
        <v>470</v>
      </c>
      <c r="P21" s="292">
        <v>0</v>
      </c>
      <c r="Q21" s="368">
        <v>236</v>
      </c>
      <c r="R21" s="292">
        <v>0</v>
      </c>
      <c r="S21" s="368">
        <v>238</v>
      </c>
      <c r="T21" s="292">
        <v>0</v>
      </c>
    </row>
    <row r="22" spans="1:20" ht="27.75" customHeight="1">
      <c r="A22" s="44">
        <v>15</v>
      </c>
      <c r="B22" s="87" t="s">
        <v>27</v>
      </c>
      <c r="C22" s="146">
        <f t="shared" si="0"/>
        <v>222</v>
      </c>
      <c r="D22" s="178">
        <f t="shared" si="0"/>
        <v>0</v>
      </c>
      <c r="E22" s="178">
        <v>106</v>
      </c>
      <c r="F22" s="146">
        <v>0</v>
      </c>
      <c r="G22" s="178">
        <v>116</v>
      </c>
      <c r="H22" s="178">
        <v>0</v>
      </c>
      <c r="I22" s="178">
        <f t="shared" si="1"/>
        <v>375</v>
      </c>
      <c r="J22" s="146">
        <f t="shared" si="1"/>
        <v>0</v>
      </c>
      <c r="K22" s="146">
        <v>186</v>
      </c>
      <c r="L22" s="178">
        <v>0</v>
      </c>
      <c r="M22" s="178">
        <v>189</v>
      </c>
      <c r="N22" s="178">
        <v>0</v>
      </c>
      <c r="O22" s="178">
        <v>359</v>
      </c>
      <c r="P22" s="178">
        <v>0</v>
      </c>
      <c r="Q22" s="146">
        <v>186</v>
      </c>
      <c r="R22" s="178">
        <v>0</v>
      </c>
      <c r="S22" s="146">
        <v>181</v>
      </c>
      <c r="T22" s="178">
        <v>0</v>
      </c>
    </row>
    <row r="23" spans="1:20" ht="27.75" customHeight="1">
      <c r="A23" s="220">
        <v>16</v>
      </c>
      <c r="B23" s="221" t="s">
        <v>28</v>
      </c>
      <c r="C23" s="368">
        <f t="shared" si="0"/>
        <v>132</v>
      </c>
      <c r="D23" s="292">
        <f t="shared" si="0"/>
        <v>0</v>
      </c>
      <c r="E23" s="292">
        <v>65</v>
      </c>
      <c r="F23" s="368">
        <v>0</v>
      </c>
      <c r="G23" s="292">
        <v>67</v>
      </c>
      <c r="H23" s="292">
        <v>0</v>
      </c>
      <c r="I23" s="292">
        <f t="shared" si="1"/>
        <v>240</v>
      </c>
      <c r="J23" s="368">
        <f t="shared" si="1"/>
        <v>0</v>
      </c>
      <c r="K23" s="368">
        <v>128</v>
      </c>
      <c r="L23" s="292">
        <v>0</v>
      </c>
      <c r="M23" s="292">
        <v>112</v>
      </c>
      <c r="N23" s="292">
        <v>0</v>
      </c>
      <c r="O23" s="292">
        <v>232</v>
      </c>
      <c r="P23" s="292">
        <v>0</v>
      </c>
      <c r="Q23" s="368">
        <v>128</v>
      </c>
      <c r="R23" s="292">
        <v>0</v>
      </c>
      <c r="S23" s="368">
        <v>109</v>
      </c>
      <c r="T23" s="292">
        <v>0</v>
      </c>
    </row>
    <row r="24" spans="1:20" ht="27.75" customHeight="1">
      <c r="A24" s="44">
        <v>17</v>
      </c>
      <c r="B24" s="87" t="s">
        <v>29</v>
      </c>
      <c r="C24" s="146">
        <f t="shared" si="0"/>
        <v>278</v>
      </c>
      <c r="D24" s="178">
        <f t="shared" si="0"/>
        <v>0</v>
      </c>
      <c r="E24" s="178">
        <v>112</v>
      </c>
      <c r="F24" s="146">
        <v>0</v>
      </c>
      <c r="G24" s="178">
        <v>166</v>
      </c>
      <c r="H24" s="178">
        <v>0</v>
      </c>
      <c r="I24" s="178">
        <f t="shared" si="1"/>
        <v>486</v>
      </c>
      <c r="J24" s="146">
        <f t="shared" si="1"/>
        <v>0</v>
      </c>
      <c r="K24" s="146">
        <v>223</v>
      </c>
      <c r="L24" s="178">
        <v>0</v>
      </c>
      <c r="M24" s="178">
        <v>263</v>
      </c>
      <c r="N24" s="178">
        <v>0</v>
      </c>
      <c r="O24" s="178">
        <v>467</v>
      </c>
      <c r="P24" s="178">
        <v>0</v>
      </c>
      <c r="Q24" s="146">
        <v>223</v>
      </c>
      <c r="R24" s="178">
        <v>0</v>
      </c>
      <c r="S24" s="146">
        <v>256</v>
      </c>
      <c r="T24" s="178">
        <v>0</v>
      </c>
    </row>
    <row r="25" spans="1:20" ht="27.75" customHeight="1">
      <c r="A25" s="220">
        <v>18</v>
      </c>
      <c r="B25" s="221" t="s">
        <v>30</v>
      </c>
      <c r="C25" s="368">
        <f t="shared" si="0"/>
        <v>439</v>
      </c>
      <c r="D25" s="292">
        <f t="shared" si="0"/>
        <v>0</v>
      </c>
      <c r="E25" s="292">
        <v>191</v>
      </c>
      <c r="F25" s="368">
        <v>0</v>
      </c>
      <c r="G25" s="292">
        <v>248</v>
      </c>
      <c r="H25" s="292">
        <v>0</v>
      </c>
      <c r="I25" s="292">
        <f t="shared" si="1"/>
        <v>778</v>
      </c>
      <c r="J25" s="368">
        <f t="shared" si="1"/>
        <v>0</v>
      </c>
      <c r="K25" s="368">
        <v>375</v>
      </c>
      <c r="L25" s="292">
        <v>0</v>
      </c>
      <c r="M25" s="292">
        <v>403</v>
      </c>
      <c r="N25" s="292">
        <v>0</v>
      </c>
      <c r="O25" s="292">
        <v>740</v>
      </c>
      <c r="P25" s="292">
        <v>0</v>
      </c>
      <c r="Q25" s="368">
        <v>375</v>
      </c>
      <c r="R25" s="292">
        <v>0</v>
      </c>
      <c r="S25" s="368">
        <v>384</v>
      </c>
      <c r="T25" s="292">
        <v>0</v>
      </c>
    </row>
    <row r="26" spans="1:20" ht="27.75" customHeight="1">
      <c r="A26" s="394" t="s">
        <v>8</v>
      </c>
      <c r="B26" s="395"/>
      <c r="C26" s="214">
        <f aca="true" t="shared" si="2" ref="C26:L26">SUM(C8:C25)</f>
        <v>6090</v>
      </c>
      <c r="D26" s="214">
        <f t="shared" si="2"/>
        <v>63</v>
      </c>
      <c r="E26" s="214">
        <f t="shared" si="2"/>
        <v>2769</v>
      </c>
      <c r="F26" s="214">
        <f t="shared" si="2"/>
        <v>31</v>
      </c>
      <c r="G26" s="214">
        <f t="shared" si="2"/>
        <v>3321</v>
      </c>
      <c r="H26" s="215">
        <f t="shared" si="2"/>
        <v>32</v>
      </c>
      <c r="I26" s="214">
        <f t="shared" si="1"/>
        <v>10604</v>
      </c>
      <c r="J26" s="215">
        <f t="shared" si="1"/>
        <v>98</v>
      </c>
      <c r="K26" s="291">
        <f t="shared" si="2"/>
        <v>5086</v>
      </c>
      <c r="L26" s="291">
        <f t="shared" si="2"/>
        <v>45</v>
      </c>
      <c r="M26" s="215">
        <f aca="true" t="shared" si="3" ref="M26:T26">SUM(M8:M25)</f>
        <v>5518</v>
      </c>
      <c r="N26" s="215">
        <f t="shared" si="3"/>
        <v>53</v>
      </c>
      <c r="O26" s="291">
        <f>SUM(O8:O25)</f>
        <v>10250</v>
      </c>
      <c r="P26" s="291">
        <f t="shared" si="3"/>
        <v>95</v>
      </c>
      <c r="Q26" s="291">
        <f t="shared" si="3"/>
        <v>5086</v>
      </c>
      <c r="R26" s="75">
        <f t="shared" si="3"/>
        <v>45</v>
      </c>
      <c r="S26" s="75">
        <f t="shared" si="3"/>
        <v>5357</v>
      </c>
      <c r="T26" s="75">
        <f t="shared" si="3"/>
        <v>52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="60" zoomScaleNormal="60" zoomScalePageLayoutView="0" workbookViewId="0" topLeftCell="A1">
      <selection activeCell="M6" sqref="M6"/>
    </sheetView>
  </sheetViews>
  <sheetFormatPr defaultColWidth="9.00390625" defaultRowHeight="12.75"/>
  <cols>
    <col min="2" max="2" width="26.375" style="0" customWidth="1"/>
    <col min="3" max="3" width="23.625" style="0" customWidth="1"/>
    <col min="4" max="4" width="20.50390625" style="0" customWidth="1"/>
    <col min="5" max="5" width="28.875" style="0" customWidth="1"/>
  </cols>
  <sheetData>
    <row r="1" spans="1:5" ht="129" customHeight="1">
      <c r="A1" s="567" t="s">
        <v>161</v>
      </c>
      <c r="B1" s="567"/>
      <c r="C1" s="567"/>
      <c r="D1" s="567"/>
      <c r="E1" s="567"/>
    </row>
    <row r="2" spans="1:5" ht="17.25">
      <c r="A2" s="569" t="s">
        <v>385</v>
      </c>
      <c r="B2" s="569"/>
      <c r="C2" s="569"/>
      <c r="D2" s="569"/>
      <c r="E2" s="569"/>
    </row>
    <row r="3" spans="1:5" ht="17.25">
      <c r="A3" s="19"/>
      <c r="B3" s="52"/>
      <c r="C3" s="53"/>
      <c r="D3" s="53"/>
      <c r="E3" s="19"/>
    </row>
    <row r="4" spans="1:5" ht="63" customHeight="1" thickBot="1">
      <c r="A4" s="187" t="s">
        <v>200</v>
      </c>
      <c r="B4" s="187" t="s">
        <v>10</v>
      </c>
      <c r="C4" s="187" t="s">
        <v>159</v>
      </c>
      <c r="D4" s="187" t="s">
        <v>160</v>
      </c>
      <c r="E4" s="187" t="s">
        <v>237</v>
      </c>
    </row>
    <row r="5" spans="1:5" ht="27.75" customHeight="1" thickTop="1">
      <c r="A5" s="188">
        <v>1</v>
      </c>
      <c r="B5" s="80" t="s">
        <v>13</v>
      </c>
      <c r="C5" s="188">
        <v>11</v>
      </c>
      <c r="D5" s="188">
        <v>11</v>
      </c>
      <c r="E5" s="189" t="s">
        <v>247</v>
      </c>
    </row>
    <row r="6" spans="1:5" ht="27.75" customHeight="1">
      <c r="A6" s="222">
        <v>2</v>
      </c>
      <c r="B6" s="221" t="s">
        <v>14</v>
      </c>
      <c r="C6" s="222">
        <v>16</v>
      </c>
      <c r="D6" s="222">
        <v>16</v>
      </c>
      <c r="E6" s="225" t="s">
        <v>386</v>
      </c>
    </row>
    <row r="7" spans="1:5" ht="27.75" customHeight="1">
      <c r="A7" s="190">
        <v>3</v>
      </c>
      <c r="B7" s="87" t="s">
        <v>15</v>
      </c>
      <c r="C7" s="190">
        <v>33</v>
      </c>
      <c r="D7" s="190">
        <v>31</v>
      </c>
      <c r="E7" s="191" t="s">
        <v>387</v>
      </c>
    </row>
    <row r="8" spans="1:5" ht="27.75" customHeight="1">
      <c r="A8" s="222">
        <v>4</v>
      </c>
      <c r="B8" s="221" t="s">
        <v>16</v>
      </c>
      <c r="C8" s="222">
        <v>702</v>
      </c>
      <c r="D8" s="222">
        <v>679</v>
      </c>
      <c r="E8" s="225" t="s">
        <v>388</v>
      </c>
    </row>
    <row r="9" spans="1:5" ht="27.75" customHeight="1">
      <c r="A9" s="190">
        <v>5</v>
      </c>
      <c r="B9" s="87" t="s">
        <v>17</v>
      </c>
      <c r="C9" s="190">
        <v>156</v>
      </c>
      <c r="D9" s="190">
        <v>151</v>
      </c>
      <c r="E9" s="191" t="s">
        <v>359</v>
      </c>
    </row>
    <row r="10" spans="1:5" ht="27.75" customHeight="1">
      <c r="A10" s="222">
        <v>6</v>
      </c>
      <c r="B10" s="221" t="s">
        <v>18</v>
      </c>
      <c r="C10" s="222">
        <v>291</v>
      </c>
      <c r="D10" s="222">
        <v>281</v>
      </c>
      <c r="E10" s="225" t="s">
        <v>389</v>
      </c>
    </row>
    <row r="11" spans="1:5" ht="27.75" customHeight="1">
      <c r="A11" s="190">
        <v>7</v>
      </c>
      <c r="B11" s="87" t="s">
        <v>19</v>
      </c>
      <c r="C11" s="190">
        <v>131</v>
      </c>
      <c r="D11" s="190">
        <v>125</v>
      </c>
      <c r="E11" s="191" t="s">
        <v>390</v>
      </c>
    </row>
    <row r="12" spans="1:5" ht="27.75" customHeight="1">
      <c r="A12" s="222">
        <v>8</v>
      </c>
      <c r="B12" s="221" t="s">
        <v>20</v>
      </c>
      <c r="C12" s="222">
        <v>56</v>
      </c>
      <c r="D12" s="222">
        <v>53</v>
      </c>
      <c r="E12" s="225" t="s">
        <v>391</v>
      </c>
    </row>
    <row r="13" spans="1:5" ht="27.75" customHeight="1">
      <c r="A13" s="190">
        <v>9</v>
      </c>
      <c r="B13" s="87" t="s">
        <v>21</v>
      </c>
      <c r="C13" s="190">
        <v>83</v>
      </c>
      <c r="D13" s="190">
        <v>78</v>
      </c>
      <c r="E13" s="191" t="s">
        <v>392</v>
      </c>
    </row>
    <row r="14" spans="1:5" ht="27.75" customHeight="1">
      <c r="A14" s="222">
        <v>10</v>
      </c>
      <c r="B14" s="221" t="s">
        <v>22</v>
      </c>
      <c r="C14" s="222">
        <v>45</v>
      </c>
      <c r="D14" s="222">
        <v>42</v>
      </c>
      <c r="E14" s="225" t="s">
        <v>391</v>
      </c>
    </row>
    <row r="15" spans="1:5" ht="27.75" customHeight="1">
      <c r="A15" s="190">
        <v>11</v>
      </c>
      <c r="B15" s="87" t="s">
        <v>23</v>
      </c>
      <c r="C15" s="190">
        <v>85</v>
      </c>
      <c r="D15" s="190">
        <v>80</v>
      </c>
      <c r="E15" s="191" t="s">
        <v>393</v>
      </c>
    </row>
    <row r="16" spans="1:5" ht="27.75" customHeight="1">
      <c r="A16" s="222">
        <v>12</v>
      </c>
      <c r="B16" s="221" t="s">
        <v>24</v>
      </c>
      <c r="C16" s="222">
        <v>113</v>
      </c>
      <c r="D16" s="222">
        <v>111</v>
      </c>
      <c r="E16" s="225" t="s">
        <v>365</v>
      </c>
    </row>
    <row r="17" spans="1:5" ht="27.75" customHeight="1">
      <c r="A17" s="190">
        <v>13</v>
      </c>
      <c r="B17" s="87" t="s">
        <v>25</v>
      </c>
      <c r="C17" s="190">
        <v>13</v>
      </c>
      <c r="D17" s="190">
        <v>13</v>
      </c>
      <c r="E17" s="191" t="s">
        <v>247</v>
      </c>
    </row>
    <row r="18" spans="1:5" ht="27.75" customHeight="1">
      <c r="A18" s="222">
        <v>14</v>
      </c>
      <c r="B18" s="221" t="s">
        <v>26</v>
      </c>
      <c r="C18" s="222">
        <v>107</v>
      </c>
      <c r="D18" s="222">
        <v>102</v>
      </c>
      <c r="E18" s="225" t="s">
        <v>394</v>
      </c>
    </row>
    <row r="19" spans="1:5" ht="27.75" customHeight="1">
      <c r="A19" s="190">
        <v>15</v>
      </c>
      <c r="B19" s="87" t="s">
        <v>27</v>
      </c>
      <c r="C19" s="190">
        <v>27</v>
      </c>
      <c r="D19" s="190">
        <v>25</v>
      </c>
      <c r="E19" s="191" t="s">
        <v>395</v>
      </c>
    </row>
    <row r="20" spans="1:5" ht="27.75" customHeight="1">
      <c r="A20" s="222">
        <v>16</v>
      </c>
      <c r="B20" s="221" t="s">
        <v>28</v>
      </c>
      <c r="C20" s="222">
        <v>92</v>
      </c>
      <c r="D20" s="222">
        <v>89</v>
      </c>
      <c r="E20" s="225" t="s">
        <v>396</v>
      </c>
    </row>
    <row r="21" spans="1:5" ht="27.75" customHeight="1">
      <c r="A21" s="190">
        <v>17</v>
      </c>
      <c r="B21" s="87" t="s">
        <v>29</v>
      </c>
      <c r="C21" s="190">
        <v>62</v>
      </c>
      <c r="D21" s="190">
        <v>62</v>
      </c>
      <c r="E21" s="191" t="s">
        <v>397</v>
      </c>
    </row>
    <row r="22" spans="1:5" ht="27.75" customHeight="1">
      <c r="A22" s="222">
        <v>18</v>
      </c>
      <c r="B22" s="221" t="s">
        <v>30</v>
      </c>
      <c r="C22" s="222">
        <v>156</v>
      </c>
      <c r="D22" s="222">
        <v>137</v>
      </c>
      <c r="E22" s="225" t="s">
        <v>367</v>
      </c>
    </row>
    <row r="23" spans="1:5" ht="27.75" customHeight="1">
      <c r="A23" s="570" t="s">
        <v>8</v>
      </c>
      <c r="B23" s="571"/>
      <c r="C23" s="70">
        <v>2179</v>
      </c>
      <c r="D23" s="70">
        <v>2086</v>
      </c>
      <c r="E23" s="71" t="s">
        <v>398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M17" sqref="M17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4.375" style="0" customWidth="1"/>
    <col min="4" max="4" width="15.375" style="0" customWidth="1"/>
    <col min="5" max="5" width="26.125" style="0" customWidth="1"/>
    <col min="6" max="6" width="27.50390625" style="0" customWidth="1"/>
    <col min="7" max="7" width="15.875" style="0" customWidth="1"/>
    <col min="8" max="8" width="13.50390625" style="0" customWidth="1"/>
    <col min="9" max="9" width="26.00390625" style="0" customWidth="1"/>
    <col min="10" max="10" width="28.375" style="0" customWidth="1"/>
  </cols>
  <sheetData>
    <row r="1" spans="1:10" ht="48" customHeight="1">
      <c r="A1" s="416" t="s">
        <v>238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20.25" customHeight="1">
      <c r="A2" s="422" t="s">
        <v>9</v>
      </c>
      <c r="B2" s="418" t="s">
        <v>10</v>
      </c>
      <c r="C2" s="418" t="s">
        <v>171</v>
      </c>
      <c r="D2" s="418"/>
      <c r="E2" s="418"/>
      <c r="F2" s="418"/>
      <c r="G2" s="418" t="s">
        <v>172</v>
      </c>
      <c r="H2" s="418"/>
      <c r="I2" s="418"/>
      <c r="J2" s="418"/>
    </row>
    <row r="3" spans="1:10" ht="76.5" customHeight="1">
      <c r="A3" s="422"/>
      <c r="B3" s="418"/>
      <c r="C3" s="417" t="s">
        <v>311</v>
      </c>
      <c r="D3" s="417"/>
      <c r="E3" s="425" t="s">
        <v>312</v>
      </c>
      <c r="F3" s="425" t="s">
        <v>202</v>
      </c>
      <c r="G3" s="417" t="s">
        <v>313</v>
      </c>
      <c r="H3" s="417"/>
      <c r="I3" s="425" t="s">
        <v>312</v>
      </c>
      <c r="J3" s="425" t="s">
        <v>203</v>
      </c>
    </row>
    <row r="4" spans="1:10" ht="15" customHeight="1" thickBot="1">
      <c r="A4" s="423"/>
      <c r="B4" s="424"/>
      <c r="C4" s="97" t="s">
        <v>11</v>
      </c>
      <c r="D4" s="97" t="s">
        <v>12</v>
      </c>
      <c r="E4" s="426"/>
      <c r="F4" s="426"/>
      <c r="G4" s="97" t="s">
        <v>11</v>
      </c>
      <c r="H4" s="97" t="s">
        <v>12</v>
      </c>
      <c r="I4" s="426"/>
      <c r="J4" s="426"/>
    </row>
    <row r="5" spans="1:10" ht="27.75" customHeight="1" thickTop="1">
      <c r="A5" s="79">
        <v>1</v>
      </c>
      <c r="B5" s="80" t="s">
        <v>13</v>
      </c>
      <c r="C5" s="59">
        <v>90</v>
      </c>
      <c r="D5" s="59">
        <v>2</v>
      </c>
      <c r="E5" s="60">
        <v>96</v>
      </c>
      <c r="F5" s="60">
        <v>103</v>
      </c>
      <c r="G5" s="59">
        <v>5195</v>
      </c>
      <c r="H5" s="59">
        <v>128</v>
      </c>
      <c r="I5" s="60">
        <v>5376</v>
      </c>
      <c r="J5" s="60">
        <v>5654</v>
      </c>
    </row>
    <row r="6" spans="1:10" ht="27.75" customHeight="1">
      <c r="A6" s="220">
        <v>2</v>
      </c>
      <c r="B6" s="221" t="s">
        <v>14</v>
      </c>
      <c r="C6" s="235">
        <v>34</v>
      </c>
      <c r="D6" s="235">
        <v>2</v>
      </c>
      <c r="E6" s="236">
        <v>35</v>
      </c>
      <c r="F6" s="236">
        <v>39</v>
      </c>
      <c r="G6" s="235">
        <v>2079</v>
      </c>
      <c r="H6" s="235">
        <v>10</v>
      </c>
      <c r="I6" s="236">
        <v>2220</v>
      </c>
      <c r="J6" s="236">
        <v>2317</v>
      </c>
    </row>
    <row r="7" spans="1:10" ht="27.75" customHeight="1">
      <c r="A7" s="44">
        <v>3</v>
      </c>
      <c r="B7" s="87" t="s">
        <v>15</v>
      </c>
      <c r="C7" s="57">
        <v>70</v>
      </c>
      <c r="D7" s="57">
        <v>4</v>
      </c>
      <c r="E7" s="58">
        <v>70</v>
      </c>
      <c r="F7" s="58">
        <v>76</v>
      </c>
      <c r="G7" s="57">
        <v>5828</v>
      </c>
      <c r="H7" s="57">
        <v>87</v>
      </c>
      <c r="I7" s="58">
        <v>6273</v>
      </c>
      <c r="J7" s="58">
        <v>6562</v>
      </c>
    </row>
    <row r="8" spans="1:10" ht="27.75" customHeight="1">
      <c r="A8" s="220">
        <v>4</v>
      </c>
      <c r="B8" s="221" t="s">
        <v>16</v>
      </c>
      <c r="C8" s="235">
        <v>324</v>
      </c>
      <c r="D8" s="235">
        <v>19</v>
      </c>
      <c r="E8" s="236">
        <v>363</v>
      </c>
      <c r="F8" s="236">
        <v>367</v>
      </c>
      <c r="G8" s="235">
        <v>14584</v>
      </c>
      <c r="H8" s="235">
        <v>660</v>
      </c>
      <c r="I8" s="236">
        <v>15748</v>
      </c>
      <c r="J8" s="236">
        <v>16259</v>
      </c>
    </row>
    <row r="9" spans="1:10" ht="27.75" customHeight="1">
      <c r="A9" s="44">
        <v>5</v>
      </c>
      <c r="B9" s="87" t="s">
        <v>17</v>
      </c>
      <c r="C9" s="57">
        <v>112</v>
      </c>
      <c r="D9" s="57">
        <v>14</v>
      </c>
      <c r="E9" s="58">
        <v>119</v>
      </c>
      <c r="F9" s="58">
        <v>117</v>
      </c>
      <c r="G9" s="57">
        <v>8764</v>
      </c>
      <c r="H9" s="57">
        <v>302</v>
      </c>
      <c r="I9" s="58">
        <v>9192</v>
      </c>
      <c r="J9" s="58">
        <v>9508</v>
      </c>
    </row>
    <row r="10" spans="1:10" ht="27.75" customHeight="1">
      <c r="A10" s="220">
        <v>6</v>
      </c>
      <c r="B10" s="221" t="s">
        <v>18</v>
      </c>
      <c r="C10" s="235">
        <v>210</v>
      </c>
      <c r="D10" s="235">
        <v>6</v>
      </c>
      <c r="E10" s="236">
        <v>226</v>
      </c>
      <c r="F10" s="236">
        <v>238</v>
      </c>
      <c r="G10" s="235">
        <v>14599</v>
      </c>
      <c r="H10" s="235">
        <v>680</v>
      </c>
      <c r="I10" s="236">
        <v>15742</v>
      </c>
      <c r="J10" s="236">
        <v>16298</v>
      </c>
    </row>
    <row r="11" spans="1:10" ht="27.75" customHeight="1">
      <c r="A11" s="44">
        <v>7</v>
      </c>
      <c r="B11" s="87" t="s">
        <v>19</v>
      </c>
      <c r="C11" s="57">
        <v>108</v>
      </c>
      <c r="D11" s="57">
        <v>15</v>
      </c>
      <c r="E11" s="58">
        <v>122</v>
      </c>
      <c r="F11" s="58">
        <v>127</v>
      </c>
      <c r="G11" s="57">
        <v>5040</v>
      </c>
      <c r="H11" s="57">
        <v>224</v>
      </c>
      <c r="I11" s="58">
        <v>5300</v>
      </c>
      <c r="J11" s="58">
        <v>5522</v>
      </c>
    </row>
    <row r="12" spans="1:10" ht="27.75" customHeight="1">
      <c r="A12" s="220">
        <v>8</v>
      </c>
      <c r="B12" s="221" t="s">
        <v>20</v>
      </c>
      <c r="C12" s="235">
        <v>94</v>
      </c>
      <c r="D12" s="235">
        <v>15</v>
      </c>
      <c r="E12" s="236">
        <v>99</v>
      </c>
      <c r="F12" s="236">
        <v>101</v>
      </c>
      <c r="G12" s="235">
        <v>5443</v>
      </c>
      <c r="H12" s="235">
        <v>686</v>
      </c>
      <c r="I12" s="236">
        <v>5645</v>
      </c>
      <c r="J12" s="236">
        <v>5887</v>
      </c>
    </row>
    <row r="13" spans="1:10" ht="27.75" customHeight="1">
      <c r="A13" s="44">
        <v>9</v>
      </c>
      <c r="B13" s="87" t="s">
        <v>21</v>
      </c>
      <c r="C13" s="57">
        <v>94</v>
      </c>
      <c r="D13" s="57">
        <v>7</v>
      </c>
      <c r="E13" s="58">
        <v>99</v>
      </c>
      <c r="F13" s="58">
        <v>107</v>
      </c>
      <c r="G13" s="57">
        <v>5943</v>
      </c>
      <c r="H13" s="57">
        <v>339</v>
      </c>
      <c r="I13" s="58">
        <v>6366</v>
      </c>
      <c r="J13" s="58">
        <v>6655</v>
      </c>
    </row>
    <row r="14" spans="1:10" ht="27.75" customHeight="1">
      <c r="A14" s="220">
        <v>10</v>
      </c>
      <c r="B14" s="221" t="s">
        <v>22</v>
      </c>
      <c r="C14" s="235">
        <v>36</v>
      </c>
      <c r="D14" s="235">
        <v>2</v>
      </c>
      <c r="E14" s="236">
        <v>37</v>
      </c>
      <c r="F14" s="236">
        <v>39</v>
      </c>
      <c r="G14" s="235">
        <v>2230</v>
      </c>
      <c r="H14" s="235">
        <v>90</v>
      </c>
      <c r="I14" s="236">
        <v>2374</v>
      </c>
      <c r="J14" s="236">
        <v>2463</v>
      </c>
    </row>
    <row r="15" spans="1:10" ht="27.75" customHeight="1">
      <c r="A15" s="44">
        <v>11</v>
      </c>
      <c r="B15" s="87" t="s">
        <v>23</v>
      </c>
      <c r="C15" s="57">
        <v>67</v>
      </c>
      <c r="D15" s="57">
        <v>2</v>
      </c>
      <c r="E15" s="58">
        <v>73</v>
      </c>
      <c r="F15" s="58">
        <v>74</v>
      </c>
      <c r="G15" s="57">
        <v>3578</v>
      </c>
      <c r="H15" s="57">
        <v>15</v>
      </c>
      <c r="I15" s="58">
        <v>4018</v>
      </c>
      <c r="J15" s="58">
        <v>4150</v>
      </c>
    </row>
    <row r="16" spans="1:10" ht="27.75" customHeight="1">
      <c r="A16" s="220">
        <v>12</v>
      </c>
      <c r="B16" s="221" t="s">
        <v>24</v>
      </c>
      <c r="C16" s="235">
        <v>88</v>
      </c>
      <c r="D16" s="235">
        <v>3</v>
      </c>
      <c r="E16" s="236">
        <v>94</v>
      </c>
      <c r="F16" s="236">
        <v>101</v>
      </c>
      <c r="G16" s="235">
        <v>5309</v>
      </c>
      <c r="H16" s="235">
        <v>142</v>
      </c>
      <c r="I16" s="236">
        <v>5518</v>
      </c>
      <c r="J16" s="236">
        <v>5834</v>
      </c>
    </row>
    <row r="17" spans="1:10" ht="27.75" customHeight="1">
      <c r="A17" s="44">
        <v>13</v>
      </c>
      <c r="B17" s="87" t="s">
        <v>25</v>
      </c>
      <c r="C17" s="57">
        <v>42</v>
      </c>
      <c r="D17" s="57">
        <v>1</v>
      </c>
      <c r="E17" s="58">
        <v>44</v>
      </c>
      <c r="F17" s="58">
        <v>45</v>
      </c>
      <c r="G17" s="57">
        <v>2946</v>
      </c>
      <c r="H17" s="57">
        <v>93</v>
      </c>
      <c r="I17" s="58">
        <v>3115</v>
      </c>
      <c r="J17" s="58">
        <v>3276</v>
      </c>
    </row>
    <row r="18" spans="1:10" ht="27.75" customHeight="1">
      <c r="A18" s="220">
        <v>14</v>
      </c>
      <c r="B18" s="221" t="s">
        <v>26</v>
      </c>
      <c r="C18" s="235">
        <v>54</v>
      </c>
      <c r="D18" s="235">
        <v>8</v>
      </c>
      <c r="E18" s="236">
        <v>59</v>
      </c>
      <c r="F18" s="236">
        <v>58</v>
      </c>
      <c r="G18" s="235">
        <v>3255</v>
      </c>
      <c r="H18" s="235">
        <v>116</v>
      </c>
      <c r="I18" s="236">
        <v>3477</v>
      </c>
      <c r="J18" s="236">
        <v>3607</v>
      </c>
    </row>
    <row r="19" spans="1:10" ht="27.75" customHeight="1">
      <c r="A19" s="44">
        <v>15</v>
      </c>
      <c r="B19" s="87" t="s">
        <v>27</v>
      </c>
      <c r="C19" s="57">
        <v>55</v>
      </c>
      <c r="D19" s="57">
        <v>2</v>
      </c>
      <c r="E19" s="58">
        <v>59</v>
      </c>
      <c r="F19" s="58">
        <v>61</v>
      </c>
      <c r="G19" s="57">
        <v>3174</v>
      </c>
      <c r="H19" s="57">
        <v>130</v>
      </c>
      <c r="I19" s="58">
        <v>3442</v>
      </c>
      <c r="J19" s="58">
        <v>3620</v>
      </c>
    </row>
    <row r="20" spans="1:10" ht="27.75" customHeight="1">
      <c r="A20" s="220">
        <v>16</v>
      </c>
      <c r="B20" s="221" t="s">
        <v>28</v>
      </c>
      <c r="C20" s="235">
        <v>96</v>
      </c>
      <c r="D20" s="235">
        <v>6</v>
      </c>
      <c r="E20" s="236">
        <v>102</v>
      </c>
      <c r="F20" s="236">
        <v>108</v>
      </c>
      <c r="G20" s="235">
        <v>8078</v>
      </c>
      <c r="H20" s="235">
        <v>333</v>
      </c>
      <c r="I20" s="236">
        <v>9134</v>
      </c>
      <c r="J20" s="236">
        <v>9388</v>
      </c>
    </row>
    <row r="21" spans="1:10" ht="27.75" customHeight="1">
      <c r="A21" s="44">
        <v>17</v>
      </c>
      <c r="B21" s="87" t="s">
        <v>29</v>
      </c>
      <c r="C21" s="57">
        <v>98</v>
      </c>
      <c r="D21" s="57">
        <v>17</v>
      </c>
      <c r="E21" s="58">
        <v>102</v>
      </c>
      <c r="F21" s="58">
        <v>110</v>
      </c>
      <c r="G21" s="57">
        <v>5880</v>
      </c>
      <c r="H21" s="57">
        <v>601</v>
      </c>
      <c r="I21" s="58">
        <v>6098</v>
      </c>
      <c r="J21" s="58">
        <v>6454</v>
      </c>
    </row>
    <row r="22" spans="1:10" ht="27.75" customHeight="1">
      <c r="A22" s="220">
        <v>18</v>
      </c>
      <c r="B22" s="221" t="s">
        <v>30</v>
      </c>
      <c r="C22" s="235">
        <v>91</v>
      </c>
      <c r="D22" s="235">
        <v>4</v>
      </c>
      <c r="E22" s="236">
        <v>101</v>
      </c>
      <c r="F22" s="236">
        <v>104</v>
      </c>
      <c r="G22" s="235">
        <v>6747</v>
      </c>
      <c r="H22" s="235">
        <v>149</v>
      </c>
      <c r="I22" s="236">
        <v>7258</v>
      </c>
      <c r="J22" s="236">
        <v>7462</v>
      </c>
    </row>
    <row r="23" spans="1:10" ht="17.25">
      <c r="A23" s="419"/>
      <c r="B23" s="420" t="s">
        <v>8</v>
      </c>
      <c r="C23" s="41">
        <v>1763</v>
      </c>
      <c r="D23" s="41">
        <v>129</v>
      </c>
      <c r="E23" s="421">
        <f aca="true" t="shared" si="0" ref="E23:J23">SUM(E5:E22)</f>
        <v>1900</v>
      </c>
      <c r="F23" s="421">
        <f t="shared" si="0"/>
        <v>1975</v>
      </c>
      <c r="G23" s="41">
        <f>SUM(G5:G22)</f>
        <v>108672</v>
      </c>
      <c r="H23" s="41">
        <f>SUM(H5:H22)</f>
        <v>4785</v>
      </c>
      <c r="I23" s="421">
        <f t="shared" si="0"/>
        <v>116296</v>
      </c>
      <c r="J23" s="421">
        <f t="shared" si="0"/>
        <v>120916</v>
      </c>
    </row>
    <row r="24" spans="1:10" ht="17.25">
      <c r="A24" s="419"/>
      <c r="B24" s="420"/>
      <c r="C24" s="428">
        <f>C23+D23</f>
        <v>1892</v>
      </c>
      <c r="D24" s="429"/>
      <c r="E24" s="421"/>
      <c r="F24" s="421"/>
      <c r="G24" s="428">
        <f>G23+H23</f>
        <v>113457</v>
      </c>
      <c r="H24" s="429"/>
      <c r="I24" s="421"/>
      <c r="J24" s="421"/>
    </row>
    <row r="25" spans="1:10" ht="35.25" customHeight="1">
      <c r="A25" s="427" t="s">
        <v>31</v>
      </c>
      <c r="B25" s="427"/>
      <c r="C25" s="427"/>
      <c r="D25" s="427"/>
      <c r="E25" s="427"/>
      <c r="F25" s="427"/>
      <c r="G25" s="427"/>
      <c r="H25" s="427"/>
      <c r="I25" s="427"/>
      <c r="J25" s="427"/>
    </row>
  </sheetData>
  <sheetProtection/>
  <mergeCells count="20">
    <mergeCell ref="E3:E4"/>
    <mergeCell ref="F3:F4"/>
    <mergeCell ref="I3:I4"/>
    <mergeCell ref="J3:J4"/>
    <mergeCell ref="A25:J25"/>
    <mergeCell ref="I23:I24"/>
    <mergeCell ref="J23:J24"/>
    <mergeCell ref="G24:H24"/>
    <mergeCell ref="F23:F24"/>
    <mergeCell ref="C24:D24"/>
    <mergeCell ref="A1:J1"/>
    <mergeCell ref="G3:H3"/>
    <mergeCell ref="C3:D3"/>
    <mergeCell ref="G2:J2"/>
    <mergeCell ref="A23:A24"/>
    <mergeCell ref="B23:B24"/>
    <mergeCell ref="E23:E24"/>
    <mergeCell ref="A2:A4"/>
    <mergeCell ref="B2:B4"/>
    <mergeCell ref="C2:F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="50" zoomScaleNormal="50" zoomScalePageLayoutView="0" workbookViewId="0" topLeftCell="A1">
      <selection activeCell="W3" sqref="W3"/>
    </sheetView>
  </sheetViews>
  <sheetFormatPr defaultColWidth="9.00390625" defaultRowHeight="12.75"/>
  <cols>
    <col min="2" max="2" width="29.625" style="0" customWidth="1"/>
    <col min="3" max="3" width="17.50390625" style="0" customWidth="1"/>
    <col min="4" max="4" width="19.625" style="0" customWidth="1"/>
    <col min="5" max="5" width="25.50390625" style="0" customWidth="1"/>
  </cols>
  <sheetData>
    <row r="1" spans="1:5" ht="138.75" customHeight="1">
      <c r="A1" s="567" t="s">
        <v>158</v>
      </c>
      <c r="B1" s="567"/>
      <c r="C1" s="567"/>
      <c r="D1" s="567"/>
      <c r="E1" s="568"/>
    </row>
    <row r="2" spans="1:5" ht="17.25">
      <c r="A2" s="569" t="s">
        <v>399</v>
      </c>
      <c r="B2" s="569"/>
      <c r="C2" s="569"/>
      <c r="D2" s="569"/>
      <c r="E2" s="19"/>
    </row>
    <row r="3" spans="1:5" ht="78">
      <c r="A3" s="218" t="s">
        <v>200</v>
      </c>
      <c r="B3" s="218" t="s">
        <v>10</v>
      </c>
      <c r="C3" s="219" t="s">
        <v>220</v>
      </c>
      <c r="D3" s="219" t="s">
        <v>160</v>
      </c>
      <c r="E3" s="39" t="s">
        <v>193</v>
      </c>
    </row>
    <row r="4" spans="1:5" ht="27.75" customHeight="1">
      <c r="A4" s="79">
        <v>1</v>
      </c>
      <c r="B4" s="80" t="s">
        <v>13</v>
      </c>
      <c r="C4" s="96">
        <v>124</v>
      </c>
      <c r="D4" s="96">
        <v>124</v>
      </c>
      <c r="E4" s="185">
        <v>143</v>
      </c>
    </row>
    <row r="5" spans="1:5" ht="27.75" customHeight="1">
      <c r="A5" s="220">
        <v>2</v>
      </c>
      <c r="B5" s="221" t="s">
        <v>14</v>
      </c>
      <c r="C5" s="255">
        <v>71</v>
      </c>
      <c r="D5" s="255">
        <v>71</v>
      </c>
      <c r="E5" s="299">
        <v>75</v>
      </c>
    </row>
    <row r="6" spans="1:5" ht="27.75" customHeight="1">
      <c r="A6" s="44">
        <v>3</v>
      </c>
      <c r="B6" s="87" t="s">
        <v>15</v>
      </c>
      <c r="C6" s="96">
        <v>122</v>
      </c>
      <c r="D6" s="96">
        <v>121</v>
      </c>
      <c r="E6" s="185">
        <v>133</v>
      </c>
    </row>
    <row r="7" spans="1:5" ht="27.75" customHeight="1">
      <c r="A7" s="220">
        <v>4</v>
      </c>
      <c r="B7" s="221" t="s">
        <v>16</v>
      </c>
      <c r="C7" s="255">
        <v>188</v>
      </c>
      <c r="D7" s="255">
        <v>183</v>
      </c>
      <c r="E7" s="299">
        <v>205</v>
      </c>
    </row>
    <row r="8" spans="1:5" ht="27.75" customHeight="1">
      <c r="A8" s="44">
        <v>5</v>
      </c>
      <c r="B8" s="87" t="s">
        <v>17</v>
      </c>
      <c r="C8" s="96">
        <v>66</v>
      </c>
      <c r="D8" s="96">
        <v>66</v>
      </c>
      <c r="E8" s="185">
        <v>67</v>
      </c>
    </row>
    <row r="9" spans="1:5" ht="27.75" customHeight="1">
      <c r="A9" s="220">
        <v>6</v>
      </c>
      <c r="B9" s="221" t="s">
        <v>18</v>
      </c>
      <c r="C9" s="255">
        <v>332</v>
      </c>
      <c r="D9" s="255">
        <v>332</v>
      </c>
      <c r="E9" s="299">
        <v>372</v>
      </c>
    </row>
    <row r="10" spans="1:5" ht="27.75" customHeight="1">
      <c r="A10" s="44">
        <v>7</v>
      </c>
      <c r="B10" s="87" t="s">
        <v>19</v>
      </c>
      <c r="C10" s="96">
        <v>59</v>
      </c>
      <c r="D10" s="96">
        <v>59</v>
      </c>
      <c r="E10" s="185">
        <v>66</v>
      </c>
    </row>
    <row r="11" spans="1:5" ht="27.75" customHeight="1">
      <c r="A11" s="220">
        <v>8</v>
      </c>
      <c r="B11" s="221" t="s">
        <v>20</v>
      </c>
      <c r="C11" s="255">
        <v>85</v>
      </c>
      <c r="D11" s="255">
        <v>85</v>
      </c>
      <c r="E11" s="299">
        <v>92</v>
      </c>
    </row>
    <row r="12" spans="1:5" ht="27.75" customHeight="1">
      <c r="A12" s="44">
        <v>9</v>
      </c>
      <c r="B12" s="87" t="s">
        <v>21</v>
      </c>
      <c r="C12" s="96">
        <v>128</v>
      </c>
      <c r="D12" s="96">
        <v>128</v>
      </c>
      <c r="E12" s="185">
        <v>144</v>
      </c>
    </row>
    <row r="13" spans="1:5" ht="27.75" customHeight="1">
      <c r="A13" s="220">
        <v>10</v>
      </c>
      <c r="B13" s="221" t="s">
        <v>22</v>
      </c>
      <c r="C13" s="255">
        <v>11</v>
      </c>
      <c r="D13" s="255">
        <v>11</v>
      </c>
      <c r="E13" s="299">
        <v>13</v>
      </c>
    </row>
    <row r="14" spans="1:5" ht="27.75" customHeight="1">
      <c r="A14" s="44">
        <v>11</v>
      </c>
      <c r="B14" s="87" t="s">
        <v>23</v>
      </c>
      <c r="C14" s="96">
        <v>32</v>
      </c>
      <c r="D14" s="96">
        <v>32</v>
      </c>
      <c r="E14" s="185">
        <v>36</v>
      </c>
    </row>
    <row r="15" spans="1:5" ht="27.75" customHeight="1">
      <c r="A15" s="220">
        <v>12</v>
      </c>
      <c r="B15" s="221" t="s">
        <v>24</v>
      </c>
      <c r="C15" s="255">
        <v>133</v>
      </c>
      <c r="D15" s="255">
        <v>133</v>
      </c>
      <c r="E15" s="299">
        <v>148</v>
      </c>
    </row>
    <row r="16" spans="1:5" ht="27.75" customHeight="1">
      <c r="A16" s="44">
        <v>13</v>
      </c>
      <c r="B16" s="87" t="s">
        <v>25</v>
      </c>
      <c r="C16" s="96">
        <v>78</v>
      </c>
      <c r="D16" s="96">
        <v>78</v>
      </c>
      <c r="E16" s="185">
        <v>84</v>
      </c>
    </row>
    <row r="17" spans="1:5" ht="27.75" customHeight="1">
      <c r="A17" s="220">
        <v>14</v>
      </c>
      <c r="B17" s="221" t="s">
        <v>26</v>
      </c>
      <c r="C17" s="255">
        <v>101</v>
      </c>
      <c r="D17" s="255">
        <v>101</v>
      </c>
      <c r="E17" s="299">
        <v>108</v>
      </c>
    </row>
    <row r="18" spans="1:5" ht="27.75" customHeight="1">
      <c r="A18" s="44">
        <v>15</v>
      </c>
      <c r="B18" s="87" t="s">
        <v>27</v>
      </c>
      <c r="C18" s="96">
        <v>87</v>
      </c>
      <c r="D18" s="96">
        <v>87</v>
      </c>
      <c r="E18" s="185">
        <v>101</v>
      </c>
    </row>
    <row r="19" spans="1:5" ht="27.75" customHeight="1">
      <c r="A19" s="220">
        <v>16</v>
      </c>
      <c r="B19" s="221" t="s">
        <v>28</v>
      </c>
      <c r="C19" s="255">
        <v>55</v>
      </c>
      <c r="D19" s="255">
        <v>55</v>
      </c>
      <c r="E19" s="299">
        <v>58</v>
      </c>
    </row>
    <row r="20" spans="1:5" ht="27.75" customHeight="1">
      <c r="A20" s="44">
        <v>17</v>
      </c>
      <c r="B20" s="87" t="s">
        <v>29</v>
      </c>
      <c r="C20" s="96">
        <v>150</v>
      </c>
      <c r="D20" s="96">
        <v>150</v>
      </c>
      <c r="E20" s="185">
        <v>169</v>
      </c>
    </row>
    <row r="21" spans="1:5" ht="27.75" customHeight="1">
      <c r="A21" s="220">
        <v>18</v>
      </c>
      <c r="B21" s="221" t="s">
        <v>30</v>
      </c>
      <c r="C21" s="255">
        <v>66</v>
      </c>
      <c r="D21" s="255">
        <v>66</v>
      </c>
      <c r="E21" s="299">
        <v>78</v>
      </c>
    </row>
    <row r="22" spans="1:5" ht="27.75" customHeight="1">
      <c r="A22" s="394" t="s">
        <v>8</v>
      </c>
      <c r="B22" s="395"/>
      <c r="C22" s="186">
        <v>1888</v>
      </c>
      <c r="D22" s="186">
        <v>1882</v>
      </c>
      <c r="E22" s="185">
        <v>2092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F19" sqref="F19"/>
    </sheetView>
  </sheetViews>
  <sheetFormatPr defaultColWidth="9.00390625" defaultRowHeight="12.75"/>
  <cols>
    <col min="1" max="1" width="6.75390625" style="0" customWidth="1"/>
    <col min="2" max="2" width="25.125" style="0" bestFit="1" customWidth="1"/>
    <col min="3" max="3" width="22.875" style="0" customWidth="1"/>
    <col min="4" max="4" width="22.50390625" style="0" customWidth="1"/>
  </cols>
  <sheetData>
    <row r="1" spans="1:4" ht="61.5" customHeight="1">
      <c r="A1" s="546" t="s">
        <v>400</v>
      </c>
      <c r="B1" s="546"/>
      <c r="C1" s="546"/>
      <c r="D1" s="546"/>
    </row>
    <row r="2" spans="1:4" ht="66" thickBot="1">
      <c r="A2" s="179" t="s">
        <v>9</v>
      </c>
      <c r="B2" s="179" t="s">
        <v>10</v>
      </c>
      <c r="C2" s="180" t="s">
        <v>157</v>
      </c>
      <c r="D2" s="181" t="s">
        <v>189</v>
      </c>
    </row>
    <row r="3" spans="1:4" ht="27.75" customHeight="1" thickTop="1">
      <c r="A3" s="182">
        <v>1</v>
      </c>
      <c r="B3" s="80" t="s">
        <v>13</v>
      </c>
      <c r="C3" s="216">
        <v>28985</v>
      </c>
      <c r="D3" s="216">
        <v>17788</v>
      </c>
    </row>
    <row r="4" spans="1:4" ht="27.75" customHeight="1">
      <c r="A4" s="295">
        <v>2</v>
      </c>
      <c r="B4" s="221" t="s">
        <v>14</v>
      </c>
      <c r="C4" s="296">
        <v>37293</v>
      </c>
      <c r="D4" s="296">
        <v>15883</v>
      </c>
    </row>
    <row r="5" spans="1:4" ht="27.75" customHeight="1">
      <c r="A5" s="183">
        <v>3</v>
      </c>
      <c r="B5" s="87" t="s">
        <v>15</v>
      </c>
      <c r="C5" s="217">
        <v>65292</v>
      </c>
      <c r="D5" s="217">
        <v>31854</v>
      </c>
    </row>
    <row r="6" spans="1:4" ht="27.75" customHeight="1">
      <c r="A6" s="295">
        <v>4</v>
      </c>
      <c r="B6" s="221" t="s">
        <v>16</v>
      </c>
      <c r="C6" s="296">
        <v>169509</v>
      </c>
      <c r="D6" s="296">
        <v>73651</v>
      </c>
    </row>
    <row r="7" spans="1:4" ht="27.75" customHeight="1">
      <c r="A7" s="183">
        <v>5</v>
      </c>
      <c r="B7" s="87" t="s">
        <v>17</v>
      </c>
      <c r="C7" s="217">
        <v>101185</v>
      </c>
      <c r="D7" s="217">
        <v>54073</v>
      </c>
    </row>
    <row r="8" spans="1:4" ht="27.75" customHeight="1">
      <c r="A8" s="295">
        <v>6</v>
      </c>
      <c r="B8" s="221" t="s">
        <v>18</v>
      </c>
      <c r="C8" s="296">
        <v>145182</v>
      </c>
      <c r="D8" s="296">
        <v>63325</v>
      </c>
    </row>
    <row r="9" spans="1:4" ht="27.75" customHeight="1">
      <c r="A9" s="183">
        <v>7</v>
      </c>
      <c r="B9" s="87" t="s">
        <v>19</v>
      </c>
      <c r="C9" s="217">
        <v>39751</v>
      </c>
      <c r="D9" s="217">
        <v>26568</v>
      </c>
    </row>
    <row r="10" spans="1:4" ht="27.75" customHeight="1">
      <c r="A10" s="295">
        <v>8</v>
      </c>
      <c r="B10" s="221" t="s">
        <v>20</v>
      </c>
      <c r="C10" s="296">
        <v>43748</v>
      </c>
      <c r="D10" s="296">
        <v>20765</v>
      </c>
    </row>
    <row r="11" spans="1:4" ht="27.75" customHeight="1">
      <c r="A11" s="183">
        <v>9</v>
      </c>
      <c r="B11" s="87" t="s">
        <v>21</v>
      </c>
      <c r="C11" s="217">
        <v>68201</v>
      </c>
      <c r="D11" s="217">
        <v>26901</v>
      </c>
    </row>
    <row r="12" spans="1:4" ht="27.75" customHeight="1">
      <c r="A12" s="295">
        <v>10</v>
      </c>
      <c r="B12" s="221" t="s">
        <v>22</v>
      </c>
      <c r="C12" s="296">
        <v>17987</v>
      </c>
      <c r="D12" s="296">
        <v>9935</v>
      </c>
    </row>
    <row r="13" spans="1:4" ht="27.75" customHeight="1">
      <c r="A13" s="183">
        <v>11</v>
      </c>
      <c r="B13" s="87" t="s">
        <v>23</v>
      </c>
      <c r="C13" s="217">
        <v>38802</v>
      </c>
      <c r="D13" s="217">
        <v>17703</v>
      </c>
    </row>
    <row r="14" spans="1:4" ht="27.75" customHeight="1">
      <c r="A14" s="295">
        <v>12</v>
      </c>
      <c r="B14" s="221" t="s">
        <v>24</v>
      </c>
      <c r="C14" s="296">
        <v>32871</v>
      </c>
      <c r="D14" s="296">
        <v>25663</v>
      </c>
    </row>
    <row r="15" spans="1:4" ht="27.75" customHeight="1">
      <c r="A15" s="183">
        <v>13</v>
      </c>
      <c r="B15" s="87" t="s">
        <v>25</v>
      </c>
      <c r="C15" s="217">
        <v>24850</v>
      </c>
      <c r="D15" s="217">
        <v>11945</v>
      </c>
    </row>
    <row r="16" spans="1:4" ht="27.75" customHeight="1">
      <c r="A16" s="295">
        <v>14</v>
      </c>
      <c r="B16" s="221" t="s">
        <v>26</v>
      </c>
      <c r="C16" s="296">
        <v>33204</v>
      </c>
      <c r="D16" s="296">
        <v>18376</v>
      </c>
    </row>
    <row r="17" spans="1:4" ht="27.75" customHeight="1">
      <c r="A17" s="183">
        <v>15</v>
      </c>
      <c r="B17" s="87" t="s">
        <v>27</v>
      </c>
      <c r="C17" s="217">
        <v>27409</v>
      </c>
      <c r="D17" s="217">
        <v>16190</v>
      </c>
    </row>
    <row r="18" spans="1:4" ht="27.75" customHeight="1">
      <c r="A18" s="295">
        <v>16</v>
      </c>
      <c r="B18" s="221" t="s">
        <v>28</v>
      </c>
      <c r="C18" s="296">
        <v>43967</v>
      </c>
      <c r="D18" s="296">
        <v>20353</v>
      </c>
    </row>
    <row r="19" spans="1:4" ht="27.75" customHeight="1">
      <c r="A19" s="183">
        <v>17</v>
      </c>
      <c r="B19" s="87" t="s">
        <v>29</v>
      </c>
      <c r="C19" s="217">
        <v>52005</v>
      </c>
      <c r="D19" s="217">
        <v>29137</v>
      </c>
    </row>
    <row r="20" spans="1:4" ht="27.75" customHeight="1">
      <c r="A20" s="297">
        <v>18</v>
      </c>
      <c r="B20" s="298" t="s">
        <v>30</v>
      </c>
      <c r="C20" s="296">
        <v>80721</v>
      </c>
      <c r="D20" s="296">
        <v>29485</v>
      </c>
    </row>
    <row r="21" spans="1:4" ht="27.75" customHeight="1">
      <c r="A21" s="6"/>
      <c r="B21" s="69" t="s">
        <v>8</v>
      </c>
      <c r="C21" s="184">
        <f>SUM(C3:C20)</f>
        <v>1050962</v>
      </c>
      <c r="D21" s="184">
        <f>SUM(D3:D20)</f>
        <v>509595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7.25390625" style="0" customWidth="1"/>
    <col min="2" max="2" width="24.50390625" style="0" customWidth="1"/>
    <col min="3" max="4" width="13.125" style="0" customWidth="1"/>
    <col min="5" max="5" width="10.75390625" style="0" customWidth="1"/>
    <col min="6" max="6" width="11.50390625" style="0" customWidth="1"/>
    <col min="7" max="7" width="11.875" style="0" customWidth="1"/>
    <col min="8" max="8" width="11.125" style="0" customWidth="1"/>
    <col min="9" max="9" width="11.50390625" style="0" customWidth="1"/>
    <col min="10" max="10" width="11.875" style="0" customWidth="1"/>
    <col min="11" max="11" width="12.625" style="0" customWidth="1"/>
  </cols>
  <sheetData>
    <row r="1" spans="1:11" ht="45" customHeight="1">
      <c r="A1" s="416" t="s">
        <v>401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ht="6" customHeight="1">
      <c r="A2" s="625"/>
      <c r="B2" s="626"/>
      <c r="C2" s="627"/>
      <c r="D2" s="628"/>
      <c r="E2" s="627"/>
      <c r="F2" s="627"/>
      <c r="G2" s="627"/>
      <c r="H2" s="627"/>
      <c r="I2" s="627"/>
      <c r="J2" s="627"/>
      <c r="K2" s="629"/>
    </row>
    <row r="3" spans="1:11" ht="17.25">
      <c r="A3" s="422" t="s">
        <v>9</v>
      </c>
      <c r="B3" s="630" t="s">
        <v>402</v>
      </c>
      <c r="C3" s="631" t="s">
        <v>182</v>
      </c>
      <c r="D3" s="631" t="s">
        <v>403</v>
      </c>
      <c r="E3" s="631"/>
      <c r="F3" s="631"/>
      <c r="G3" s="631"/>
      <c r="H3" s="631"/>
      <c r="I3" s="631"/>
      <c r="J3" s="631"/>
      <c r="K3" s="631"/>
    </row>
    <row r="4" spans="1:11" ht="53.25">
      <c r="A4" s="422"/>
      <c r="B4" s="630"/>
      <c r="C4" s="631"/>
      <c r="D4" s="249" t="s">
        <v>40</v>
      </c>
      <c r="E4" s="249" t="s">
        <v>41</v>
      </c>
      <c r="F4" s="249" t="s">
        <v>42</v>
      </c>
      <c r="G4" s="249" t="s">
        <v>404</v>
      </c>
      <c r="H4" s="249" t="s">
        <v>405</v>
      </c>
      <c r="I4" s="249" t="s">
        <v>406</v>
      </c>
      <c r="J4" s="249" t="s">
        <v>407</v>
      </c>
      <c r="K4" s="255" t="s">
        <v>408</v>
      </c>
    </row>
    <row r="5" spans="1:11" ht="17.25">
      <c r="A5" s="44">
        <v>1</v>
      </c>
      <c r="B5" s="87" t="s">
        <v>13</v>
      </c>
      <c r="C5" s="41">
        <v>256</v>
      </c>
      <c r="D5" s="57">
        <f>C5-SUM(E5:K5)</f>
        <v>211</v>
      </c>
      <c r="E5" s="58">
        <v>34</v>
      </c>
      <c r="F5" s="58">
        <v>7</v>
      </c>
      <c r="G5" s="58">
        <v>3</v>
      </c>
      <c r="H5" s="58">
        <v>0</v>
      </c>
      <c r="I5" s="58">
        <v>0</v>
      </c>
      <c r="J5" s="58">
        <v>0</v>
      </c>
      <c r="K5" s="58">
        <v>1</v>
      </c>
    </row>
    <row r="6" spans="1:11" ht="17.25">
      <c r="A6" s="220">
        <v>2</v>
      </c>
      <c r="B6" s="221" t="s">
        <v>14</v>
      </c>
      <c r="C6" s="333">
        <v>345</v>
      </c>
      <c r="D6" s="249">
        <f aca="true" t="shared" si="0" ref="D6:D22">C6-SUM(E6:K6)</f>
        <v>270</v>
      </c>
      <c r="E6" s="236">
        <v>51</v>
      </c>
      <c r="F6" s="236">
        <v>16</v>
      </c>
      <c r="G6" s="236">
        <v>6</v>
      </c>
      <c r="H6" s="236">
        <v>0</v>
      </c>
      <c r="I6" s="236">
        <v>1</v>
      </c>
      <c r="J6" s="236">
        <v>1</v>
      </c>
      <c r="K6" s="236">
        <v>0</v>
      </c>
    </row>
    <row r="7" spans="1:11" ht="17.25">
      <c r="A7" s="44">
        <v>3</v>
      </c>
      <c r="B7" s="87" t="s">
        <v>15</v>
      </c>
      <c r="C7" s="41">
        <v>446</v>
      </c>
      <c r="D7" s="57">
        <f t="shared" si="0"/>
        <v>379</v>
      </c>
      <c r="E7" s="58">
        <v>51</v>
      </c>
      <c r="F7" s="58">
        <v>12</v>
      </c>
      <c r="G7" s="58">
        <v>2</v>
      </c>
      <c r="H7" s="58">
        <v>2</v>
      </c>
      <c r="I7" s="58">
        <v>0</v>
      </c>
      <c r="J7" s="58">
        <v>0</v>
      </c>
      <c r="K7" s="58">
        <v>0</v>
      </c>
    </row>
    <row r="8" spans="1:11" ht="17.25">
      <c r="A8" s="220">
        <v>4</v>
      </c>
      <c r="B8" s="221" t="s">
        <v>16</v>
      </c>
      <c r="C8" s="333">
        <v>1229</v>
      </c>
      <c r="D8" s="249">
        <f t="shared" si="0"/>
        <v>994</v>
      </c>
      <c r="E8" s="236">
        <v>187</v>
      </c>
      <c r="F8" s="236">
        <v>31</v>
      </c>
      <c r="G8" s="236">
        <v>10</v>
      </c>
      <c r="H8" s="236">
        <v>4</v>
      </c>
      <c r="I8" s="236">
        <v>3</v>
      </c>
      <c r="J8" s="236">
        <v>0</v>
      </c>
      <c r="K8" s="236">
        <v>0</v>
      </c>
    </row>
    <row r="9" spans="1:11" ht="17.25">
      <c r="A9" s="44">
        <v>5</v>
      </c>
      <c r="B9" s="87" t="s">
        <v>17</v>
      </c>
      <c r="C9" s="41">
        <v>889</v>
      </c>
      <c r="D9" s="57">
        <f t="shared" si="0"/>
        <v>769</v>
      </c>
      <c r="E9" s="58">
        <v>86</v>
      </c>
      <c r="F9" s="58">
        <v>22</v>
      </c>
      <c r="G9" s="58">
        <v>9</v>
      </c>
      <c r="H9" s="58">
        <v>2</v>
      </c>
      <c r="I9" s="58">
        <v>1</v>
      </c>
      <c r="J9" s="58">
        <v>0</v>
      </c>
      <c r="K9" s="58">
        <v>0</v>
      </c>
    </row>
    <row r="10" spans="1:11" ht="17.25">
      <c r="A10" s="220">
        <v>6</v>
      </c>
      <c r="B10" s="221" t="s">
        <v>18</v>
      </c>
      <c r="C10" s="333">
        <v>1092</v>
      </c>
      <c r="D10" s="249">
        <f t="shared" si="0"/>
        <v>886</v>
      </c>
      <c r="E10" s="236">
        <v>154</v>
      </c>
      <c r="F10" s="236">
        <v>36</v>
      </c>
      <c r="G10" s="236">
        <v>10</v>
      </c>
      <c r="H10" s="236">
        <v>4</v>
      </c>
      <c r="I10" s="236">
        <v>2</v>
      </c>
      <c r="J10" s="236">
        <v>0</v>
      </c>
      <c r="K10" s="236">
        <v>0</v>
      </c>
    </row>
    <row r="11" spans="1:11" ht="17.25">
      <c r="A11" s="44">
        <v>7</v>
      </c>
      <c r="B11" s="87" t="s">
        <v>19</v>
      </c>
      <c r="C11" s="41">
        <v>364</v>
      </c>
      <c r="D11" s="57">
        <f t="shared" si="0"/>
        <v>312</v>
      </c>
      <c r="E11" s="58">
        <v>35</v>
      </c>
      <c r="F11" s="58">
        <v>15</v>
      </c>
      <c r="G11" s="58">
        <v>1</v>
      </c>
      <c r="H11" s="58">
        <v>0</v>
      </c>
      <c r="I11" s="58">
        <v>1</v>
      </c>
      <c r="J11" s="58">
        <v>0</v>
      </c>
      <c r="K11" s="58">
        <v>0</v>
      </c>
    </row>
    <row r="12" spans="1:11" ht="17.25">
      <c r="A12" s="220">
        <v>8</v>
      </c>
      <c r="B12" s="221" t="s">
        <v>20</v>
      </c>
      <c r="C12" s="333">
        <v>329</v>
      </c>
      <c r="D12" s="249">
        <f t="shared" si="0"/>
        <v>274</v>
      </c>
      <c r="E12" s="236">
        <v>43</v>
      </c>
      <c r="F12" s="236">
        <v>7</v>
      </c>
      <c r="G12" s="236">
        <v>3</v>
      </c>
      <c r="H12" s="236">
        <v>1</v>
      </c>
      <c r="I12" s="236">
        <v>1</v>
      </c>
      <c r="J12" s="236">
        <v>0</v>
      </c>
      <c r="K12" s="236">
        <v>0</v>
      </c>
    </row>
    <row r="13" spans="1:11" ht="17.25">
      <c r="A13" s="44">
        <v>9</v>
      </c>
      <c r="B13" s="87" t="s">
        <v>21</v>
      </c>
      <c r="C13" s="41">
        <v>427</v>
      </c>
      <c r="D13" s="57">
        <f t="shared" si="0"/>
        <v>363</v>
      </c>
      <c r="E13" s="58">
        <v>48</v>
      </c>
      <c r="F13" s="58">
        <v>12</v>
      </c>
      <c r="G13" s="58">
        <v>4</v>
      </c>
      <c r="H13" s="58">
        <v>0</v>
      </c>
      <c r="I13" s="58">
        <v>0</v>
      </c>
      <c r="J13" s="58">
        <v>0</v>
      </c>
      <c r="K13" s="58">
        <v>0</v>
      </c>
    </row>
    <row r="14" spans="1:11" ht="17.25">
      <c r="A14" s="220">
        <v>10</v>
      </c>
      <c r="B14" s="221" t="s">
        <v>22</v>
      </c>
      <c r="C14" s="333">
        <v>198</v>
      </c>
      <c r="D14" s="249">
        <f t="shared" si="0"/>
        <v>173</v>
      </c>
      <c r="E14" s="236">
        <v>18</v>
      </c>
      <c r="F14" s="236">
        <v>6</v>
      </c>
      <c r="G14" s="236">
        <v>0</v>
      </c>
      <c r="H14" s="236">
        <v>1</v>
      </c>
      <c r="I14" s="236">
        <v>0</v>
      </c>
      <c r="J14" s="236">
        <v>0</v>
      </c>
      <c r="K14" s="236">
        <v>0</v>
      </c>
    </row>
    <row r="15" spans="1:11" ht="17.25">
      <c r="A15" s="44">
        <v>11</v>
      </c>
      <c r="B15" s="87" t="s">
        <v>23</v>
      </c>
      <c r="C15" s="41">
        <v>314</v>
      </c>
      <c r="D15" s="57">
        <f t="shared" si="0"/>
        <v>276</v>
      </c>
      <c r="E15" s="58">
        <v>31</v>
      </c>
      <c r="F15" s="58">
        <v>5</v>
      </c>
      <c r="G15" s="58">
        <v>2</v>
      </c>
      <c r="H15" s="58">
        <v>0</v>
      </c>
      <c r="I15" s="58">
        <v>0</v>
      </c>
      <c r="J15" s="58">
        <v>0</v>
      </c>
      <c r="K15" s="58">
        <v>0</v>
      </c>
    </row>
    <row r="16" spans="1:11" ht="17.25">
      <c r="A16" s="220">
        <v>12</v>
      </c>
      <c r="B16" s="221" t="s">
        <v>24</v>
      </c>
      <c r="C16" s="333">
        <v>409</v>
      </c>
      <c r="D16" s="249">
        <f t="shared" si="0"/>
        <v>319</v>
      </c>
      <c r="E16" s="236">
        <v>64</v>
      </c>
      <c r="F16" s="236">
        <v>19</v>
      </c>
      <c r="G16" s="236">
        <v>4</v>
      </c>
      <c r="H16" s="236">
        <v>3</v>
      </c>
      <c r="I16" s="236">
        <v>0</v>
      </c>
      <c r="J16" s="236">
        <v>0</v>
      </c>
      <c r="K16" s="236">
        <v>0</v>
      </c>
    </row>
    <row r="17" spans="1:11" ht="17.25">
      <c r="A17" s="44">
        <v>13</v>
      </c>
      <c r="B17" s="87" t="s">
        <v>25</v>
      </c>
      <c r="C17" s="41">
        <v>218</v>
      </c>
      <c r="D17" s="57">
        <f t="shared" si="0"/>
        <v>186</v>
      </c>
      <c r="E17" s="58">
        <v>23</v>
      </c>
      <c r="F17" s="58">
        <v>7</v>
      </c>
      <c r="G17" s="58">
        <v>0</v>
      </c>
      <c r="H17" s="58">
        <v>2</v>
      </c>
      <c r="I17" s="58">
        <v>0</v>
      </c>
      <c r="J17" s="58">
        <v>0</v>
      </c>
      <c r="K17" s="58">
        <v>0</v>
      </c>
    </row>
    <row r="18" spans="1:11" ht="17.25">
      <c r="A18" s="220">
        <v>14</v>
      </c>
      <c r="B18" s="221" t="s">
        <v>26</v>
      </c>
      <c r="C18" s="333">
        <v>351</v>
      </c>
      <c r="D18" s="249">
        <f t="shared" si="0"/>
        <v>287</v>
      </c>
      <c r="E18" s="236">
        <v>49</v>
      </c>
      <c r="F18" s="236">
        <v>10</v>
      </c>
      <c r="G18" s="236">
        <v>4</v>
      </c>
      <c r="H18" s="236">
        <v>1</v>
      </c>
      <c r="I18" s="236">
        <v>0</v>
      </c>
      <c r="J18" s="236">
        <v>0</v>
      </c>
      <c r="K18" s="236">
        <v>0</v>
      </c>
    </row>
    <row r="19" spans="1:11" ht="17.25">
      <c r="A19" s="44">
        <v>15</v>
      </c>
      <c r="B19" s="87" t="s">
        <v>27</v>
      </c>
      <c r="C19" s="41">
        <v>280</v>
      </c>
      <c r="D19" s="57">
        <f t="shared" si="0"/>
        <v>218</v>
      </c>
      <c r="E19" s="58">
        <v>45</v>
      </c>
      <c r="F19" s="58">
        <v>11</v>
      </c>
      <c r="G19" s="58">
        <v>2</v>
      </c>
      <c r="H19" s="58">
        <v>2</v>
      </c>
      <c r="I19" s="58">
        <v>1</v>
      </c>
      <c r="J19" s="58">
        <v>1</v>
      </c>
      <c r="K19" s="58">
        <v>0</v>
      </c>
    </row>
    <row r="20" spans="1:11" ht="17.25">
      <c r="A20" s="220">
        <v>16</v>
      </c>
      <c r="B20" s="221" t="s">
        <v>28</v>
      </c>
      <c r="C20" s="333">
        <v>250</v>
      </c>
      <c r="D20" s="249">
        <f t="shared" si="0"/>
        <v>210</v>
      </c>
      <c r="E20" s="236">
        <v>29</v>
      </c>
      <c r="F20" s="236">
        <v>7</v>
      </c>
      <c r="G20" s="236">
        <v>2</v>
      </c>
      <c r="H20" s="236">
        <v>1</v>
      </c>
      <c r="I20" s="236">
        <v>0</v>
      </c>
      <c r="J20" s="236">
        <v>0</v>
      </c>
      <c r="K20" s="236">
        <v>1</v>
      </c>
    </row>
    <row r="21" spans="1:11" ht="17.25">
      <c r="A21" s="44">
        <v>17</v>
      </c>
      <c r="B21" s="87" t="s">
        <v>29</v>
      </c>
      <c r="C21" s="41">
        <v>312</v>
      </c>
      <c r="D21" s="57">
        <f t="shared" si="0"/>
        <v>266</v>
      </c>
      <c r="E21" s="58">
        <v>36</v>
      </c>
      <c r="F21" s="58">
        <v>6</v>
      </c>
      <c r="G21" s="58">
        <v>3</v>
      </c>
      <c r="H21" s="58">
        <v>1</v>
      </c>
      <c r="I21" s="58">
        <v>0</v>
      </c>
      <c r="J21" s="58">
        <v>0</v>
      </c>
      <c r="K21" s="58">
        <v>0</v>
      </c>
    </row>
    <row r="22" spans="1:11" ht="17.25">
      <c r="A22" s="220">
        <v>18</v>
      </c>
      <c r="B22" s="221" t="s">
        <v>30</v>
      </c>
      <c r="C22" s="333">
        <v>521</v>
      </c>
      <c r="D22" s="249">
        <f t="shared" si="0"/>
        <v>440</v>
      </c>
      <c r="E22" s="236">
        <v>60</v>
      </c>
      <c r="F22" s="236">
        <v>13</v>
      </c>
      <c r="G22" s="236">
        <v>4</v>
      </c>
      <c r="H22" s="236">
        <v>3</v>
      </c>
      <c r="I22" s="236">
        <v>1</v>
      </c>
      <c r="J22" s="236">
        <v>0</v>
      </c>
      <c r="K22" s="236">
        <v>0</v>
      </c>
    </row>
    <row r="23" spans="1:11" ht="17.25">
      <c r="A23" s="632" t="s">
        <v>409</v>
      </c>
      <c r="B23" s="632"/>
      <c r="C23" s="41">
        <f>SUM(C5:C22)</f>
        <v>8230</v>
      </c>
      <c r="D23" s="41">
        <f aca="true" t="shared" si="1" ref="D23:K23">SUM(D5:D22)</f>
        <v>6833</v>
      </c>
      <c r="E23" s="41">
        <f t="shared" si="1"/>
        <v>1044</v>
      </c>
      <c r="F23" s="41">
        <f t="shared" si="1"/>
        <v>242</v>
      </c>
      <c r="G23" s="41">
        <f t="shared" si="1"/>
        <v>69</v>
      </c>
      <c r="H23" s="41">
        <f t="shared" si="1"/>
        <v>27</v>
      </c>
      <c r="I23" s="41">
        <f t="shared" si="1"/>
        <v>11</v>
      </c>
      <c r="J23" s="41">
        <f t="shared" si="1"/>
        <v>2</v>
      </c>
      <c r="K23" s="41">
        <f t="shared" si="1"/>
        <v>2</v>
      </c>
    </row>
  </sheetData>
  <sheetProtection/>
  <mergeCells count="6">
    <mergeCell ref="A1:K1"/>
    <mergeCell ref="A3:A4"/>
    <mergeCell ref="B3:B4"/>
    <mergeCell ref="C3:C4"/>
    <mergeCell ref="D3:K3"/>
    <mergeCell ref="A23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I30" sqref="I30"/>
    </sheetView>
  </sheetViews>
  <sheetFormatPr defaultColWidth="9.00390625" defaultRowHeight="12.75"/>
  <cols>
    <col min="1" max="1" width="3.625" style="0" customWidth="1"/>
    <col min="2" max="2" width="23.50390625" style="0" customWidth="1"/>
    <col min="3" max="3" width="8.125" style="0" customWidth="1"/>
    <col min="4" max="5" width="7.00390625" style="0" customWidth="1"/>
    <col min="6" max="6" width="6.50390625" style="0" customWidth="1"/>
    <col min="7" max="7" width="7.375" style="0" customWidth="1"/>
    <col min="8" max="8" width="11.50390625" style="0" customWidth="1"/>
    <col min="9" max="9" width="8.00390625" style="0" customWidth="1"/>
    <col min="10" max="10" width="9.50390625" style="0" customWidth="1"/>
    <col min="11" max="12" width="7.875" style="0" customWidth="1"/>
    <col min="13" max="13" width="7.375" style="0" customWidth="1"/>
    <col min="14" max="14" width="8.50390625" style="0" customWidth="1"/>
    <col min="15" max="15" width="11.625" style="0" customWidth="1"/>
    <col min="16" max="16" width="13.125" style="0" customWidth="1"/>
    <col min="17" max="17" width="16.25390625" style="4" customWidth="1"/>
    <col min="18" max="18" width="14.50390625" style="0" customWidth="1"/>
    <col min="19" max="19" width="0" style="0" hidden="1" customWidth="1"/>
  </cols>
  <sheetData>
    <row r="1" spans="1:18" ht="24" customHeight="1">
      <c r="A1" s="458" t="s">
        <v>32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</row>
    <row r="2" spans="1:18" ht="18.75" customHeight="1">
      <c r="A2" s="459" t="s">
        <v>9</v>
      </c>
      <c r="B2" s="461" t="s">
        <v>10</v>
      </c>
      <c r="C2" s="463" t="s">
        <v>313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49" t="s">
        <v>315</v>
      </c>
      <c r="Q2" s="449" t="s">
        <v>316</v>
      </c>
      <c r="R2" s="449" t="s">
        <v>173</v>
      </c>
    </row>
    <row r="3" spans="1:18" ht="22.5" customHeight="1">
      <c r="A3" s="459"/>
      <c r="B3" s="461"/>
      <c r="C3" s="451" t="s">
        <v>33</v>
      </c>
      <c r="D3" s="452"/>
      <c r="E3" s="452"/>
      <c r="F3" s="452"/>
      <c r="G3" s="452"/>
      <c r="H3" s="451" t="s">
        <v>34</v>
      </c>
      <c r="I3" s="451"/>
      <c r="J3" s="451"/>
      <c r="K3" s="451"/>
      <c r="L3" s="451"/>
      <c r="M3" s="451"/>
      <c r="N3" s="451"/>
      <c r="O3" s="451" t="s">
        <v>35</v>
      </c>
      <c r="P3" s="449"/>
      <c r="Q3" s="449"/>
      <c r="R3" s="449"/>
    </row>
    <row r="4" spans="1:18" ht="19.5" customHeight="1">
      <c r="A4" s="459"/>
      <c r="B4" s="461"/>
      <c r="C4" s="453" t="s">
        <v>36</v>
      </c>
      <c r="D4" s="448" t="s">
        <v>37</v>
      </c>
      <c r="E4" s="448"/>
      <c r="F4" s="448"/>
      <c r="G4" s="448"/>
      <c r="H4" s="449" t="s">
        <v>204</v>
      </c>
      <c r="I4" s="449" t="s">
        <v>38</v>
      </c>
      <c r="J4" s="449" t="s">
        <v>39</v>
      </c>
      <c r="K4" s="449"/>
      <c r="L4" s="449"/>
      <c r="M4" s="449"/>
      <c r="N4" s="449"/>
      <c r="O4" s="451"/>
      <c r="P4" s="449"/>
      <c r="Q4" s="449"/>
      <c r="R4" s="449"/>
    </row>
    <row r="5" spans="1:18" ht="62.25" customHeight="1" thickBot="1">
      <c r="A5" s="460"/>
      <c r="B5" s="462"/>
      <c r="C5" s="454"/>
      <c r="D5" s="118" t="s">
        <v>40</v>
      </c>
      <c r="E5" s="118" t="s">
        <v>41</v>
      </c>
      <c r="F5" s="118" t="s">
        <v>42</v>
      </c>
      <c r="G5" s="118" t="s">
        <v>43</v>
      </c>
      <c r="H5" s="450"/>
      <c r="I5" s="450"/>
      <c r="J5" s="119" t="s">
        <v>40</v>
      </c>
      <c r="K5" s="119" t="s">
        <v>41</v>
      </c>
      <c r="L5" s="119" t="s">
        <v>42</v>
      </c>
      <c r="M5" s="118" t="s">
        <v>43</v>
      </c>
      <c r="N5" s="118" t="s">
        <v>44</v>
      </c>
      <c r="O5" s="455"/>
      <c r="P5" s="450"/>
      <c r="Q5" s="450"/>
      <c r="R5" s="450"/>
    </row>
    <row r="6" spans="1:20" ht="27.75" customHeight="1" thickTop="1">
      <c r="A6" s="79">
        <v>1</v>
      </c>
      <c r="B6" s="80" t="s">
        <v>13</v>
      </c>
      <c r="C6" s="120">
        <v>165</v>
      </c>
      <c r="D6" s="121">
        <v>138</v>
      </c>
      <c r="E6" s="121">
        <v>20</v>
      </c>
      <c r="F6" s="121">
        <v>4</v>
      </c>
      <c r="G6" s="121">
        <v>3</v>
      </c>
      <c r="H6" s="121">
        <f>C6</f>
        <v>165</v>
      </c>
      <c r="I6" s="122">
        <v>126</v>
      </c>
      <c r="J6" s="123">
        <v>414</v>
      </c>
      <c r="K6" s="123">
        <v>80</v>
      </c>
      <c r="L6" s="123">
        <v>20</v>
      </c>
      <c r="M6" s="123">
        <v>22</v>
      </c>
      <c r="N6" s="124">
        <f>SUM(J6:M6)</f>
        <v>536</v>
      </c>
      <c r="O6" s="124">
        <f>SUM(H6:M6)</f>
        <v>827</v>
      </c>
      <c r="P6" s="125">
        <v>246</v>
      </c>
      <c r="Q6" s="125">
        <v>279</v>
      </c>
      <c r="R6" s="125">
        <v>256</v>
      </c>
      <c r="S6" s="54">
        <f>R6-P6</f>
        <v>10</v>
      </c>
      <c r="T6" s="54"/>
    </row>
    <row r="7" spans="1:20" ht="27.75" customHeight="1">
      <c r="A7" s="220">
        <v>2</v>
      </c>
      <c r="B7" s="221" t="s">
        <v>14</v>
      </c>
      <c r="C7" s="244">
        <v>157</v>
      </c>
      <c r="D7" s="245">
        <v>129</v>
      </c>
      <c r="E7" s="245">
        <v>18</v>
      </c>
      <c r="F7" s="245">
        <v>7</v>
      </c>
      <c r="G7" s="245">
        <v>3</v>
      </c>
      <c r="H7" s="245">
        <f>C7</f>
        <v>157</v>
      </c>
      <c r="I7" s="246">
        <v>100</v>
      </c>
      <c r="J7" s="246">
        <v>387</v>
      </c>
      <c r="K7" s="246">
        <v>72</v>
      </c>
      <c r="L7" s="246">
        <v>35</v>
      </c>
      <c r="M7" s="246">
        <v>23</v>
      </c>
      <c r="N7" s="247">
        <f aca="true" t="shared" si="0" ref="N7:N23">SUM(J7:M7)</f>
        <v>517</v>
      </c>
      <c r="O7" s="247">
        <f aca="true" t="shared" si="1" ref="O7:O23">SUM(H7:M7)</f>
        <v>774</v>
      </c>
      <c r="P7" s="248">
        <v>223</v>
      </c>
      <c r="Q7" s="248">
        <v>288</v>
      </c>
      <c r="R7" s="248">
        <v>345</v>
      </c>
      <c r="S7" s="54">
        <f aca="true" t="shared" si="2" ref="S7:S24">R7-P7</f>
        <v>122</v>
      </c>
      <c r="T7" s="54"/>
    </row>
    <row r="8" spans="1:20" ht="27.75" customHeight="1">
      <c r="A8" s="44">
        <v>3</v>
      </c>
      <c r="B8" s="87" t="s">
        <v>15</v>
      </c>
      <c r="C8" s="126">
        <v>298</v>
      </c>
      <c r="D8" s="127">
        <v>260</v>
      </c>
      <c r="E8" s="127">
        <v>34</v>
      </c>
      <c r="F8" s="127">
        <v>2</v>
      </c>
      <c r="G8" s="127">
        <v>2</v>
      </c>
      <c r="H8" s="127">
        <f aca="true" t="shared" si="3" ref="H8:H23">C8</f>
        <v>298</v>
      </c>
      <c r="I8" s="128">
        <v>227</v>
      </c>
      <c r="J8" s="128">
        <v>780</v>
      </c>
      <c r="K8" s="128">
        <v>136</v>
      </c>
      <c r="L8" s="128">
        <v>10</v>
      </c>
      <c r="M8" s="128">
        <v>13</v>
      </c>
      <c r="N8" s="129">
        <f t="shared" si="0"/>
        <v>939</v>
      </c>
      <c r="O8" s="129">
        <f t="shared" si="1"/>
        <v>1464</v>
      </c>
      <c r="P8" s="130">
        <v>425</v>
      </c>
      <c r="Q8" s="130">
        <v>490</v>
      </c>
      <c r="R8" s="130">
        <v>446</v>
      </c>
      <c r="S8" s="54">
        <f t="shared" si="2"/>
        <v>21</v>
      </c>
      <c r="T8" s="54"/>
    </row>
    <row r="9" spans="1:20" ht="27.75" customHeight="1">
      <c r="A9" s="220">
        <v>4</v>
      </c>
      <c r="B9" s="221" t="s">
        <v>16</v>
      </c>
      <c r="C9" s="244">
        <v>825</v>
      </c>
      <c r="D9" s="245">
        <v>684</v>
      </c>
      <c r="E9" s="245">
        <v>110</v>
      </c>
      <c r="F9" s="245">
        <v>22</v>
      </c>
      <c r="G9" s="245">
        <v>9</v>
      </c>
      <c r="H9" s="245">
        <f t="shared" si="3"/>
        <v>825</v>
      </c>
      <c r="I9" s="246">
        <v>607</v>
      </c>
      <c r="J9" s="246">
        <v>2052</v>
      </c>
      <c r="K9" s="246">
        <v>440</v>
      </c>
      <c r="L9" s="246">
        <v>110</v>
      </c>
      <c r="M9" s="246">
        <v>58</v>
      </c>
      <c r="N9" s="247">
        <f t="shared" si="0"/>
        <v>2660</v>
      </c>
      <c r="O9" s="247">
        <f t="shared" si="1"/>
        <v>4092</v>
      </c>
      <c r="P9" s="248">
        <v>991</v>
      </c>
      <c r="Q9" s="248">
        <v>1279</v>
      </c>
      <c r="R9" s="248">
        <v>1229</v>
      </c>
      <c r="S9" s="54">
        <f t="shared" si="2"/>
        <v>238</v>
      </c>
      <c r="T9" s="54"/>
    </row>
    <row r="10" spans="1:20" ht="27.75" customHeight="1">
      <c r="A10" s="44">
        <v>5</v>
      </c>
      <c r="B10" s="87" t="s">
        <v>17</v>
      </c>
      <c r="C10" s="126">
        <v>644</v>
      </c>
      <c r="D10" s="127">
        <v>578</v>
      </c>
      <c r="E10" s="127">
        <v>50</v>
      </c>
      <c r="F10" s="127">
        <v>9</v>
      </c>
      <c r="G10" s="127">
        <v>7</v>
      </c>
      <c r="H10" s="127">
        <f t="shared" si="3"/>
        <v>644</v>
      </c>
      <c r="I10" s="128">
        <v>504</v>
      </c>
      <c r="J10" s="128">
        <v>1734</v>
      </c>
      <c r="K10" s="128">
        <v>200</v>
      </c>
      <c r="L10" s="128">
        <v>45</v>
      </c>
      <c r="M10" s="128">
        <v>44</v>
      </c>
      <c r="N10" s="129">
        <f t="shared" si="0"/>
        <v>2023</v>
      </c>
      <c r="O10" s="129">
        <f t="shared" si="1"/>
        <v>3171</v>
      </c>
      <c r="P10" s="130">
        <v>790</v>
      </c>
      <c r="Q10" s="130">
        <v>842</v>
      </c>
      <c r="R10" s="130">
        <v>889</v>
      </c>
      <c r="S10" s="54">
        <f t="shared" si="2"/>
        <v>99</v>
      </c>
      <c r="T10" s="54"/>
    </row>
    <row r="11" spans="1:20" ht="27.75" customHeight="1">
      <c r="A11" s="220">
        <v>6</v>
      </c>
      <c r="B11" s="221" t="s">
        <v>18</v>
      </c>
      <c r="C11" s="244">
        <v>698</v>
      </c>
      <c r="D11" s="245">
        <v>582</v>
      </c>
      <c r="E11" s="245">
        <v>85</v>
      </c>
      <c r="F11" s="245">
        <v>21</v>
      </c>
      <c r="G11" s="245">
        <v>10</v>
      </c>
      <c r="H11" s="245">
        <f t="shared" si="3"/>
        <v>698</v>
      </c>
      <c r="I11" s="246">
        <v>558</v>
      </c>
      <c r="J11" s="246">
        <v>1746</v>
      </c>
      <c r="K11" s="246">
        <v>340</v>
      </c>
      <c r="L11" s="246">
        <v>105</v>
      </c>
      <c r="M11" s="246">
        <v>66</v>
      </c>
      <c r="N11" s="247">
        <f t="shared" si="0"/>
        <v>2257</v>
      </c>
      <c r="O11" s="247">
        <f t="shared" si="1"/>
        <v>3513</v>
      </c>
      <c r="P11" s="248">
        <v>941</v>
      </c>
      <c r="Q11" s="248">
        <v>1107</v>
      </c>
      <c r="R11" s="248">
        <v>1092</v>
      </c>
      <c r="S11" s="54">
        <f t="shared" si="2"/>
        <v>151</v>
      </c>
      <c r="T11" s="54"/>
    </row>
    <row r="12" spans="1:20" ht="27.75" customHeight="1">
      <c r="A12" s="44">
        <v>7</v>
      </c>
      <c r="B12" s="87" t="s">
        <v>19</v>
      </c>
      <c r="C12" s="126">
        <v>234</v>
      </c>
      <c r="D12" s="127">
        <v>204</v>
      </c>
      <c r="E12" s="127">
        <v>25</v>
      </c>
      <c r="F12" s="127">
        <v>4</v>
      </c>
      <c r="G12" s="127">
        <v>1</v>
      </c>
      <c r="H12" s="127">
        <f t="shared" si="3"/>
        <v>234</v>
      </c>
      <c r="I12" s="128">
        <v>196</v>
      </c>
      <c r="J12" s="128">
        <v>612</v>
      </c>
      <c r="K12" s="128">
        <v>100</v>
      </c>
      <c r="L12" s="128">
        <v>20</v>
      </c>
      <c r="M12" s="128">
        <v>6</v>
      </c>
      <c r="N12" s="129">
        <f t="shared" si="0"/>
        <v>738</v>
      </c>
      <c r="O12" s="129">
        <f t="shared" si="1"/>
        <v>1168</v>
      </c>
      <c r="P12" s="130">
        <v>333</v>
      </c>
      <c r="Q12" s="130">
        <v>403</v>
      </c>
      <c r="R12" s="130">
        <v>364</v>
      </c>
      <c r="S12" s="54">
        <f t="shared" si="2"/>
        <v>31</v>
      </c>
      <c r="T12" s="54"/>
    </row>
    <row r="13" spans="1:20" ht="27.75" customHeight="1">
      <c r="A13" s="220">
        <v>8</v>
      </c>
      <c r="B13" s="221" t="s">
        <v>20</v>
      </c>
      <c r="C13" s="244">
        <v>241</v>
      </c>
      <c r="D13" s="245">
        <v>209</v>
      </c>
      <c r="E13" s="245">
        <v>25</v>
      </c>
      <c r="F13" s="245">
        <v>5</v>
      </c>
      <c r="G13" s="245">
        <v>2</v>
      </c>
      <c r="H13" s="245">
        <f t="shared" si="3"/>
        <v>241</v>
      </c>
      <c r="I13" s="246">
        <v>198</v>
      </c>
      <c r="J13" s="246">
        <v>627</v>
      </c>
      <c r="K13" s="246">
        <v>100</v>
      </c>
      <c r="L13" s="246">
        <v>25</v>
      </c>
      <c r="M13" s="246">
        <v>12</v>
      </c>
      <c r="N13" s="247">
        <f t="shared" si="0"/>
        <v>764</v>
      </c>
      <c r="O13" s="247">
        <f t="shared" si="1"/>
        <v>1203</v>
      </c>
      <c r="P13" s="248">
        <v>312</v>
      </c>
      <c r="Q13" s="248">
        <v>349</v>
      </c>
      <c r="R13" s="248">
        <v>329</v>
      </c>
      <c r="S13" s="54">
        <f t="shared" si="2"/>
        <v>17</v>
      </c>
      <c r="T13" s="54"/>
    </row>
    <row r="14" spans="1:20" ht="27.75" customHeight="1">
      <c r="A14" s="44">
        <v>9</v>
      </c>
      <c r="B14" s="87" t="s">
        <v>21</v>
      </c>
      <c r="C14" s="126">
        <v>258</v>
      </c>
      <c r="D14" s="127">
        <v>225</v>
      </c>
      <c r="E14" s="127">
        <v>26</v>
      </c>
      <c r="F14" s="127">
        <v>5</v>
      </c>
      <c r="G14" s="127">
        <v>2</v>
      </c>
      <c r="H14" s="127">
        <f t="shared" si="3"/>
        <v>258</v>
      </c>
      <c r="I14" s="128">
        <v>187</v>
      </c>
      <c r="J14" s="128">
        <v>675</v>
      </c>
      <c r="K14" s="128">
        <v>104</v>
      </c>
      <c r="L14" s="128">
        <v>25</v>
      </c>
      <c r="M14" s="128">
        <v>12</v>
      </c>
      <c r="N14" s="129">
        <f t="shared" si="0"/>
        <v>816</v>
      </c>
      <c r="O14" s="129">
        <f t="shared" si="1"/>
        <v>1261</v>
      </c>
      <c r="P14" s="130">
        <v>351</v>
      </c>
      <c r="Q14" s="130">
        <v>428</v>
      </c>
      <c r="R14" s="130">
        <v>427</v>
      </c>
      <c r="S14" s="54">
        <f t="shared" si="2"/>
        <v>76</v>
      </c>
      <c r="T14" s="54"/>
    </row>
    <row r="15" spans="1:20" ht="27.75" customHeight="1">
      <c r="A15" s="220">
        <v>10</v>
      </c>
      <c r="B15" s="221" t="s">
        <v>22</v>
      </c>
      <c r="C15" s="244">
        <v>137</v>
      </c>
      <c r="D15" s="245">
        <v>124</v>
      </c>
      <c r="E15" s="245">
        <v>9</v>
      </c>
      <c r="F15" s="245">
        <v>4</v>
      </c>
      <c r="G15" s="245">
        <v>0</v>
      </c>
      <c r="H15" s="245">
        <f t="shared" si="3"/>
        <v>137</v>
      </c>
      <c r="I15" s="246">
        <v>101</v>
      </c>
      <c r="J15" s="246">
        <v>372</v>
      </c>
      <c r="K15" s="246">
        <v>36</v>
      </c>
      <c r="L15" s="246">
        <v>20</v>
      </c>
      <c r="M15" s="246">
        <v>0</v>
      </c>
      <c r="N15" s="247">
        <f t="shared" si="0"/>
        <v>428</v>
      </c>
      <c r="O15" s="247">
        <f t="shared" si="1"/>
        <v>666</v>
      </c>
      <c r="P15" s="248">
        <v>195</v>
      </c>
      <c r="Q15" s="248">
        <v>222</v>
      </c>
      <c r="R15" s="248">
        <v>198</v>
      </c>
      <c r="S15" s="54">
        <f t="shared" si="2"/>
        <v>3</v>
      </c>
      <c r="T15" s="54"/>
    </row>
    <row r="16" spans="1:20" ht="27.75" customHeight="1">
      <c r="A16" s="44">
        <v>11</v>
      </c>
      <c r="B16" s="87" t="s">
        <v>23</v>
      </c>
      <c r="C16" s="126">
        <v>193</v>
      </c>
      <c r="D16" s="127">
        <v>170</v>
      </c>
      <c r="E16" s="127">
        <v>19</v>
      </c>
      <c r="F16" s="127">
        <v>3</v>
      </c>
      <c r="G16" s="127">
        <v>1</v>
      </c>
      <c r="H16" s="127">
        <f t="shared" si="3"/>
        <v>193</v>
      </c>
      <c r="I16" s="128">
        <v>152</v>
      </c>
      <c r="J16" s="128">
        <v>510</v>
      </c>
      <c r="K16" s="128">
        <v>76</v>
      </c>
      <c r="L16" s="128">
        <v>15</v>
      </c>
      <c r="M16" s="128">
        <v>6</v>
      </c>
      <c r="N16" s="129">
        <f t="shared" si="0"/>
        <v>607</v>
      </c>
      <c r="O16" s="129">
        <f t="shared" si="1"/>
        <v>952</v>
      </c>
      <c r="P16" s="130">
        <v>263</v>
      </c>
      <c r="Q16" s="130">
        <v>312</v>
      </c>
      <c r="R16" s="130">
        <v>314</v>
      </c>
      <c r="S16" s="54">
        <f t="shared" si="2"/>
        <v>51</v>
      </c>
      <c r="T16" s="54"/>
    </row>
    <row r="17" spans="1:20" ht="27.75" customHeight="1">
      <c r="A17" s="220">
        <v>12</v>
      </c>
      <c r="B17" s="221" t="s">
        <v>24</v>
      </c>
      <c r="C17" s="244">
        <v>250</v>
      </c>
      <c r="D17" s="245">
        <v>200</v>
      </c>
      <c r="E17" s="245">
        <v>38</v>
      </c>
      <c r="F17" s="245">
        <v>8</v>
      </c>
      <c r="G17" s="245">
        <v>4</v>
      </c>
      <c r="H17" s="245">
        <f t="shared" si="3"/>
        <v>250</v>
      </c>
      <c r="I17" s="246">
        <v>171</v>
      </c>
      <c r="J17" s="246">
        <v>600</v>
      </c>
      <c r="K17" s="246">
        <v>152</v>
      </c>
      <c r="L17" s="246">
        <v>40</v>
      </c>
      <c r="M17" s="246">
        <v>27</v>
      </c>
      <c r="N17" s="247">
        <f t="shared" si="0"/>
        <v>819</v>
      </c>
      <c r="O17" s="247">
        <f t="shared" si="1"/>
        <v>1240</v>
      </c>
      <c r="P17" s="248">
        <v>344</v>
      </c>
      <c r="Q17" s="248">
        <v>419</v>
      </c>
      <c r="R17" s="248">
        <v>409</v>
      </c>
      <c r="S17" s="54">
        <f t="shared" si="2"/>
        <v>65</v>
      </c>
      <c r="T17" s="54"/>
    </row>
    <row r="18" spans="1:20" ht="27.75" customHeight="1">
      <c r="A18" s="44">
        <v>13</v>
      </c>
      <c r="B18" s="87" t="s">
        <v>25</v>
      </c>
      <c r="C18" s="126">
        <v>147</v>
      </c>
      <c r="D18" s="127">
        <v>127</v>
      </c>
      <c r="E18" s="127">
        <v>12</v>
      </c>
      <c r="F18" s="127">
        <v>5</v>
      </c>
      <c r="G18" s="127">
        <v>2</v>
      </c>
      <c r="H18" s="127">
        <f t="shared" si="3"/>
        <v>147</v>
      </c>
      <c r="I18" s="128">
        <v>96</v>
      </c>
      <c r="J18" s="128">
        <v>381</v>
      </c>
      <c r="K18" s="128">
        <v>48</v>
      </c>
      <c r="L18" s="128">
        <v>25</v>
      </c>
      <c r="M18" s="128">
        <v>14</v>
      </c>
      <c r="N18" s="129">
        <f t="shared" si="0"/>
        <v>468</v>
      </c>
      <c r="O18" s="129">
        <f t="shared" si="1"/>
        <v>711</v>
      </c>
      <c r="P18" s="130">
        <v>207</v>
      </c>
      <c r="Q18" s="130">
        <v>229</v>
      </c>
      <c r="R18" s="130">
        <v>218</v>
      </c>
      <c r="S18" s="54">
        <f t="shared" si="2"/>
        <v>11</v>
      </c>
      <c r="T18" s="54"/>
    </row>
    <row r="19" spans="1:20" ht="27.75" customHeight="1">
      <c r="A19" s="220">
        <v>14</v>
      </c>
      <c r="B19" s="221" t="s">
        <v>26</v>
      </c>
      <c r="C19" s="244">
        <v>309</v>
      </c>
      <c r="D19" s="245">
        <v>256</v>
      </c>
      <c r="E19" s="245">
        <v>40</v>
      </c>
      <c r="F19" s="245">
        <v>9</v>
      </c>
      <c r="G19" s="245">
        <v>4</v>
      </c>
      <c r="H19" s="245">
        <f t="shared" si="3"/>
        <v>309</v>
      </c>
      <c r="I19" s="246">
        <v>218</v>
      </c>
      <c r="J19" s="246">
        <v>768</v>
      </c>
      <c r="K19" s="246">
        <v>160</v>
      </c>
      <c r="L19" s="246">
        <v>45</v>
      </c>
      <c r="M19" s="246">
        <v>25</v>
      </c>
      <c r="N19" s="247">
        <f t="shared" si="0"/>
        <v>998</v>
      </c>
      <c r="O19" s="247">
        <f t="shared" si="1"/>
        <v>1525</v>
      </c>
      <c r="P19" s="248">
        <v>341</v>
      </c>
      <c r="Q19" s="248">
        <v>364</v>
      </c>
      <c r="R19" s="248">
        <v>351</v>
      </c>
      <c r="S19" s="54">
        <f t="shared" si="2"/>
        <v>10</v>
      </c>
      <c r="T19" s="54"/>
    </row>
    <row r="20" spans="1:20" ht="27.75" customHeight="1">
      <c r="A20" s="44">
        <v>15</v>
      </c>
      <c r="B20" s="87" t="s">
        <v>27</v>
      </c>
      <c r="C20" s="126">
        <v>145</v>
      </c>
      <c r="D20" s="127">
        <v>111</v>
      </c>
      <c r="E20" s="127">
        <v>27</v>
      </c>
      <c r="F20" s="127">
        <v>4</v>
      </c>
      <c r="G20" s="127">
        <v>3</v>
      </c>
      <c r="H20" s="127">
        <f t="shared" si="3"/>
        <v>145</v>
      </c>
      <c r="I20" s="128">
        <v>90</v>
      </c>
      <c r="J20" s="128">
        <v>333</v>
      </c>
      <c r="K20" s="128">
        <v>108</v>
      </c>
      <c r="L20" s="128">
        <v>20</v>
      </c>
      <c r="M20" s="128">
        <v>22</v>
      </c>
      <c r="N20" s="129">
        <f t="shared" si="0"/>
        <v>483</v>
      </c>
      <c r="O20" s="129">
        <f t="shared" si="1"/>
        <v>718</v>
      </c>
      <c r="P20" s="130">
        <v>253</v>
      </c>
      <c r="Q20" s="130">
        <v>278</v>
      </c>
      <c r="R20" s="130">
        <v>280</v>
      </c>
      <c r="S20" s="54">
        <f t="shared" si="2"/>
        <v>27</v>
      </c>
      <c r="T20" s="54"/>
    </row>
    <row r="21" spans="1:20" ht="27.75" customHeight="1">
      <c r="A21" s="220">
        <v>16</v>
      </c>
      <c r="B21" s="221" t="s">
        <v>28</v>
      </c>
      <c r="C21" s="244">
        <v>122</v>
      </c>
      <c r="D21" s="245">
        <v>108</v>
      </c>
      <c r="E21" s="245">
        <v>11</v>
      </c>
      <c r="F21" s="245">
        <v>2</v>
      </c>
      <c r="G21" s="245">
        <v>1</v>
      </c>
      <c r="H21" s="245">
        <f t="shared" si="3"/>
        <v>122</v>
      </c>
      <c r="I21" s="246">
        <v>101</v>
      </c>
      <c r="J21" s="246">
        <v>324</v>
      </c>
      <c r="K21" s="246">
        <v>44</v>
      </c>
      <c r="L21" s="246">
        <v>10</v>
      </c>
      <c r="M21" s="246">
        <v>6</v>
      </c>
      <c r="N21" s="247">
        <f t="shared" si="0"/>
        <v>384</v>
      </c>
      <c r="O21" s="247">
        <f t="shared" si="1"/>
        <v>607</v>
      </c>
      <c r="P21" s="248">
        <v>233</v>
      </c>
      <c r="Q21" s="248">
        <v>274</v>
      </c>
      <c r="R21" s="248">
        <v>250</v>
      </c>
      <c r="S21" s="54">
        <f t="shared" si="2"/>
        <v>17</v>
      </c>
      <c r="T21" s="54"/>
    </row>
    <row r="22" spans="1:20" ht="27.75" customHeight="1">
      <c r="A22" s="44">
        <v>17</v>
      </c>
      <c r="B22" s="87" t="s">
        <v>29</v>
      </c>
      <c r="C22" s="126">
        <v>214</v>
      </c>
      <c r="D22" s="127">
        <v>182</v>
      </c>
      <c r="E22" s="127">
        <v>26</v>
      </c>
      <c r="F22" s="127">
        <v>4</v>
      </c>
      <c r="G22" s="127">
        <v>2</v>
      </c>
      <c r="H22" s="127">
        <f t="shared" si="3"/>
        <v>214</v>
      </c>
      <c r="I22" s="128">
        <v>160</v>
      </c>
      <c r="J22" s="128">
        <v>546</v>
      </c>
      <c r="K22" s="128">
        <v>104</v>
      </c>
      <c r="L22" s="128">
        <v>20</v>
      </c>
      <c r="M22" s="128">
        <v>13</v>
      </c>
      <c r="N22" s="129">
        <f t="shared" si="0"/>
        <v>683</v>
      </c>
      <c r="O22" s="129">
        <f t="shared" si="1"/>
        <v>1057</v>
      </c>
      <c r="P22" s="130">
        <v>301</v>
      </c>
      <c r="Q22" s="130">
        <v>333</v>
      </c>
      <c r="R22" s="130">
        <v>312</v>
      </c>
      <c r="S22" s="54">
        <f t="shared" si="2"/>
        <v>11</v>
      </c>
      <c r="T22" s="54"/>
    </row>
    <row r="23" spans="1:20" ht="27.75" customHeight="1">
      <c r="A23" s="220">
        <v>18</v>
      </c>
      <c r="B23" s="221" t="s">
        <v>30</v>
      </c>
      <c r="C23" s="244">
        <v>379</v>
      </c>
      <c r="D23" s="245">
        <v>326</v>
      </c>
      <c r="E23" s="245">
        <v>37</v>
      </c>
      <c r="F23" s="245">
        <v>9</v>
      </c>
      <c r="G23" s="245">
        <v>7</v>
      </c>
      <c r="H23" s="245">
        <f t="shared" si="3"/>
        <v>379</v>
      </c>
      <c r="I23" s="246">
        <v>282</v>
      </c>
      <c r="J23" s="246">
        <v>978</v>
      </c>
      <c r="K23" s="246">
        <v>148</v>
      </c>
      <c r="L23" s="246">
        <v>45</v>
      </c>
      <c r="M23" s="246">
        <v>47</v>
      </c>
      <c r="N23" s="247">
        <f t="shared" si="0"/>
        <v>1218</v>
      </c>
      <c r="O23" s="247">
        <f t="shared" si="1"/>
        <v>1879</v>
      </c>
      <c r="P23" s="248">
        <v>439</v>
      </c>
      <c r="Q23" s="248">
        <v>520</v>
      </c>
      <c r="R23" s="248">
        <v>521</v>
      </c>
      <c r="S23" s="54">
        <f t="shared" si="2"/>
        <v>82</v>
      </c>
      <c r="T23" s="54"/>
    </row>
    <row r="24" spans="1:19" ht="18" customHeight="1">
      <c r="A24" s="456" t="s">
        <v>8</v>
      </c>
      <c r="B24" s="457"/>
      <c r="C24" s="131">
        <f aca="true" t="shared" si="4" ref="C24:O24">SUM(C6:C23)</f>
        <v>5416</v>
      </c>
      <c r="D24" s="131">
        <f t="shared" si="4"/>
        <v>4613</v>
      </c>
      <c r="E24" s="131">
        <f t="shared" si="4"/>
        <v>612</v>
      </c>
      <c r="F24" s="131">
        <f t="shared" si="4"/>
        <v>127</v>
      </c>
      <c r="G24" s="131">
        <f t="shared" si="4"/>
        <v>63</v>
      </c>
      <c r="H24" s="131">
        <f t="shared" si="4"/>
        <v>5416</v>
      </c>
      <c r="I24" s="131">
        <f t="shared" si="4"/>
        <v>4074</v>
      </c>
      <c r="J24" s="131">
        <f t="shared" si="4"/>
        <v>13839</v>
      </c>
      <c r="K24" s="131">
        <f t="shared" si="4"/>
        <v>2448</v>
      </c>
      <c r="L24" s="131">
        <f t="shared" si="4"/>
        <v>635</v>
      </c>
      <c r="M24" s="131">
        <f t="shared" si="4"/>
        <v>416</v>
      </c>
      <c r="N24" s="131">
        <f t="shared" si="4"/>
        <v>17338</v>
      </c>
      <c r="O24" s="131">
        <f t="shared" si="4"/>
        <v>26828</v>
      </c>
      <c r="P24" s="131">
        <f>SUM(P6:P23)</f>
        <v>7188</v>
      </c>
      <c r="Q24" s="131">
        <f>SUM(Q6:Q23)</f>
        <v>8416</v>
      </c>
      <c r="R24" s="131">
        <f>SUM(R6:R23)</f>
        <v>8230</v>
      </c>
      <c r="S24" s="54">
        <f t="shared" si="2"/>
        <v>1042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55">
        <f>SUM(J25:M25)</f>
        <v>8485</v>
      </c>
      <c r="O25" s="56">
        <f>SUM(H25:M25)</f>
        <v>10100</v>
      </c>
    </row>
    <row r="26" ht="21.75" customHeight="1" hidden="1">
      <c r="B26" t="s">
        <v>31</v>
      </c>
    </row>
    <row r="29" spans="10:13" ht="12.75">
      <c r="J29" s="15"/>
      <c r="L29" s="15"/>
      <c r="M29" s="15"/>
    </row>
    <row r="30" ht="12.75">
      <c r="N30" s="15"/>
    </row>
  </sheetData>
  <sheetProtection/>
  <mergeCells count="16"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  <mergeCell ref="D4:G4"/>
    <mergeCell ref="H4:H5"/>
    <mergeCell ref="I4:I5"/>
    <mergeCell ref="H3:N3"/>
    <mergeCell ref="C3:G3"/>
    <mergeCell ref="C4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O36" sqref="O36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8.25390625" style="0" bestFit="1" customWidth="1"/>
    <col min="4" max="4" width="6.625" style="0" bestFit="1" customWidth="1"/>
    <col min="5" max="5" width="6.125" style="0" customWidth="1"/>
    <col min="6" max="6" width="5.50390625" style="0" customWidth="1"/>
    <col min="7" max="7" width="6.125" style="0" customWidth="1"/>
    <col min="8" max="8" width="5.50390625" style="0" customWidth="1"/>
    <col min="9" max="9" width="6.125" style="0" customWidth="1"/>
    <col min="10" max="10" width="5.50390625" style="0" customWidth="1"/>
    <col min="11" max="11" width="6.875" style="0" customWidth="1"/>
    <col min="12" max="12" width="5.50390625" style="0" customWidth="1"/>
    <col min="13" max="13" width="6.875" style="0" customWidth="1"/>
    <col min="14" max="14" width="5.50390625" style="0" customWidth="1"/>
    <col min="15" max="16" width="6.625" style="0" bestFit="1" customWidth="1"/>
    <col min="17" max="17" width="6.00390625" style="0" customWidth="1"/>
    <col min="18" max="18" width="5.50390625" style="0" customWidth="1"/>
    <col min="19" max="19" width="6.00390625" style="0" customWidth="1"/>
    <col min="20" max="20" width="5.50390625" style="0" customWidth="1"/>
    <col min="21" max="21" width="6.00390625" style="0" customWidth="1"/>
    <col min="22" max="22" width="5.50390625" style="0" customWidth="1"/>
    <col min="23" max="23" width="8.25390625" style="0" bestFit="1" customWidth="1"/>
    <col min="24" max="24" width="7.50390625" style="0" customWidth="1"/>
    <col min="25" max="25" width="8.25390625" style="0" bestFit="1" customWidth="1"/>
    <col min="26" max="26" width="6.875" style="0" customWidth="1"/>
    <col min="27" max="27" width="10.00390625" style="0" bestFit="1" customWidth="1"/>
    <col min="28" max="28" width="8.25390625" style="0" bestFit="1" customWidth="1"/>
    <col min="29" max="29" width="9.00390625" style="0" customWidth="1"/>
    <col min="30" max="31" width="13.625" style="0" customWidth="1"/>
    <col min="32" max="32" width="13.50390625" style="0" customWidth="1"/>
    <col min="33" max="33" width="14.875" style="0" customWidth="1"/>
    <col min="34" max="34" width="14.375" style="0" customWidth="1"/>
  </cols>
  <sheetData>
    <row r="1" spans="1:33" s="7" customFormat="1" ht="36" customHeight="1">
      <c r="A1" s="447" t="s">
        <v>45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</row>
    <row r="2" spans="1:33" ht="18" customHeight="1">
      <c r="A2" s="418" t="s">
        <v>200</v>
      </c>
      <c r="B2" s="439" t="s">
        <v>10</v>
      </c>
      <c r="C2" s="433" t="s">
        <v>313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1" t="s">
        <v>314</v>
      </c>
      <c r="AE2" s="431"/>
      <c r="AF2" s="431" t="s">
        <v>188</v>
      </c>
      <c r="AG2" s="431"/>
    </row>
    <row r="3" spans="1:34" ht="46.5" customHeight="1">
      <c r="A3" s="418"/>
      <c r="B3" s="440"/>
      <c r="C3" s="431" t="s">
        <v>46</v>
      </c>
      <c r="D3" s="431"/>
      <c r="E3" s="431"/>
      <c r="F3" s="431"/>
      <c r="G3" s="431" t="s">
        <v>47</v>
      </c>
      <c r="H3" s="431"/>
      <c r="I3" s="431"/>
      <c r="J3" s="431"/>
      <c r="K3" s="431" t="s">
        <v>48</v>
      </c>
      <c r="L3" s="431"/>
      <c r="M3" s="431"/>
      <c r="N3" s="431"/>
      <c r="O3" s="431" t="s">
        <v>49</v>
      </c>
      <c r="P3" s="431"/>
      <c r="Q3" s="431"/>
      <c r="R3" s="431"/>
      <c r="S3" s="431" t="s">
        <v>50</v>
      </c>
      <c r="T3" s="431"/>
      <c r="U3" s="431"/>
      <c r="V3" s="431"/>
      <c r="W3" s="431" t="s">
        <v>51</v>
      </c>
      <c r="X3" s="431"/>
      <c r="Y3" s="431"/>
      <c r="Z3" s="431"/>
      <c r="AA3" s="442" t="s">
        <v>8</v>
      </c>
      <c r="AB3" s="442"/>
      <c r="AC3" s="435" t="s">
        <v>7</v>
      </c>
      <c r="AD3" s="431"/>
      <c r="AE3" s="431"/>
      <c r="AF3" s="431"/>
      <c r="AG3" s="431"/>
      <c r="AH3" s="62"/>
    </row>
    <row r="4" spans="1:34" ht="42" customHeight="1">
      <c r="A4" s="418"/>
      <c r="B4" s="440"/>
      <c r="C4" s="434" t="s">
        <v>52</v>
      </c>
      <c r="D4" s="434"/>
      <c r="E4" s="434" t="s">
        <v>53</v>
      </c>
      <c r="F4" s="434"/>
      <c r="G4" s="434" t="s">
        <v>52</v>
      </c>
      <c r="H4" s="434"/>
      <c r="I4" s="434" t="s">
        <v>53</v>
      </c>
      <c r="J4" s="434"/>
      <c r="K4" s="434" t="s">
        <v>52</v>
      </c>
      <c r="L4" s="434"/>
      <c r="M4" s="434" t="s">
        <v>53</v>
      </c>
      <c r="N4" s="434"/>
      <c r="O4" s="434" t="s">
        <v>52</v>
      </c>
      <c r="P4" s="434"/>
      <c r="Q4" s="434" t="s">
        <v>53</v>
      </c>
      <c r="R4" s="434"/>
      <c r="S4" s="434" t="s">
        <v>52</v>
      </c>
      <c r="T4" s="434"/>
      <c r="U4" s="434" t="s">
        <v>53</v>
      </c>
      <c r="V4" s="434"/>
      <c r="W4" s="434" t="s">
        <v>52</v>
      </c>
      <c r="X4" s="434"/>
      <c r="Y4" s="434" t="s">
        <v>53</v>
      </c>
      <c r="Z4" s="434"/>
      <c r="AA4" s="442"/>
      <c r="AB4" s="442"/>
      <c r="AC4" s="435"/>
      <c r="AD4" s="431" t="s">
        <v>54</v>
      </c>
      <c r="AE4" s="431" t="s">
        <v>55</v>
      </c>
      <c r="AF4" s="431" t="s">
        <v>54</v>
      </c>
      <c r="AG4" s="431" t="s">
        <v>55</v>
      </c>
      <c r="AH4" s="63"/>
    </row>
    <row r="5" spans="1:34" ht="23.25" thickBot="1">
      <c r="A5" s="424"/>
      <c r="B5" s="441"/>
      <c r="C5" s="99" t="s">
        <v>56</v>
      </c>
      <c r="D5" s="99" t="s">
        <v>57</v>
      </c>
      <c r="E5" s="99" t="s">
        <v>56</v>
      </c>
      <c r="F5" s="99" t="s">
        <v>57</v>
      </c>
      <c r="G5" s="99" t="s">
        <v>56</v>
      </c>
      <c r="H5" s="99" t="s">
        <v>57</v>
      </c>
      <c r="I5" s="99" t="s">
        <v>56</v>
      </c>
      <c r="J5" s="99" t="s">
        <v>57</v>
      </c>
      <c r="K5" s="99" t="s">
        <v>56</v>
      </c>
      <c r="L5" s="99" t="s">
        <v>57</v>
      </c>
      <c r="M5" s="99" t="s">
        <v>56</v>
      </c>
      <c r="N5" s="99" t="s">
        <v>57</v>
      </c>
      <c r="O5" s="99" t="s">
        <v>56</v>
      </c>
      <c r="P5" s="99" t="s">
        <v>57</v>
      </c>
      <c r="Q5" s="99" t="s">
        <v>56</v>
      </c>
      <c r="R5" s="99" t="s">
        <v>57</v>
      </c>
      <c r="S5" s="99" t="s">
        <v>56</v>
      </c>
      <c r="T5" s="99" t="s">
        <v>57</v>
      </c>
      <c r="U5" s="99" t="s">
        <v>56</v>
      </c>
      <c r="V5" s="99" t="s">
        <v>57</v>
      </c>
      <c r="W5" s="99" t="s">
        <v>56</v>
      </c>
      <c r="X5" s="99" t="s">
        <v>57</v>
      </c>
      <c r="Y5" s="99" t="s">
        <v>56</v>
      </c>
      <c r="Z5" s="99" t="s">
        <v>57</v>
      </c>
      <c r="AA5" s="99" t="s">
        <v>58</v>
      </c>
      <c r="AB5" s="99" t="s">
        <v>57</v>
      </c>
      <c r="AC5" s="436"/>
      <c r="AD5" s="432"/>
      <c r="AE5" s="432"/>
      <c r="AF5" s="432"/>
      <c r="AG5" s="432"/>
      <c r="AH5" s="64"/>
    </row>
    <row r="6" spans="1:34" ht="27.75" customHeight="1" thickTop="1">
      <c r="A6" s="79">
        <v>1</v>
      </c>
      <c r="B6" s="80" t="s">
        <v>13</v>
      </c>
      <c r="C6" s="101">
        <v>37</v>
      </c>
      <c r="D6" s="101">
        <v>3</v>
      </c>
      <c r="E6" s="101">
        <v>31</v>
      </c>
      <c r="F6" s="101">
        <v>0</v>
      </c>
      <c r="G6" s="101">
        <v>3</v>
      </c>
      <c r="H6" s="101">
        <v>0</v>
      </c>
      <c r="I6" s="101">
        <v>2</v>
      </c>
      <c r="J6" s="101">
        <v>0</v>
      </c>
      <c r="K6" s="101">
        <v>20</v>
      </c>
      <c r="L6" s="101">
        <v>1</v>
      </c>
      <c r="M6" s="101">
        <v>1</v>
      </c>
      <c r="N6" s="101">
        <v>0</v>
      </c>
      <c r="O6" s="101">
        <v>18</v>
      </c>
      <c r="P6" s="101">
        <v>1</v>
      </c>
      <c r="Q6" s="101">
        <v>9</v>
      </c>
      <c r="R6" s="101">
        <v>1</v>
      </c>
      <c r="S6" s="101">
        <v>2</v>
      </c>
      <c r="T6" s="101">
        <v>0</v>
      </c>
      <c r="U6" s="101">
        <v>2</v>
      </c>
      <c r="V6" s="101">
        <v>0</v>
      </c>
      <c r="W6" s="101">
        <v>162</v>
      </c>
      <c r="X6" s="101">
        <v>88</v>
      </c>
      <c r="Y6" s="101">
        <v>146</v>
      </c>
      <c r="Z6" s="101">
        <v>1</v>
      </c>
      <c r="AA6" s="101">
        <v>433</v>
      </c>
      <c r="AB6" s="101">
        <v>95</v>
      </c>
      <c r="AC6" s="237">
        <v>528</v>
      </c>
      <c r="AD6" s="102">
        <v>445</v>
      </c>
      <c r="AE6" s="102">
        <v>316</v>
      </c>
      <c r="AF6" s="102">
        <v>471</v>
      </c>
      <c r="AG6" s="102">
        <v>326</v>
      </c>
      <c r="AH6" s="54"/>
    </row>
    <row r="7" spans="1:34" ht="27.75" customHeight="1">
      <c r="A7" s="220">
        <v>2</v>
      </c>
      <c r="B7" s="221" t="s">
        <v>14</v>
      </c>
      <c r="C7" s="238">
        <v>36</v>
      </c>
      <c r="D7" s="238">
        <v>11</v>
      </c>
      <c r="E7" s="238">
        <v>11</v>
      </c>
      <c r="F7" s="238">
        <v>1</v>
      </c>
      <c r="G7" s="238">
        <v>2</v>
      </c>
      <c r="H7" s="238">
        <v>1</v>
      </c>
      <c r="I7" s="238">
        <v>0</v>
      </c>
      <c r="J7" s="238">
        <v>0</v>
      </c>
      <c r="K7" s="238">
        <v>12</v>
      </c>
      <c r="L7" s="238">
        <v>4</v>
      </c>
      <c r="M7" s="238">
        <v>1</v>
      </c>
      <c r="N7" s="238">
        <v>0</v>
      </c>
      <c r="O7" s="238">
        <v>15</v>
      </c>
      <c r="P7" s="238">
        <v>1</v>
      </c>
      <c r="Q7" s="238">
        <v>1</v>
      </c>
      <c r="R7" s="238">
        <v>0</v>
      </c>
      <c r="S7" s="238">
        <v>1</v>
      </c>
      <c r="T7" s="238">
        <v>1</v>
      </c>
      <c r="U7" s="238">
        <v>0</v>
      </c>
      <c r="V7" s="238">
        <v>0</v>
      </c>
      <c r="W7" s="238">
        <v>335</v>
      </c>
      <c r="X7" s="238">
        <v>109</v>
      </c>
      <c r="Y7" s="238">
        <v>145</v>
      </c>
      <c r="Z7" s="238">
        <v>3</v>
      </c>
      <c r="AA7" s="239">
        <v>559</v>
      </c>
      <c r="AB7" s="239">
        <v>131</v>
      </c>
      <c r="AC7" s="240">
        <v>690</v>
      </c>
      <c r="AD7" s="241">
        <v>605</v>
      </c>
      <c r="AE7" s="241">
        <v>520</v>
      </c>
      <c r="AF7" s="241">
        <v>640</v>
      </c>
      <c r="AG7" s="241">
        <v>544</v>
      </c>
      <c r="AH7" s="54"/>
    </row>
    <row r="8" spans="1:34" ht="27.75" customHeight="1">
      <c r="A8" s="44">
        <v>3</v>
      </c>
      <c r="B8" s="87" t="s">
        <v>15</v>
      </c>
      <c r="C8" s="103">
        <v>23</v>
      </c>
      <c r="D8" s="103">
        <v>8</v>
      </c>
      <c r="E8" s="103">
        <v>27</v>
      </c>
      <c r="F8" s="103">
        <v>0</v>
      </c>
      <c r="G8" s="103">
        <v>1</v>
      </c>
      <c r="H8" s="103">
        <v>0</v>
      </c>
      <c r="I8" s="103">
        <v>2</v>
      </c>
      <c r="J8" s="103">
        <v>0</v>
      </c>
      <c r="K8" s="103">
        <v>3</v>
      </c>
      <c r="L8" s="103">
        <v>1</v>
      </c>
      <c r="M8" s="103">
        <v>0</v>
      </c>
      <c r="N8" s="103">
        <v>0</v>
      </c>
      <c r="O8" s="103">
        <v>32</v>
      </c>
      <c r="P8" s="103">
        <v>10</v>
      </c>
      <c r="Q8" s="103">
        <v>8</v>
      </c>
      <c r="R8" s="103">
        <v>0</v>
      </c>
      <c r="S8" s="103">
        <v>2</v>
      </c>
      <c r="T8" s="103">
        <v>0</v>
      </c>
      <c r="U8" s="103">
        <v>3</v>
      </c>
      <c r="V8" s="103">
        <v>0</v>
      </c>
      <c r="W8" s="103">
        <v>138</v>
      </c>
      <c r="X8" s="103">
        <v>69</v>
      </c>
      <c r="Y8" s="103">
        <v>210</v>
      </c>
      <c r="Z8" s="103">
        <v>6</v>
      </c>
      <c r="AA8" s="101">
        <v>449</v>
      </c>
      <c r="AB8" s="101">
        <v>94</v>
      </c>
      <c r="AC8" s="139">
        <v>543</v>
      </c>
      <c r="AD8" s="104">
        <v>486</v>
      </c>
      <c r="AE8" s="104">
        <v>375</v>
      </c>
      <c r="AF8" s="104">
        <v>594</v>
      </c>
      <c r="AG8" s="104">
        <v>447</v>
      </c>
      <c r="AH8" s="54"/>
    </row>
    <row r="9" spans="1:34" ht="27.75" customHeight="1">
      <c r="A9" s="220">
        <v>4</v>
      </c>
      <c r="B9" s="221" t="s">
        <v>16</v>
      </c>
      <c r="C9" s="238">
        <v>262</v>
      </c>
      <c r="D9" s="238">
        <v>61</v>
      </c>
      <c r="E9" s="238">
        <v>91</v>
      </c>
      <c r="F9" s="238">
        <v>1</v>
      </c>
      <c r="G9" s="238">
        <v>3</v>
      </c>
      <c r="H9" s="238">
        <v>1</v>
      </c>
      <c r="I9" s="238">
        <v>0</v>
      </c>
      <c r="J9" s="238">
        <v>0</v>
      </c>
      <c r="K9" s="238">
        <v>26</v>
      </c>
      <c r="L9" s="238">
        <v>9</v>
      </c>
      <c r="M9" s="238">
        <v>0</v>
      </c>
      <c r="N9" s="238">
        <v>0</v>
      </c>
      <c r="O9" s="238">
        <v>26</v>
      </c>
      <c r="P9" s="238">
        <v>4</v>
      </c>
      <c r="Q9" s="238">
        <v>4</v>
      </c>
      <c r="R9" s="238">
        <v>0</v>
      </c>
      <c r="S9" s="238">
        <v>1</v>
      </c>
      <c r="T9" s="238">
        <v>0</v>
      </c>
      <c r="U9" s="238">
        <v>9</v>
      </c>
      <c r="V9" s="238">
        <v>0</v>
      </c>
      <c r="W9" s="238">
        <v>754</v>
      </c>
      <c r="X9" s="238">
        <v>299</v>
      </c>
      <c r="Y9" s="238">
        <v>435</v>
      </c>
      <c r="Z9" s="238">
        <v>2</v>
      </c>
      <c r="AA9" s="239">
        <v>1611</v>
      </c>
      <c r="AB9" s="239">
        <v>377</v>
      </c>
      <c r="AC9" s="240">
        <v>1988</v>
      </c>
      <c r="AD9" s="241">
        <v>1735</v>
      </c>
      <c r="AE9" s="241">
        <v>1272</v>
      </c>
      <c r="AF9" s="241">
        <v>1890</v>
      </c>
      <c r="AG9" s="241">
        <v>1373</v>
      </c>
      <c r="AH9" s="54"/>
    </row>
    <row r="10" spans="1:34" ht="27.75" customHeight="1">
      <c r="A10" s="44">
        <v>5</v>
      </c>
      <c r="B10" s="87" t="s">
        <v>17</v>
      </c>
      <c r="C10" s="103">
        <v>164</v>
      </c>
      <c r="D10" s="103">
        <v>42</v>
      </c>
      <c r="E10" s="103">
        <v>39</v>
      </c>
      <c r="F10" s="103">
        <v>1</v>
      </c>
      <c r="G10" s="103">
        <v>2</v>
      </c>
      <c r="H10" s="103">
        <v>0</v>
      </c>
      <c r="I10" s="103">
        <v>1</v>
      </c>
      <c r="J10" s="103">
        <v>0</v>
      </c>
      <c r="K10" s="103">
        <v>13</v>
      </c>
      <c r="L10" s="103">
        <v>3</v>
      </c>
      <c r="M10" s="103">
        <v>1</v>
      </c>
      <c r="N10" s="103">
        <v>0</v>
      </c>
      <c r="O10" s="103">
        <v>31</v>
      </c>
      <c r="P10" s="103">
        <v>15</v>
      </c>
      <c r="Q10" s="103">
        <v>3</v>
      </c>
      <c r="R10" s="103">
        <v>0</v>
      </c>
      <c r="S10" s="103">
        <v>2</v>
      </c>
      <c r="T10" s="103">
        <v>2</v>
      </c>
      <c r="U10" s="103">
        <v>5</v>
      </c>
      <c r="V10" s="103">
        <v>0</v>
      </c>
      <c r="W10" s="103">
        <v>486</v>
      </c>
      <c r="X10" s="103">
        <v>176</v>
      </c>
      <c r="Y10" s="103">
        <v>281</v>
      </c>
      <c r="Z10" s="103">
        <v>2</v>
      </c>
      <c r="AA10" s="101">
        <v>1028</v>
      </c>
      <c r="AB10" s="101">
        <v>241</v>
      </c>
      <c r="AC10" s="139">
        <v>1269</v>
      </c>
      <c r="AD10" s="104">
        <v>1109</v>
      </c>
      <c r="AE10" s="104">
        <v>832</v>
      </c>
      <c r="AF10" s="104">
        <v>1297</v>
      </c>
      <c r="AG10" s="104">
        <v>971</v>
      </c>
      <c r="AH10" s="54"/>
    </row>
    <row r="11" spans="1:34" ht="27.75" customHeight="1">
      <c r="A11" s="220">
        <v>6</v>
      </c>
      <c r="B11" s="221" t="s">
        <v>18</v>
      </c>
      <c r="C11" s="238">
        <v>212</v>
      </c>
      <c r="D11" s="238">
        <v>59</v>
      </c>
      <c r="E11" s="238">
        <v>95</v>
      </c>
      <c r="F11" s="238">
        <v>2</v>
      </c>
      <c r="G11" s="238">
        <v>3</v>
      </c>
      <c r="H11" s="238">
        <v>2</v>
      </c>
      <c r="I11" s="238">
        <v>0</v>
      </c>
      <c r="J11" s="238">
        <v>0</v>
      </c>
      <c r="K11" s="238">
        <v>26</v>
      </c>
      <c r="L11" s="238">
        <v>1</v>
      </c>
      <c r="M11" s="238">
        <v>1</v>
      </c>
      <c r="N11" s="238">
        <v>0</v>
      </c>
      <c r="O11" s="238">
        <v>32</v>
      </c>
      <c r="P11" s="238">
        <v>12</v>
      </c>
      <c r="Q11" s="238">
        <v>2</v>
      </c>
      <c r="R11" s="238">
        <v>0</v>
      </c>
      <c r="S11" s="238">
        <v>0</v>
      </c>
      <c r="T11" s="238">
        <v>0</v>
      </c>
      <c r="U11" s="238">
        <v>1</v>
      </c>
      <c r="V11" s="238">
        <v>0</v>
      </c>
      <c r="W11" s="238">
        <v>662</v>
      </c>
      <c r="X11" s="238">
        <v>197</v>
      </c>
      <c r="Y11" s="238">
        <v>380</v>
      </c>
      <c r="Z11" s="238">
        <v>5</v>
      </c>
      <c r="AA11" s="239">
        <v>1414</v>
      </c>
      <c r="AB11" s="239">
        <v>278</v>
      </c>
      <c r="AC11" s="240">
        <v>1692</v>
      </c>
      <c r="AD11" s="241">
        <v>1495</v>
      </c>
      <c r="AE11" s="241">
        <v>1099</v>
      </c>
      <c r="AF11" s="241">
        <v>1685</v>
      </c>
      <c r="AG11" s="241">
        <v>1237</v>
      </c>
      <c r="AH11" s="54"/>
    </row>
    <row r="12" spans="1:34" ht="27.75" customHeight="1">
      <c r="A12" s="44">
        <v>7</v>
      </c>
      <c r="B12" s="87" t="s">
        <v>19</v>
      </c>
      <c r="C12" s="103">
        <v>24</v>
      </c>
      <c r="D12" s="103">
        <v>7</v>
      </c>
      <c r="E12" s="103">
        <v>12</v>
      </c>
      <c r="F12" s="103">
        <v>0</v>
      </c>
      <c r="G12" s="103">
        <v>1</v>
      </c>
      <c r="H12" s="103">
        <v>0</v>
      </c>
      <c r="I12" s="103">
        <v>2</v>
      </c>
      <c r="J12" s="103">
        <v>0</v>
      </c>
      <c r="K12" s="103">
        <v>17</v>
      </c>
      <c r="L12" s="103">
        <v>2</v>
      </c>
      <c r="M12" s="103">
        <v>3</v>
      </c>
      <c r="N12" s="103">
        <v>0</v>
      </c>
      <c r="O12" s="103">
        <v>8</v>
      </c>
      <c r="P12" s="103">
        <v>1</v>
      </c>
      <c r="Q12" s="103">
        <v>2</v>
      </c>
      <c r="R12" s="103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100</v>
      </c>
      <c r="X12" s="103">
        <v>48</v>
      </c>
      <c r="Y12" s="103">
        <v>82</v>
      </c>
      <c r="Z12" s="103">
        <v>3</v>
      </c>
      <c r="AA12" s="101">
        <v>252</v>
      </c>
      <c r="AB12" s="101">
        <v>61</v>
      </c>
      <c r="AC12" s="139">
        <v>313</v>
      </c>
      <c r="AD12" s="104">
        <v>275</v>
      </c>
      <c r="AE12" s="104">
        <v>194</v>
      </c>
      <c r="AF12" s="104">
        <v>293</v>
      </c>
      <c r="AG12" s="104">
        <v>204</v>
      </c>
      <c r="AH12" s="54"/>
    </row>
    <row r="13" spans="1:34" ht="27.75" customHeight="1">
      <c r="A13" s="220">
        <v>8</v>
      </c>
      <c r="B13" s="221" t="s">
        <v>20</v>
      </c>
      <c r="C13" s="238">
        <v>47</v>
      </c>
      <c r="D13" s="238">
        <v>22</v>
      </c>
      <c r="E13" s="238">
        <v>36</v>
      </c>
      <c r="F13" s="238">
        <v>1</v>
      </c>
      <c r="G13" s="238">
        <v>1</v>
      </c>
      <c r="H13" s="238">
        <v>0</v>
      </c>
      <c r="I13" s="238">
        <v>1</v>
      </c>
      <c r="J13" s="238">
        <v>0</v>
      </c>
      <c r="K13" s="238">
        <v>23</v>
      </c>
      <c r="L13" s="238">
        <v>5</v>
      </c>
      <c r="M13" s="238">
        <v>8</v>
      </c>
      <c r="N13" s="238">
        <v>1</v>
      </c>
      <c r="O13" s="238">
        <v>14</v>
      </c>
      <c r="P13" s="238">
        <v>4</v>
      </c>
      <c r="Q13" s="238">
        <v>7</v>
      </c>
      <c r="R13" s="238">
        <v>0</v>
      </c>
      <c r="S13" s="238">
        <v>2</v>
      </c>
      <c r="T13" s="238">
        <v>0</v>
      </c>
      <c r="U13" s="238">
        <v>4</v>
      </c>
      <c r="V13" s="238">
        <v>0</v>
      </c>
      <c r="W13" s="238">
        <v>116</v>
      </c>
      <c r="X13" s="238">
        <v>49</v>
      </c>
      <c r="Y13" s="238">
        <v>102</v>
      </c>
      <c r="Z13" s="238">
        <v>2</v>
      </c>
      <c r="AA13" s="239">
        <v>361</v>
      </c>
      <c r="AB13" s="239">
        <v>84</v>
      </c>
      <c r="AC13" s="240">
        <v>445</v>
      </c>
      <c r="AD13" s="241">
        <v>377</v>
      </c>
      <c r="AE13" s="241">
        <v>226</v>
      </c>
      <c r="AF13" s="241">
        <v>397</v>
      </c>
      <c r="AG13" s="241">
        <v>233</v>
      </c>
      <c r="AH13" s="54"/>
    </row>
    <row r="14" spans="1:34" ht="27.75" customHeight="1">
      <c r="A14" s="44">
        <v>9</v>
      </c>
      <c r="B14" s="87" t="s">
        <v>21</v>
      </c>
      <c r="C14" s="103">
        <v>79</v>
      </c>
      <c r="D14" s="103">
        <v>15</v>
      </c>
      <c r="E14" s="103">
        <v>35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30</v>
      </c>
      <c r="L14" s="103">
        <v>12</v>
      </c>
      <c r="M14" s="103">
        <v>9</v>
      </c>
      <c r="N14" s="103">
        <v>0</v>
      </c>
      <c r="O14" s="103">
        <v>29</v>
      </c>
      <c r="P14" s="103">
        <v>5</v>
      </c>
      <c r="Q14" s="103">
        <v>2</v>
      </c>
      <c r="R14" s="103">
        <v>0</v>
      </c>
      <c r="S14" s="103">
        <v>3</v>
      </c>
      <c r="T14" s="103">
        <v>2</v>
      </c>
      <c r="U14" s="103">
        <v>0</v>
      </c>
      <c r="V14" s="103">
        <v>0</v>
      </c>
      <c r="W14" s="103">
        <v>291</v>
      </c>
      <c r="X14" s="103">
        <v>120</v>
      </c>
      <c r="Y14" s="103">
        <v>154</v>
      </c>
      <c r="Z14" s="103">
        <v>0</v>
      </c>
      <c r="AA14" s="101">
        <v>632</v>
      </c>
      <c r="AB14" s="101">
        <v>154</v>
      </c>
      <c r="AC14" s="139">
        <v>786</v>
      </c>
      <c r="AD14" s="104">
        <v>661</v>
      </c>
      <c r="AE14" s="104">
        <v>464</v>
      </c>
      <c r="AF14" s="104">
        <v>688</v>
      </c>
      <c r="AG14" s="104">
        <v>479</v>
      </c>
      <c r="AH14" s="54"/>
    </row>
    <row r="15" spans="1:34" ht="27.75" customHeight="1">
      <c r="A15" s="220">
        <v>10</v>
      </c>
      <c r="B15" s="221" t="s">
        <v>22</v>
      </c>
      <c r="C15" s="238">
        <v>32</v>
      </c>
      <c r="D15" s="238">
        <v>6</v>
      </c>
      <c r="E15" s="238">
        <v>26</v>
      </c>
      <c r="F15" s="238">
        <v>0</v>
      </c>
      <c r="G15" s="238">
        <v>1</v>
      </c>
      <c r="H15" s="238">
        <v>0</v>
      </c>
      <c r="I15" s="238">
        <v>2</v>
      </c>
      <c r="J15" s="238">
        <v>0</v>
      </c>
      <c r="K15" s="238">
        <v>8</v>
      </c>
      <c r="L15" s="238">
        <v>1</v>
      </c>
      <c r="M15" s="238">
        <v>0</v>
      </c>
      <c r="N15" s="238">
        <v>0</v>
      </c>
      <c r="O15" s="238">
        <v>36</v>
      </c>
      <c r="P15" s="238">
        <v>12</v>
      </c>
      <c r="Q15" s="238">
        <v>1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82</v>
      </c>
      <c r="X15" s="238">
        <v>25</v>
      </c>
      <c r="Y15" s="238">
        <v>69</v>
      </c>
      <c r="Z15" s="238">
        <v>0</v>
      </c>
      <c r="AA15" s="239">
        <v>257</v>
      </c>
      <c r="AB15" s="239">
        <v>44</v>
      </c>
      <c r="AC15" s="240">
        <v>301</v>
      </c>
      <c r="AD15" s="241">
        <v>272</v>
      </c>
      <c r="AE15" s="241">
        <v>157</v>
      </c>
      <c r="AF15" s="241">
        <v>271</v>
      </c>
      <c r="AG15" s="241">
        <v>158</v>
      </c>
      <c r="AH15" s="54"/>
    </row>
    <row r="16" spans="1:34" ht="27.75" customHeight="1">
      <c r="A16" s="44">
        <v>11</v>
      </c>
      <c r="B16" s="87" t="s">
        <v>23</v>
      </c>
      <c r="C16" s="103">
        <v>43</v>
      </c>
      <c r="D16" s="103">
        <v>20</v>
      </c>
      <c r="E16" s="103">
        <v>63</v>
      </c>
      <c r="F16" s="103">
        <v>1</v>
      </c>
      <c r="G16" s="103">
        <v>11</v>
      </c>
      <c r="H16" s="103">
        <v>2</v>
      </c>
      <c r="I16" s="103">
        <v>3</v>
      </c>
      <c r="J16" s="103">
        <v>0</v>
      </c>
      <c r="K16" s="103">
        <v>7</v>
      </c>
      <c r="L16" s="103">
        <v>2</v>
      </c>
      <c r="M16" s="103">
        <v>1</v>
      </c>
      <c r="N16" s="103">
        <v>0</v>
      </c>
      <c r="O16" s="103">
        <v>14</v>
      </c>
      <c r="P16" s="103">
        <v>7</v>
      </c>
      <c r="Q16" s="103">
        <v>11</v>
      </c>
      <c r="R16" s="103">
        <v>0</v>
      </c>
      <c r="S16" s="103">
        <v>3</v>
      </c>
      <c r="T16" s="103">
        <v>1</v>
      </c>
      <c r="U16" s="103">
        <v>2</v>
      </c>
      <c r="V16" s="103">
        <v>0</v>
      </c>
      <c r="W16" s="103">
        <v>305</v>
      </c>
      <c r="X16" s="103">
        <v>153</v>
      </c>
      <c r="Y16" s="103">
        <v>378</v>
      </c>
      <c r="Z16" s="103">
        <v>3</v>
      </c>
      <c r="AA16" s="101">
        <v>841</v>
      </c>
      <c r="AB16" s="101">
        <v>189</v>
      </c>
      <c r="AC16" s="139">
        <v>1030</v>
      </c>
      <c r="AD16" s="104">
        <v>906</v>
      </c>
      <c r="AE16" s="104">
        <v>734</v>
      </c>
      <c r="AF16" s="104">
        <v>1052</v>
      </c>
      <c r="AG16" s="104">
        <v>844</v>
      </c>
      <c r="AH16" s="54"/>
    </row>
    <row r="17" spans="1:34" ht="27.75" customHeight="1">
      <c r="A17" s="220">
        <v>12</v>
      </c>
      <c r="B17" s="221" t="s">
        <v>24</v>
      </c>
      <c r="C17" s="238">
        <v>29</v>
      </c>
      <c r="D17" s="238">
        <v>9</v>
      </c>
      <c r="E17" s="238">
        <v>42</v>
      </c>
      <c r="F17" s="238">
        <v>1</v>
      </c>
      <c r="G17" s="238">
        <v>1</v>
      </c>
      <c r="H17" s="238">
        <v>0</v>
      </c>
      <c r="I17" s="238">
        <v>0</v>
      </c>
      <c r="J17" s="238">
        <v>0</v>
      </c>
      <c r="K17" s="238">
        <v>21</v>
      </c>
      <c r="L17" s="238">
        <v>3</v>
      </c>
      <c r="M17" s="238">
        <v>12</v>
      </c>
      <c r="N17" s="238">
        <v>0</v>
      </c>
      <c r="O17" s="238">
        <v>15</v>
      </c>
      <c r="P17" s="238">
        <v>2</v>
      </c>
      <c r="Q17" s="238">
        <v>7</v>
      </c>
      <c r="R17" s="238">
        <v>0</v>
      </c>
      <c r="S17" s="238">
        <v>1</v>
      </c>
      <c r="T17" s="238">
        <v>0</v>
      </c>
      <c r="U17" s="238">
        <v>2</v>
      </c>
      <c r="V17" s="238">
        <v>0</v>
      </c>
      <c r="W17" s="238">
        <v>98</v>
      </c>
      <c r="X17" s="238">
        <v>56</v>
      </c>
      <c r="Y17" s="238">
        <v>264</v>
      </c>
      <c r="Z17" s="238">
        <v>2</v>
      </c>
      <c r="AA17" s="239">
        <v>492</v>
      </c>
      <c r="AB17" s="239">
        <v>73</v>
      </c>
      <c r="AC17" s="240">
        <v>565</v>
      </c>
      <c r="AD17" s="241">
        <v>527</v>
      </c>
      <c r="AE17" s="241">
        <v>382</v>
      </c>
      <c r="AF17" s="241">
        <v>597</v>
      </c>
      <c r="AG17" s="241">
        <v>422</v>
      </c>
      <c r="AH17" s="54"/>
    </row>
    <row r="18" spans="1:34" ht="27.75" customHeight="1">
      <c r="A18" s="44">
        <v>13</v>
      </c>
      <c r="B18" s="87" t="s">
        <v>25</v>
      </c>
      <c r="C18" s="103">
        <v>50</v>
      </c>
      <c r="D18" s="103">
        <v>15</v>
      </c>
      <c r="E18" s="103">
        <v>42</v>
      </c>
      <c r="F18" s="103">
        <v>1</v>
      </c>
      <c r="G18" s="103">
        <v>4</v>
      </c>
      <c r="H18" s="103">
        <v>0</v>
      </c>
      <c r="I18" s="103">
        <v>2</v>
      </c>
      <c r="J18" s="103">
        <v>0</v>
      </c>
      <c r="K18" s="103">
        <v>37</v>
      </c>
      <c r="L18" s="103">
        <v>9</v>
      </c>
      <c r="M18" s="103">
        <v>3</v>
      </c>
      <c r="N18" s="103">
        <v>0</v>
      </c>
      <c r="O18" s="103">
        <v>33</v>
      </c>
      <c r="P18" s="103">
        <v>9</v>
      </c>
      <c r="Q18" s="103">
        <v>7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90</v>
      </c>
      <c r="X18" s="103">
        <v>43</v>
      </c>
      <c r="Y18" s="103">
        <v>166</v>
      </c>
      <c r="Z18" s="103">
        <v>3</v>
      </c>
      <c r="AA18" s="101">
        <v>434</v>
      </c>
      <c r="AB18" s="101">
        <v>80</v>
      </c>
      <c r="AC18" s="242">
        <v>514</v>
      </c>
      <c r="AD18" s="104">
        <v>461</v>
      </c>
      <c r="AE18" s="104">
        <v>269</v>
      </c>
      <c r="AF18" s="104">
        <v>483</v>
      </c>
      <c r="AG18" s="104">
        <v>281</v>
      </c>
      <c r="AH18" s="54"/>
    </row>
    <row r="19" spans="1:34" ht="27.75" customHeight="1">
      <c r="A19" s="220">
        <v>14</v>
      </c>
      <c r="B19" s="221" t="s">
        <v>26</v>
      </c>
      <c r="C19" s="238">
        <v>99</v>
      </c>
      <c r="D19" s="238">
        <v>22</v>
      </c>
      <c r="E19" s="238">
        <v>21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19</v>
      </c>
      <c r="L19" s="238">
        <v>3</v>
      </c>
      <c r="M19" s="238">
        <v>0</v>
      </c>
      <c r="N19" s="238">
        <v>0</v>
      </c>
      <c r="O19" s="238">
        <v>36</v>
      </c>
      <c r="P19" s="238">
        <v>8</v>
      </c>
      <c r="Q19" s="238">
        <v>3</v>
      </c>
      <c r="R19" s="238">
        <v>0</v>
      </c>
      <c r="S19" s="238">
        <v>1</v>
      </c>
      <c r="T19" s="238">
        <v>0</v>
      </c>
      <c r="U19" s="238">
        <v>5</v>
      </c>
      <c r="V19" s="238">
        <v>0</v>
      </c>
      <c r="W19" s="238">
        <v>421</v>
      </c>
      <c r="X19" s="238">
        <v>184</v>
      </c>
      <c r="Y19" s="238">
        <v>195</v>
      </c>
      <c r="Z19" s="238">
        <v>2</v>
      </c>
      <c r="AA19" s="239">
        <v>800</v>
      </c>
      <c r="AB19" s="239">
        <v>219</v>
      </c>
      <c r="AC19" s="240">
        <v>1019</v>
      </c>
      <c r="AD19" s="241">
        <v>852</v>
      </c>
      <c r="AE19" s="241">
        <v>656</v>
      </c>
      <c r="AF19" s="241">
        <v>947</v>
      </c>
      <c r="AG19" s="241">
        <v>707</v>
      </c>
      <c r="AH19" s="54"/>
    </row>
    <row r="20" spans="1:34" ht="27.75" customHeight="1">
      <c r="A20" s="44">
        <v>15</v>
      </c>
      <c r="B20" s="87" t="s">
        <v>27</v>
      </c>
      <c r="C20" s="103">
        <v>1</v>
      </c>
      <c r="D20" s="103">
        <v>0</v>
      </c>
      <c r="E20" s="103">
        <v>7</v>
      </c>
      <c r="F20" s="103">
        <v>0</v>
      </c>
      <c r="G20" s="103">
        <v>0</v>
      </c>
      <c r="H20" s="103">
        <v>0</v>
      </c>
      <c r="I20" s="103">
        <v>2</v>
      </c>
      <c r="J20" s="103">
        <v>0</v>
      </c>
      <c r="K20" s="103">
        <v>5</v>
      </c>
      <c r="L20" s="103">
        <v>0</v>
      </c>
      <c r="M20" s="103">
        <v>3</v>
      </c>
      <c r="N20" s="103">
        <v>0</v>
      </c>
      <c r="O20" s="103">
        <v>11</v>
      </c>
      <c r="P20" s="103">
        <v>1</v>
      </c>
      <c r="Q20" s="103">
        <v>3</v>
      </c>
      <c r="R20" s="103">
        <v>0</v>
      </c>
      <c r="S20" s="103">
        <v>1</v>
      </c>
      <c r="T20" s="103">
        <v>0</v>
      </c>
      <c r="U20" s="103">
        <v>1</v>
      </c>
      <c r="V20" s="103">
        <v>0</v>
      </c>
      <c r="W20" s="103">
        <v>36</v>
      </c>
      <c r="X20" s="103">
        <v>21</v>
      </c>
      <c r="Y20" s="103">
        <v>60</v>
      </c>
      <c r="Z20" s="103">
        <v>1</v>
      </c>
      <c r="AA20" s="101">
        <v>130</v>
      </c>
      <c r="AB20" s="101">
        <v>23</v>
      </c>
      <c r="AC20" s="139">
        <v>153</v>
      </c>
      <c r="AD20" s="104">
        <v>138</v>
      </c>
      <c r="AE20" s="104">
        <v>100</v>
      </c>
      <c r="AF20" s="104">
        <v>151</v>
      </c>
      <c r="AG20" s="104">
        <v>108</v>
      </c>
      <c r="AH20" s="54"/>
    </row>
    <row r="21" spans="1:34" ht="27.75" customHeight="1">
      <c r="A21" s="220">
        <v>16</v>
      </c>
      <c r="B21" s="221" t="s">
        <v>28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9">
        <v>0</v>
      </c>
      <c r="AB21" s="239">
        <v>0</v>
      </c>
      <c r="AC21" s="243">
        <v>0</v>
      </c>
      <c r="AD21" s="241">
        <v>0</v>
      </c>
      <c r="AE21" s="241">
        <v>0</v>
      </c>
      <c r="AF21" s="241">
        <v>0</v>
      </c>
      <c r="AG21" s="241">
        <v>0</v>
      </c>
      <c r="AH21" s="54"/>
    </row>
    <row r="22" spans="1:34" ht="27.75" customHeight="1">
      <c r="A22" s="44">
        <v>17</v>
      </c>
      <c r="B22" s="87" t="s">
        <v>29</v>
      </c>
      <c r="C22" s="103">
        <v>44</v>
      </c>
      <c r="D22" s="103">
        <v>11</v>
      </c>
      <c r="E22" s="103">
        <v>14</v>
      </c>
      <c r="F22" s="103">
        <v>0</v>
      </c>
      <c r="G22" s="103">
        <v>2</v>
      </c>
      <c r="H22" s="103">
        <v>0</v>
      </c>
      <c r="I22" s="103">
        <v>1</v>
      </c>
      <c r="J22" s="103">
        <v>0</v>
      </c>
      <c r="K22" s="103">
        <v>24</v>
      </c>
      <c r="L22" s="103">
        <v>5</v>
      </c>
      <c r="M22" s="103">
        <v>1</v>
      </c>
      <c r="N22" s="103">
        <v>0</v>
      </c>
      <c r="O22" s="103">
        <v>37</v>
      </c>
      <c r="P22" s="103">
        <v>10</v>
      </c>
      <c r="Q22" s="103">
        <v>3</v>
      </c>
      <c r="R22" s="103">
        <v>0</v>
      </c>
      <c r="S22" s="103">
        <v>0</v>
      </c>
      <c r="T22" s="103">
        <v>0</v>
      </c>
      <c r="U22" s="103">
        <v>2</v>
      </c>
      <c r="V22" s="103">
        <v>0</v>
      </c>
      <c r="W22" s="103">
        <v>114</v>
      </c>
      <c r="X22" s="103">
        <v>45</v>
      </c>
      <c r="Y22" s="103">
        <v>76</v>
      </c>
      <c r="Z22" s="103">
        <v>0</v>
      </c>
      <c r="AA22" s="101">
        <v>318</v>
      </c>
      <c r="AB22" s="101">
        <v>71</v>
      </c>
      <c r="AC22" s="139">
        <v>389</v>
      </c>
      <c r="AD22" s="104">
        <v>322</v>
      </c>
      <c r="AE22" s="104">
        <v>193</v>
      </c>
      <c r="AF22" s="104">
        <v>337</v>
      </c>
      <c r="AG22" s="104">
        <v>198</v>
      </c>
      <c r="AH22" s="54"/>
    </row>
    <row r="23" spans="1:34" ht="27.75" customHeight="1">
      <c r="A23" s="220">
        <v>18</v>
      </c>
      <c r="B23" s="221" t="s">
        <v>30</v>
      </c>
      <c r="C23" s="238">
        <v>23</v>
      </c>
      <c r="D23" s="238">
        <v>5</v>
      </c>
      <c r="E23" s="238">
        <v>38</v>
      </c>
      <c r="F23" s="238">
        <v>1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5</v>
      </c>
      <c r="P23" s="238">
        <v>1</v>
      </c>
      <c r="Q23" s="238">
        <v>8</v>
      </c>
      <c r="R23" s="238">
        <v>0</v>
      </c>
      <c r="S23" s="238">
        <v>0</v>
      </c>
      <c r="T23" s="238">
        <v>0</v>
      </c>
      <c r="U23" s="238">
        <v>5</v>
      </c>
      <c r="V23" s="238">
        <v>0</v>
      </c>
      <c r="W23" s="238">
        <v>181</v>
      </c>
      <c r="X23" s="238">
        <v>96</v>
      </c>
      <c r="Y23" s="238">
        <v>188</v>
      </c>
      <c r="Z23" s="238">
        <v>3</v>
      </c>
      <c r="AA23" s="239">
        <v>448</v>
      </c>
      <c r="AB23" s="239">
        <v>106</v>
      </c>
      <c r="AC23" s="240">
        <v>554</v>
      </c>
      <c r="AD23" s="241">
        <v>486</v>
      </c>
      <c r="AE23" s="241">
        <v>401</v>
      </c>
      <c r="AF23" s="241">
        <v>538</v>
      </c>
      <c r="AG23" s="241">
        <v>436</v>
      </c>
      <c r="AH23" s="54"/>
    </row>
    <row r="24" spans="1:34" ht="36" customHeight="1">
      <c r="A24" s="438" t="s">
        <v>8</v>
      </c>
      <c r="B24" s="429"/>
      <c r="C24" s="104">
        <v>1205</v>
      </c>
      <c r="D24" s="104">
        <v>316</v>
      </c>
      <c r="E24" s="104">
        <v>630</v>
      </c>
      <c r="F24" s="104">
        <v>10</v>
      </c>
      <c r="G24" s="104">
        <v>35</v>
      </c>
      <c r="H24" s="104">
        <v>6</v>
      </c>
      <c r="I24" s="104">
        <v>18</v>
      </c>
      <c r="J24" s="104">
        <v>0</v>
      </c>
      <c r="K24" s="104">
        <v>291</v>
      </c>
      <c r="L24" s="104">
        <v>61</v>
      </c>
      <c r="M24" s="104">
        <v>44</v>
      </c>
      <c r="N24" s="104">
        <v>1</v>
      </c>
      <c r="O24" s="104">
        <v>392</v>
      </c>
      <c r="P24" s="104">
        <v>103</v>
      </c>
      <c r="Q24" s="104">
        <v>81</v>
      </c>
      <c r="R24" s="104">
        <v>1</v>
      </c>
      <c r="S24" s="104">
        <v>20</v>
      </c>
      <c r="T24" s="104">
        <v>6</v>
      </c>
      <c r="U24" s="104">
        <v>41</v>
      </c>
      <c r="V24" s="104">
        <v>0</v>
      </c>
      <c r="W24" s="104">
        <v>4371</v>
      </c>
      <c r="X24" s="104">
        <v>1778</v>
      </c>
      <c r="Y24" s="104">
        <v>3331</v>
      </c>
      <c r="Z24" s="104">
        <v>38</v>
      </c>
      <c r="AA24" s="104">
        <v>10459</v>
      </c>
      <c r="AB24" s="104">
        <v>2320</v>
      </c>
      <c r="AC24" s="104">
        <v>12779</v>
      </c>
      <c r="AD24" s="104">
        <f>SUM(AD6:AD23)</f>
        <v>11152</v>
      </c>
      <c r="AE24" s="104">
        <f>SUM(AE6:AE23)</f>
        <v>8190</v>
      </c>
      <c r="AF24" s="104">
        <f>SUM(AF6:AF23)</f>
        <v>12331</v>
      </c>
      <c r="AG24" s="104">
        <f>SUM(AG6:AG23)</f>
        <v>8968</v>
      </c>
      <c r="AH24" s="8"/>
    </row>
    <row r="25" spans="1:34" ht="36" customHeight="1">
      <c r="A25" s="105"/>
      <c r="B25" s="106"/>
      <c r="C25" s="443" t="s">
        <v>46</v>
      </c>
      <c r="D25" s="443"/>
      <c r="E25" s="443"/>
      <c r="F25" s="443"/>
      <c r="G25" s="443" t="s">
        <v>59</v>
      </c>
      <c r="H25" s="443"/>
      <c r="I25" s="443"/>
      <c r="J25" s="443"/>
      <c r="K25" s="443" t="s">
        <v>60</v>
      </c>
      <c r="L25" s="443"/>
      <c r="M25" s="443"/>
      <c r="N25" s="443"/>
      <c r="O25" s="443" t="s">
        <v>61</v>
      </c>
      <c r="P25" s="443"/>
      <c r="Q25" s="443"/>
      <c r="R25" s="443"/>
      <c r="S25" s="443" t="s">
        <v>62</v>
      </c>
      <c r="T25" s="443"/>
      <c r="U25" s="443"/>
      <c r="V25" s="443"/>
      <c r="W25" s="443" t="s">
        <v>51</v>
      </c>
      <c r="X25" s="443"/>
      <c r="Y25" s="443"/>
      <c r="Z25" s="443"/>
      <c r="AA25" s="443" t="s">
        <v>8</v>
      </c>
      <c r="AB25" s="443"/>
      <c r="AC25" s="107"/>
      <c r="AD25" s="108"/>
      <c r="AE25" s="108"/>
      <c r="AF25" s="108"/>
      <c r="AG25" s="109"/>
      <c r="AH25" s="65"/>
    </row>
    <row r="26" spans="1:34" ht="21">
      <c r="A26" s="437" t="s">
        <v>11</v>
      </c>
      <c r="B26" s="437"/>
      <c r="C26" s="430">
        <f>SUM(C24,E24)</f>
        <v>1835</v>
      </c>
      <c r="D26" s="430"/>
      <c r="E26" s="430"/>
      <c r="F26" s="430"/>
      <c r="G26" s="430">
        <f>G24+I24</f>
        <v>53</v>
      </c>
      <c r="H26" s="430"/>
      <c r="I26" s="430"/>
      <c r="J26" s="430"/>
      <c r="K26" s="430">
        <f>K24+M24</f>
        <v>335</v>
      </c>
      <c r="L26" s="430"/>
      <c r="M26" s="430"/>
      <c r="N26" s="430"/>
      <c r="O26" s="430">
        <f>O24+Q24</f>
        <v>473</v>
      </c>
      <c r="P26" s="430"/>
      <c r="Q26" s="430"/>
      <c r="R26" s="430"/>
      <c r="S26" s="430">
        <f>S24+U24</f>
        <v>61</v>
      </c>
      <c r="T26" s="430"/>
      <c r="U26" s="430"/>
      <c r="V26" s="430"/>
      <c r="W26" s="430">
        <f>W24+Y24</f>
        <v>7702</v>
      </c>
      <c r="X26" s="430"/>
      <c r="Y26" s="430"/>
      <c r="Z26" s="430"/>
      <c r="AA26" s="430">
        <f>SUM(C26,G26,K26,O26,S26,W26)</f>
        <v>10459</v>
      </c>
      <c r="AB26" s="430"/>
      <c r="AC26" s="110"/>
      <c r="AD26" s="111"/>
      <c r="AE26" s="111"/>
      <c r="AF26" s="111"/>
      <c r="AG26" s="112"/>
      <c r="AH26" s="8"/>
    </row>
    <row r="27" spans="1:34" ht="21">
      <c r="A27" s="437" t="s">
        <v>63</v>
      </c>
      <c r="B27" s="437"/>
      <c r="C27" s="430">
        <f>D24+F24</f>
        <v>326</v>
      </c>
      <c r="D27" s="430"/>
      <c r="E27" s="430"/>
      <c r="F27" s="430"/>
      <c r="G27" s="430">
        <f>H24+J24</f>
        <v>6</v>
      </c>
      <c r="H27" s="430"/>
      <c r="I27" s="430"/>
      <c r="J27" s="430"/>
      <c r="K27" s="430">
        <f>L24+N24</f>
        <v>62</v>
      </c>
      <c r="L27" s="430"/>
      <c r="M27" s="430"/>
      <c r="N27" s="430"/>
      <c r="O27" s="430">
        <f>P24+R24</f>
        <v>104</v>
      </c>
      <c r="P27" s="430"/>
      <c r="Q27" s="430"/>
      <c r="R27" s="430"/>
      <c r="S27" s="430">
        <f>T24+V24</f>
        <v>6</v>
      </c>
      <c r="T27" s="430"/>
      <c r="U27" s="430"/>
      <c r="V27" s="430"/>
      <c r="W27" s="444">
        <f>X24+Z24</f>
        <v>1816</v>
      </c>
      <c r="X27" s="445"/>
      <c r="Y27" s="445"/>
      <c r="Z27" s="446"/>
      <c r="AA27" s="430">
        <f>SUM(C27,G27,K27,O27,S27,W27)</f>
        <v>2320</v>
      </c>
      <c r="AB27" s="430"/>
      <c r="AC27" s="113"/>
      <c r="AD27" s="114"/>
      <c r="AE27" s="114"/>
      <c r="AF27" s="114"/>
      <c r="AG27" s="115"/>
      <c r="AH27" s="8"/>
    </row>
    <row r="28" spans="1:33" ht="15">
      <c r="A28" s="116"/>
      <c r="B28" s="117" t="s">
        <v>146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</row>
  </sheetData>
  <sheetProtection/>
  <mergeCells count="54"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  <mergeCell ref="S26:V26"/>
    <mergeCell ref="C26:F26"/>
    <mergeCell ref="C27:F27"/>
    <mergeCell ref="G26:J26"/>
    <mergeCell ref="G27:J27"/>
    <mergeCell ref="O26:R26"/>
    <mergeCell ref="C25:F25"/>
    <mergeCell ref="G25:J25"/>
    <mergeCell ref="W27:Z27"/>
    <mergeCell ref="S27:V27"/>
    <mergeCell ref="O3:R3"/>
    <mergeCell ref="O4:P4"/>
    <mergeCell ref="W25:Z25"/>
    <mergeCell ref="U4:V4"/>
    <mergeCell ref="W4:X4"/>
    <mergeCell ref="S4:T4"/>
    <mergeCell ref="C3:F3"/>
    <mergeCell ref="G3:J3"/>
    <mergeCell ref="K3:N3"/>
    <mergeCell ref="C4:D4"/>
    <mergeCell ref="E4:F4"/>
    <mergeCell ref="AD2:AE3"/>
    <mergeCell ref="M4:N4"/>
    <mergeCell ref="AA3:AB4"/>
    <mergeCell ref="AF4:AF5"/>
    <mergeCell ref="Q4:R4"/>
    <mergeCell ref="AC3:AC5"/>
    <mergeCell ref="A27:B27"/>
    <mergeCell ref="A26:B26"/>
    <mergeCell ref="A24:B24"/>
    <mergeCell ref="A2:A5"/>
    <mergeCell ref="B2:B5"/>
    <mergeCell ref="Y4:Z4"/>
    <mergeCell ref="S3:V3"/>
    <mergeCell ref="W26:Z26"/>
    <mergeCell ref="AA26:AB26"/>
    <mergeCell ref="AF2:AG3"/>
    <mergeCell ref="AD4:AD5"/>
    <mergeCell ref="AE4:AE5"/>
    <mergeCell ref="C2:AC2"/>
    <mergeCell ref="W3:Z3"/>
    <mergeCell ref="G4:H4"/>
    <mergeCell ref="I4:J4"/>
    <mergeCell ref="K4:L4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selection activeCell="J9" sqref="J9"/>
    </sheetView>
  </sheetViews>
  <sheetFormatPr defaultColWidth="9.00390625" defaultRowHeight="12.75"/>
  <cols>
    <col min="2" max="2" width="32.625" style="0" customWidth="1"/>
    <col min="3" max="3" width="13.375" style="0" customWidth="1"/>
    <col min="4" max="4" width="12.00390625" style="0" customWidth="1"/>
    <col min="5" max="5" width="11.625" style="0" customWidth="1"/>
    <col min="6" max="6" width="14.00390625" style="0" customWidth="1"/>
  </cols>
  <sheetData>
    <row r="1" spans="1:6" ht="81.75" customHeight="1">
      <c r="A1" s="547" t="s">
        <v>317</v>
      </c>
      <c r="B1" s="547"/>
      <c r="C1" s="547"/>
      <c r="D1" s="547"/>
      <c r="E1" s="547"/>
      <c r="F1" s="547"/>
    </row>
    <row r="2" spans="1:6" ht="18" customHeight="1">
      <c r="A2" s="439" t="s">
        <v>9</v>
      </c>
      <c r="B2" s="439" t="s">
        <v>194</v>
      </c>
      <c r="C2" s="548" t="s">
        <v>195</v>
      </c>
      <c r="D2" s="549"/>
      <c r="E2" s="550" t="s">
        <v>196</v>
      </c>
      <c r="F2" s="551"/>
    </row>
    <row r="3" spans="1:6" ht="17.25">
      <c r="A3" s="470"/>
      <c r="B3" s="440"/>
      <c r="C3" s="552" t="s">
        <v>318</v>
      </c>
      <c r="D3" s="552"/>
      <c r="E3" s="553" t="s">
        <v>197</v>
      </c>
      <c r="F3" s="553"/>
    </row>
    <row r="4" spans="1:6" ht="18" thickBot="1">
      <c r="A4" s="471"/>
      <c r="B4" s="441"/>
      <c r="C4" s="198" t="s">
        <v>198</v>
      </c>
      <c r="D4" s="198" t="s">
        <v>199</v>
      </c>
      <c r="E4" s="198" t="s">
        <v>198</v>
      </c>
      <c r="F4" s="199" t="s">
        <v>199</v>
      </c>
    </row>
    <row r="5" spans="1:6" ht="27.75" customHeight="1" thickTop="1">
      <c r="A5" s="79">
        <v>1</v>
      </c>
      <c r="B5" s="80" t="s">
        <v>13</v>
      </c>
      <c r="C5" s="200">
        <v>137</v>
      </c>
      <c r="D5" s="200">
        <v>196</v>
      </c>
      <c r="E5" s="200">
        <v>208</v>
      </c>
      <c r="F5" s="200">
        <v>344</v>
      </c>
    </row>
    <row r="6" spans="1:6" ht="27.75" customHeight="1">
      <c r="A6" s="220">
        <v>2</v>
      </c>
      <c r="B6" s="221" t="s">
        <v>14</v>
      </c>
      <c r="C6" s="300">
        <v>172</v>
      </c>
      <c r="D6" s="300">
        <v>209</v>
      </c>
      <c r="E6" s="300">
        <v>193</v>
      </c>
      <c r="F6" s="300">
        <v>244</v>
      </c>
    </row>
    <row r="7" spans="1:6" ht="27.75" customHeight="1">
      <c r="A7" s="44">
        <v>3</v>
      </c>
      <c r="B7" s="87" t="s">
        <v>15</v>
      </c>
      <c r="C7" s="201">
        <f>145+88</f>
        <v>233</v>
      </c>
      <c r="D7" s="201">
        <f>232+135</f>
        <v>367</v>
      </c>
      <c r="E7" s="201">
        <f>182+110</f>
        <v>292</v>
      </c>
      <c r="F7" s="201">
        <f>343+181</f>
        <v>524</v>
      </c>
    </row>
    <row r="8" spans="1:6" ht="27.75" customHeight="1">
      <c r="A8" s="220">
        <v>4</v>
      </c>
      <c r="B8" s="221" t="s">
        <v>16</v>
      </c>
      <c r="C8" s="300">
        <v>908</v>
      </c>
      <c r="D8" s="300">
        <v>1307</v>
      </c>
      <c r="E8" s="300">
        <v>1075</v>
      </c>
      <c r="F8" s="300">
        <v>1633</v>
      </c>
    </row>
    <row r="9" spans="1:6" ht="27.75" customHeight="1">
      <c r="A9" s="44">
        <v>5</v>
      </c>
      <c r="B9" s="87" t="s">
        <v>17</v>
      </c>
      <c r="C9" s="201">
        <v>1354</v>
      </c>
      <c r="D9" s="201">
        <v>1884</v>
      </c>
      <c r="E9" s="201">
        <v>1637</v>
      </c>
      <c r="F9" s="201">
        <v>2394</v>
      </c>
    </row>
    <row r="10" spans="1:6" ht="27.75" customHeight="1">
      <c r="A10" s="220">
        <v>6</v>
      </c>
      <c r="B10" s="221" t="s">
        <v>18</v>
      </c>
      <c r="C10" s="300">
        <v>1168</v>
      </c>
      <c r="D10" s="300">
        <v>1479</v>
      </c>
      <c r="E10" s="300">
        <v>1434</v>
      </c>
      <c r="F10" s="300">
        <v>1881</v>
      </c>
    </row>
    <row r="11" spans="1:6" ht="27.75" customHeight="1">
      <c r="A11" s="44">
        <v>7</v>
      </c>
      <c r="B11" s="87" t="s">
        <v>19</v>
      </c>
      <c r="C11" s="201">
        <v>1130</v>
      </c>
      <c r="D11" s="201">
        <v>1538</v>
      </c>
      <c r="E11" s="201">
        <v>1277</v>
      </c>
      <c r="F11" s="201">
        <v>1860</v>
      </c>
    </row>
    <row r="12" spans="1:6" ht="27.75" customHeight="1">
      <c r="A12" s="220">
        <v>8</v>
      </c>
      <c r="B12" s="221" t="s">
        <v>20</v>
      </c>
      <c r="C12" s="300">
        <v>257</v>
      </c>
      <c r="D12" s="300">
        <v>410</v>
      </c>
      <c r="E12" s="300">
        <v>342</v>
      </c>
      <c r="F12" s="300">
        <v>595</v>
      </c>
    </row>
    <row r="13" spans="1:6" ht="27.75" customHeight="1">
      <c r="A13" s="44">
        <v>9</v>
      </c>
      <c r="B13" s="87" t="s">
        <v>21</v>
      </c>
      <c r="C13" s="202">
        <v>765</v>
      </c>
      <c r="D13" s="202">
        <v>940</v>
      </c>
      <c r="E13" s="201">
        <v>848</v>
      </c>
      <c r="F13" s="201">
        <v>1088</v>
      </c>
    </row>
    <row r="14" spans="1:6" ht="27.75" customHeight="1">
      <c r="A14" s="220">
        <v>10</v>
      </c>
      <c r="B14" s="221" t="s">
        <v>22</v>
      </c>
      <c r="C14" s="300">
        <v>202</v>
      </c>
      <c r="D14" s="300">
        <v>287</v>
      </c>
      <c r="E14" s="300">
        <v>302</v>
      </c>
      <c r="F14" s="300">
        <v>457</v>
      </c>
    </row>
    <row r="15" spans="1:6" ht="27.75" customHeight="1">
      <c r="A15" s="44">
        <v>11</v>
      </c>
      <c r="B15" s="87" t="s">
        <v>23</v>
      </c>
      <c r="C15" s="201">
        <v>122</v>
      </c>
      <c r="D15" s="201">
        <v>174</v>
      </c>
      <c r="E15" s="201">
        <v>150</v>
      </c>
      <c r="F15" s="201">
        <v>229</v>
      </c>
    </row>
    <row r="16" spans="1:6" ht="27.75" customHeight="1">
      <c r="A16" s="220">
        <v>12</v>
      </c>
      <c r="B16" s="221" t="s">
        <v>24</v>
      </c>
      <c r="C16" s="300">
        <v>337</v>
      </c>
      <c r="D16" s="300">
        <v>474</v>
      </c>
      <c r="E16" s="300">
        <v>455</v>
      </c>
      <c r="F16" s="300">
        <v>669</v>
      </c>
    </row>
    <row r="17" spans="1:6" ht="27.75" customHeight="1">
      <c r="A17" s="44">
        <v>13</v>
      </c>
      <c r="B17" s="87" t="s">
        <v>25</v>
      </c>
      <c r="C17" s="201">
        <v>286</v>
      </c>
      <c r="D17" s="201">
        <v>426</v>
      </c>
      <c r="E17" s="201">
        <v>356</v>
      </c>
      <c r="F17" s="201">
        <v>562</v>
      </c>
    </row>
    <row r="18" spans="1:6" ht="27.75" customHeight="1">
      <c r="A18" s="220">
        <v>14</v>
      </c>
      <c r="B18" s="221" t="s">
        <v>26</v>
      </c>
      <c r="C18" s="300">
        <v>303</v>
      </c>
      <c r="D18" s="300">
        <v>409</v>
      </c>
      <c r="E18" s="300">
        <v>386</v>
      </c>
      <c r="F18" s="300">
        <v>563</v>
      </c>
    </row>
    <row r="19" spans="1:6" ht="27.75" customHeight="1">
      <c r="A19" s="44">
        <v>15</v>
      </c>
      <c r="B19" s="87" t="s">
        <v>27</v>
      </c>
      <c r="C19" s="201">
        <v>335</v>
      </c>
      <c r="D19" s="201">
        <v>496</v>
      </c>
      <c r="E19" s="201">
        <v>417</v>
      </c>
      <c r="F19" s="201">
        <v>639</v>
      </c>
    </row>
    <row r="20" spans="1:6" ht="27.75" customHeight="1">
      <c r="A20" s="220">
        <v>16</v>
      </c>
      <c r="B20" s="221" t="s">
        <v>28</v>
      </c>
      <c r="C20" s="300">
        <v>37</v>
      </c>
      <c r="D20" s="300">
        <v>59</v>
      </c>
      <c r="E20" s="300">
        <v>45</v>
      </c>
      <c r="F20" s="300">
        <v>78</v>
      </c>
    </row>
    <row r="21" spans="1:6" ht="27.75" customHeight="1">
      <c r="A21" s="44">
        <v>17</v>
      </c>
      <c r="B21" s="87" t="s">
        <v>29</v>
      </c>
      <c r="C21" s="201">
        <v>969</v>
      </c>
      <c r="D21" s="201">
        <v>1357</v>
      </c>
      <c r="E21" s="201">
        <v>1127</v>
      </c>
      <c r="F21" s="201">
        <v>1682</v>
      </c>
    </row>
    <row r="22" spans="1:6" ht="27.75" customHeight="1">
      <c r="A22" s="220">
        <v>18</v>
      </c>
      <c r="B22" s="221" t="s">
        <v>30</v>
      </c>
      <c r="C22" s="301">
        <v>632</v>
      </c>
      <c r="D22" s="300">
        <v>944</v>
      </c>
      <c r="E22" s="380">
        <v>751</v>
      </c>
      <c r="F22" s="300">
        <v>1185</v>
      </c>
    </row>
    <row r="23" spans="1:6" ht="27.75" customHeight="1">
      <c r="A23" s="394" t="s">
        <v>8</v>
      </c>
      <c r="B23" s="395"/>
      <c r="C23" s="203">
        <f>SUM(C5:C22)</f>
        <v>9347</v>
      </c>
      <c r="D23" s="203">
        <f>SUM(D5:D22)</f>
        <v>12956</v>
      </c>
      <c r="E23" s="203">
        <f>SUM(E5:E22)</f>
        <v>11295</v>
      </c>
      <c r="F23" s="203">
        <f>SUM(F5:F22)</f>
        <v>16627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L20" sqref="L20"/>
    </sheetView>
  </sheetViews>
  <sheetFormatPr defaultColWidth="9.00390625" defaultRowHeight="12.75"/>
  <cols>
    <col min="1" max="1" width="4.375" style="0" customWidth="1"/>
    <col min="2" max="2" width="19.375" style="15" customWidth="1"/>
    <col min="3" max="3" width="8.00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375" style="16" customWidth="1"/>
    <col min="8" max="8" width="9.625" style="0" hidden="1" customWidth="1"/>
    <col min="9" max="9" width="10.125" style="0" customWidth="1"/>
    <col min="10" max="10" width="11.625" style="0" customWidth="1"/>
  </cols>
  <sheetData>
    <row r="1" spans="1:10" ht="51" customHeight="1">
      <c r="A1" s="523" t="s">
        <v>319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6.5" customHeight="1">
      <c r="A2" s="504" t="s">
        <v>64</v>
      </c>
      <c r="B2" s="396" t="s">
        <v>10</v>
      </c>
      <c r="C2" s="526" t="s">
        <v>65</v>
      </c>
      <c r="D2" s="526"/>
      <c r="E2" s="526"/>
      <c r="F2" s="526"/>
      <c r="G2" s="526" t="s">
        <v>66</v>
      </c>
      <c r="H2" s="526"/>
      <c r="I2" s="526"/>
      <c r="J2" s="526"/>
    </row>
    <row r="3" spans="1:10" ht="48.75" customHeight="1" thickBot="1">
      <c r="A3" s="524"/>
      <c r="B3" s="525"/>
      <c r="C3" s="332" t="s">
        <v>320</v>
      </c>
      <c r="D3" s="332" t="s">
        <v>290</v>
      </c>
      <c r="E3" s="332" t="s">
        <v>67</v>
      </c>
      <c r="F3" s="332" t="s">
        <v>175</v>
      </c>
      <c r="G3" s="332" t="s">
        <v>320</v>
      </c>
      <c r="H3" s="332" t="s">
        <v>290</v>
      </c>
      <c r="I3" s="332" t="s">
        <v>67</v>
      </c>
      <c r="J3" s="332" t="s">
        <v>176</v>
      </c>
    </row>
    <row r="4" spans="1:12" s="11" customFormat="1" ht="27.75" customHeight="1" thickTop="1">
      <c r="A4" s="210">
        <v>1</v>
      </c>
      <c r="B4" s="211" t="s">
        <v>13</v>
      </c>
      <c r="C4" s="169">
        <v>653</v>
      </c>
      <c r="D4" s="169">
        <v>640</v>
      </c>
      <c r="E4" s="67">
        <f aca="true" t="shared" si="0" ref="E4:E22">C4/D4</f>
        <v>1.0203125</v>
      </c>
      <c r="F4" s="68" t="s">
        <v>321</v>
      </c>
      <c r="G4" s="66">
        <v>1131</v>
      </c>
      <c r="H4" s="66">
        <v>1096</v>
      </c>
      <c r="I4" s="67">
        <f>G4/H4</f>
        <v>1.0319343065693432</v>
      </c>
      <c r="J4" s="68">
        <v>1696</v>
      </c>
      <c r="K4" s="10"/>
      <c r="L4" s="10"/>
    </row>
    <row r="5" spans="1:18" ht="27.75" customHeight="1">
      <c r="A5" s="285">
        <v>2</v>
      </c>
      <c r="B5" s="286" t="s">
        <v>14</v>
      </c>
      <c r="C5" s="287">
        <v>564</v>
      </c>
      <c r="D5" s="287">
        <v>602</v>
      </c>
      <c r="E5" s="288">
        <f t="shared" si="0"/>
        <v>0.9368770764119602</v>
      </c>
      <c r="F5" s="289" t="s">
        <v>322</v>
      </c>
      <c r="G5" s="290">
        <v>1047</v>
      </c>
      <c r="H5" s="290">
        <v>1115</v>
      </c>
      <c r="I5" s="288">
        <f aca="true" t="shared" si="1" ref="I5:I22">G5/H5</f>
        <v>0.9390134529147982</v>
      </c>
      <c r="J5" s="289">
        <v>1587</v>
      </c>
      <c r="K5" s="10"/>
      <c r="L5" s="10"/>
      <c r="N5" s="11"/>
      <c r="P5" s="11"/>
      <c r="R5" s="11"/>
    </row>
    <row r="6" spans="1:18" ht="27.75" customHeight="1">
      <c r="A6" s="212">
        <v>3</v>
      </c>
      <c r="B6" s="213" t="s">
        <v>15</v>
      </c>
      <c r="C6" s="170">
        <v>1316</v>
      </c>
      <c r="D6" s="170">
        <v>1302</v>
      </c>
      <c r="E6" s="49">
        <f t="shared" si="0"/>
        <v>1.010752688172043</v>
      </c>
      <c r="F6" s="46" t="s">
        <v>323</v>
      </c>
      <c r="G6" s="48">
        <v>2291</v>
      </c>
      <c r="H6" s="48">
        <v>2257</v>
      </c>
      <c r="I6" s="49">
        <f t="shared" si="1"/>
        <v>1.0150642445724414</v>
      </c>
      <c r="J6" s="46">
        <v>3164</v>
      </c>
      <c r="K6" s="10"/>
      <c r="L6" s="10"/>
      <c r="N6" s="11"/>
      <c r="P6" s="11"/>
      <c r="R6" s="11"/>
    </row>
    <row r="7" spans="1:12" s="13" customFormat="1" ht="27.75" customHeight="1">
      <c r="A7" s="285">
        <v>4</v>
      </c>
      <c r="B7" s="286" t="s">
        <v>16</v>
      </c>
      <c r="C7" s="287">
        <v>1358</v>
      </c>
      <c r="D7" s="287">
        <v>1345</v>
      </c>
      <c r="E7" s="288">
        <f t="shared" si="0"/>
        <v>1.0096654275092938</v>
      </c>
      <c r="F7" s="289" t="s">
        <v>324</v>
      </c>
      <c r="G7" s="290">
        <v>2634</v>
      </c>
      <c r="H7" s="290">
        <v>2595</v>
      </c>
      <c r="I7" s="288">
        <f t="shared" si="1"/>
        <v>1.015028901734104</v>
      </c>
      <c r="J7" s="289">
        <v>3893</v>
      </c>
      <c r="K7" s="12"/>
      <c r="L7" s="12"/>
    </row>
    <row r="8" spans="1:18" ht="27.75" customHeight="1">
      <c r="A8" s="212">
        <v>5</v>
      </c>
      <c r="B8" s="213" t="s">
        <v>17</v>
      </c>
      <c r="C8" s="170">
        <v>1102</v>
      </c>
      <c r="D8" s="170">
        <v>1052</v>
      </c>
      <c r="E8" s="49">
        <f t="shared" si="0"/>
        <v>1.0475285171102662</v>
      </c>
      <c r="F8" s="46" t="s">
        <v>325</v>
      </c>
      <c r="G8" s="48">
        <v>1925</v>
      </c>
      <c r="H8" s="48">
        <v>1826</v>
      </c>
      <c r="I8" s="49">
        <f t="shared" si="1"/>
        <v>1.0542168674698795</v>
      </c>
      <c r="J8" s="46">
        <v>3304</v>
      </c>
      <c r="K8" s="10"/>
      <c r="L8" s="10"/>
      <c r="N8" s="11"/>
      <c r="P8" s="11"/>
      <c r="R8" s="11"/>
    </row>
    <row r="9" spans="1:18" ht="27.75" customHeight="1">
      <c r="A9" s="285">
        <v>6</v>
      </c>
      <c r="B9" s="286" t="s">
        <v>18</v>
      </c>
      <c r="C9" s="287">
        <v>1852</v>
      </c>
      <c r="D9" s="287">
        <v>1795</v>
      </c>
      <c r="E9" s="288">
        <f t="shared" si="0"/>
        <v>1.0317548746518106</v>
      </c>
      <c r="F9" s="289" t="s">
        <v>326</v>
      </c>
      <c r="G9" s="290">
        <v>3556</v>
      </c>
      <c r="H9" s="290">
        <v>3418</v>
      </c>
      <c r="I9" s="288">
        <f t="shared" si="1"/>
        <v>1.040374488004681</v>
      </c>
      <c r="J9" s="289">
        <v>4846</v>
      </c>
      <c r="K9" s="10"/>
      <c r="L9" s="10"/>
      <c r="N9" s="11"/>
      <c r="P9" s="11"/>
      <c r="R9" s="11"/>
    </row>
    <row r="10" spans="1:12" s="13" customFormat="1" ht="27.75" customHeight="1">
      <c r="A10" s="212">
        <v>7</v>
      </c>
      <c r="B10" s="213" t="s">
        <v>19</v>
      </c>
      <c r="C10" s="170">
        <v>687</v>
      </c>
      <c r="D10" s="170">
        <v>679</v>
      </c>
      <c r="E10" s="51">
        <f t="shared" si="0"/>
        <v>1.011782032400589</v>
      </c>
      <c r="F10" s="47" t="s">
        <v>327</v>
      </c>
      <c r="G10" s="50">
        <v>1185</v>
      </c>
      <c r="H10" s="50">
        <v>1159</v>
      </c>
      <c r="I10" s="51">
        <f t="shared" si="1"/>
        <v>1.0224331320103537</v>
      </c>
      <c r="J10" s="47">
        <v>1744</v>
      </c>
      <c r="K10" s="12"/>
      <c r="L10" s="12"/>
    </row>
    <row r="11" spans="1:12" s="13" customFormat="1" ht="27.75" customHeight="1">
      <c r="A11" s="285">
        <v>8</v>
      </c>
      <c r="B11" s="286" t="s">
        <v>20</v>
      </c>
      <c r="C11" s="287">
        <v>432</v>
      </c>
      <c r="D11" s="287">
        <v>431</v>
      </c>
      <c r="E11" s="288">
        <f t="shared" si="0"/>
        <v>1.0023201856148491</v>
      </c>
      <c r="F11" s="289" t="s">
        <v>328</v>
      </c>
      <c r="G11" s="290">
        <v>756</v>
      </c>
      <c r="H11" s="290">
        <v>746</v>
      </c>
      <c r="I11" s="288">
        <f t="shared" si="1"/>
        <v>1.0134048257372654</v>
      </c>
      <c r="J11" s="289">
        <v>1050</v>
      </c>
      <c r="K11" s="12"/>
      <c r="L11" s="12"/>
    </row>
    <row r="12" spans="1:18" ht="27.75" customHeight="1">
      <c r="A12" s="212">
        <v>9</v>
      </c>
      <c r="B12" s="213" t="s">
        <v>21</v>
      </c>
      <c r="C12" s="170">
        <v>513</v>
      </c>
      <c r="D12" s="170">
        <v>509</v>
      </c>
      <c r="E12" s="49">
        <f t="shared" si="0"/>
        <v>1.0078585461689586</v>
      </c>
      <c r="F12" s="46" t="s">
        <v>329</v>
      </c>
      <c r="G12" s="48">
        <v>896</v>
      </c>
      <c r="H12" s="48">
        <v>886</v>
      </c>
      <c r="I12" s="49">
        <f t="shared" si="1"/>
        <v>1.0112866817155757</v>
      </c>
      <c r="J12" s="46">
        <v>1310</v>
      </c>
      <c r="K12" s="10"/>
      <c r="L12" s="10"/>
      <c r="N12" s="11"/>
      <c r="P12" s="11"/>
      <c r="R12" s="11"/>
    </row>
    <row r="13" spans="1:12" s="13" customFormat="1" ht="27.75" customHeight="1">
      <c r="A13" s="285">
        <v>10</v>
      </c>
      <c r="B13" s="286" t="s">
        <v>22</v>
      </c>
      <c r="C13" s="287">
        <v>665</v>
      </c>
      <c r="D13" s="287">
        <v>655</v>
      </c>
      <c r="E13" s="288">
        <f t="shared" si="0"/>
        <v>1.015267175572519</v>
      </c>
      <c r="F13" s="289" t="s">
        <v>330</v>
      </c>
      <c r="G13" s="290">
        <v>1133</v>
      </c>
      <c r="H13" s="290">
        <v>1108</v>
      </c>
      <c r="I13" s="288">
        <f t="shared" si="1"/>
        <v>1.022563176895307</v>
      </c>
      <c r="J13" s="289">
        <v>1637</v>
      </c>
      <c r="K13" s="12"/>
      <c r="L13" s="12"/>
    </row>
    <row r="14" spans="1:18" ht="27.75" customHeight="1">
      <c r="A14" s="212">
        <v>11</v>
      </c>
      <c r="B14" s="213" t="s">
        <v>23</v>
      </c>
      <c r="C14" s="170">
        <v>378</v>
      </c>
      <c r="D14" s="170">
        <v>379</v>
      </c>
      <c r="E14" s="49">
        <f t="shared" si="0"/>
        <v>0.9973614775725593</v>
      </c>
      <c r="F14" s="46" t="s">
        <v>331</v>
      </c>
      <c r="G14" s="48">
        <v>728</v>
      </c>
      <c r="H14" s="48">
        <v>722</v>
      </c>
      <c r="I14" s="49">
        <f t="shared" si="1"/>
        <v>1.0083102493074791</v>
      </c>
      <c r="J14" s="46">
        <v>1034</v>
      </c>
      <c r="K14" s="10"/>
      <c r="L14" s="10"/>
      <c r="N14" s="11"/>
      <c r="P14" s="11"/>
      <c r="R14" s="11"/>
    </row>
    <row r="15" spans="1:12" s="11" customFormat="1" ht="27.75" customHeight="1">
      <c r="A15" s="285">
        <v>12</v>
      </c>
      <c r="B15" s="286" t="s">
        <v>24</v>
      </c>
      <c r="C15" s="287">
        <v>929</v>
      </c>
      <c r="D15" s="287">
        <v>940</v>
      </c>
      <c r="E15" s="288">
        <f t="shared" si="0"/>
        <v>0.9882978723404255</v>
      </c>
      <c r="F15" s="289" t="s">
        <v>332</v>
      </c>
      <c r="G15" s="290">
        <v>1707</v>
      </c>
      <c r="H15" s="290">
        <v>1704</v>
      </c>
      <c r="I15" s="288">
        <f t="shared" si="1"/>
        <v>1.0017605633802817</v>
      </c>
      <c r="J15" s="289">
        <v>2560</v>
      </c>
      <c r="K15" s="10"/>
      <c r="L15" s="10"/>
    </row>
    <row r="16" spans="1:18" ht="27.75" customHeight="1">
      <c r="A16" s="212">
        <v>13</v>
      </c>
      <c r="B16" s="213" t="s">
        <v>25</v>
      </c>
      <c r="C16" s="170">
        <v>691</v>
      </c>
      <c r="D16" s="170">
        <v>683</v>
      </c>
      <c r="E16" s="49">
        <f t="shared" si="0"/>
        <v>1.0117130307467057</v>
      </c>
      <c r="F16" s="46" t="s">
        <v>333</v>
      </c>
      <c r="G16" s="48">
        <v>1183</v>
      </c>
      <c r="H16" s="48">
        <v>1171</v>
      </c>
      <c r="I16" s="49">
        <f t="shared" si="1"/>
        <v>1.0102476515798462</v>
      </c>
      <c r="J16" s="46">
        <v>1602</v>
      </c>
      <c r="K16" s="10"/>
      <c r="L16" s="10"/>
      <c r="N16" s="11"/>
      <c r="P16" s="11"/>
      <c r="R16" s="11"/>
    </row>
    <row r="17" spans="1:12" s="13" customFormat="1" ht="27.75" customHeight="1">
      <c r="A17" s="285">
        <v>14</v>
      </c>
      <c r="B17" s="286" t="s">
        <v>26</v>
      </c>
      <c r="C17" s="287">
        <v>663</v>
      </c>
      <c r="D17" s="287">
        <v>666</v>
      </c>
      <c r="E17" s="288">
        <f t="shared" si="0"/>
        <v>0.9954954954954955</v>
      </c>
      <c r="F17" s="289" t="s">
        <v>334</v>
      </c>
      <c r="G17" s="290">
        <v>1216</v>
      </c>
      <c r="H17" s="290">
        <v>1215</v>
      </c>
      <c r="I17" s="288">
        <f t="shared" si="1"/>
        <v>1.0008230452674898</v>
      </c>
      <c r="J17" s="289">
        <v>1757</v>
      </c>
      <c r="K17" s="12"/>
      <c r="L17" s="12"/>
    </row>
    <row r="18" spans="1:18" ht="27.75" customHeight="1">
      <c r="A18" s="212">
        <v>15</v>
      </c>
      <c r="B18" s="213" t="s">
        <v>27</v>
      </c>
      <c r="C18" s="170">
        <v>638</v>
      </c>
      <c r="D18" s="170">
        <v>646</v>
      </c>
      <c r="E18" s="49">
        <f t="shared" si="0"/>
        <v>0.9876160990712074</v>
      </c>
      <c r="F18" s="46" t="s">
        <v>335</v>
      </c>
      <c r="G18" s="48">
        <v>1157</v>
      </c>
      <c r="H18" s="48">
        <v>1160</v>
      </c>
      <c r="I18" s="49">
        <f t="shared" si="1"/>
        <v>0.9974137931034482</v>
      </c>
      <c r="J18" s="46">
        <v>1604</v>
      </c>
      <c r="K18" s="10"/>
      <c r="L18" s="10"/>
      <c r="N18" s="11"/>
      <c r="P18" s="11"/>
      <c r="R18" s="11"/>
    </row>
    <row r="19" spans="1:18" ht="27.75" customHeight="1">
      <c r="A19" s="285">
        <v>16</v>
      </c>
      <c r="B19" s="286" t="s">
        <v>28</v>
      </c>
      <c r="C19" s="287">
        <v>206</v>
      </c>
      <c r="D19" s="287">
        <v>207</v>
      </c>
      <c r="E19" s="288">
        <f t="shared" si="0"/>
        <v>0.9951690821256038</v>
      </c>
      <c r="F19" s="289" t="s">
        <v>336</v>
      </c>
      <c r="G19" s="290">
        <v>371</v>
      </c>
      <c r="H19" s="290">
        <v>373</v>
      </c>
      <c r="I19" s="288">
        <f t="shared" si="1"/>
        <v>0.9946380697050938</v>
      </c>
      <c r="J19" s="289">
        <v>594</v>
      </c>
      <c r="K19" s="10"/>
      <c r="L19" s="10"/>
      <c r="N19" s="11"/>
      <c r="P19" s="11"/>
      <c r="R19" s="11"/>
    </row>
    <row r="20" spans="1:18" ht="27.75" customHeight="1">
      <c r="A20" s="212">
        <v>17</v>
      </c>
      <c r="B20" s="213" t="s">
        <v>29</v>
      </c>
      <c r="C20" s="170">
        <v>970</v>
      </c>
      <c r="D20" s="170">
        <v>929</v>
      </c>
      <c r="E20" s="49">
        <f t="shared" si="0"/>
        <v>1.0441334768568353</v>
      </c>
      <c r="F20" s="46" t="s">
        <v>337</v>
      </c>
      <c r="G20" s="48">
        <v>1609</v>
      </c>
      <c r="H20" s="48">
        <v>1526</v>
      </c>
      <c r="I20" s="49">
        <f t="shared" si="1"/>
        <v>1.0543905635648756</v>
      </c>
      <c r="J20" s="46">
        <v>2287</v>
      </c>
      <c r="K20" s="10"/>
      <c r="L20" s="10"/>
      <c r="N20" s="11"/>
      <c r="P20" s="11"/>
      <c r="R20" s="11"/>
    </row>
    <row r="21" spans="1:18" ht="27.75" customHeight="1">
      <c r="A21" s="285">
        <v>18</v>
      </c>
      <c r="B21" s="286" t="s">
        <v>30</v>
      </c>
      <c r="C21" s="287">
        <v>704</v>
      </c>
      <c r="D21" s="287">
        <v>708</v>
      </c>
      <c r="E21" s="288">
        <f t="shared" si="0"/>
        <v>0.9943502824858758</v>
      </c>
      <c r="F21" s="289" t="s">
        <v>338</v>
      </c>
      <c r="G21" s="290">
        <v>1298</v>
      </c>
      <c r="H21" s="290">
        <v>1299</v>
      </c>
      <c r="I21" s="288">
        <f t="shared" si="1"/>
        <v>0.9992301770592764</v>
      </c>
      <c r="J21" s="289">
        <v>1840</v>
      </c>
      <c r="K21" s="10"/>
      <c r="L21" s="10"/>
      <c r="N21" s="11"/>
      <c r="P21" s="11"/>
      <c r="R21" s="11"/>
    </row>
    <row r="22" spans="1:10" s="14" customFormat="1" ht="27.75" customHeight="1">
      <c r="A22" s="527" t="s">
        <v>8</v>
      </c>
      <c r="B22" s="528"/>
      <c r="C22" s="171">
        <v>14321</v>
      </c>
      <c r="D22" s="171">
        <v>14168</v>
      </c>
      <c r="E22" s="49">
        <f t="shared" si="0"/>
        <v>1.0107989836250706</v>
      </c>
      <c r="F22" s="46" t="s">
        <v>339</v>
      </c>
      <c r="G22" s="172">
        <v>25823</v>
      </c>
      <c r="H22" s="172">
        <v>25376</v>
      </c>
      <c r="I22" s="49">
        <f t="shared" si="1"/>
        <v>1.0176150693568726</v>
      </c>
      <c r="J22" s="46">
        <v>37509</v>
      </c>
    </row>
    <row r="24" ht="1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1:J1"/>
    <mergeCell ref="A2:A3"/>
    <mergeCell ref="B2:B3"/>
    <mergeCell ref="C2:F2"/>
    <mergeCell ref="G2:J2"/>
    <mergeCell ref="A22:B2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Q15" sqref="Q15"/>
    </sheetView>
  </sheetViews>
  <sheetFormatPr defaultColWidth="9.00390625" defaultRowHeight="12.75"/>
  <cols>
    <col min="1" max="1" width="4.50390625" style="0" bestFit="1" customWidth="1"/>
    <col min="2" max="2" width="24.00390625" style="0" bestFit="1" customWidth="1"/>
    <col min="3" max="4" width="10.625" style="0" bestFit="1" customWidth="1"/>
    <col min="7" max="7" width="9.625" style="0" customWidth="1"/>
    <col min="9" max="9" width="11.125" style="0" customWidth="1"/>
    <col min="14" max="14" width="11.50390625" style="0" customWidth="1"/>
    <col min="15" max="15" width="13.375" style="0" customWidth="1"/>
    <col min="16" max="16" width="14.50390625" style="0" customWidth="1"/>
  </cols>
  <sheetData>
    <row r="1" spans="1:16" ht="20.25">
      <c r="A1" s="477" t="s">
        <v>340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90.75" customHeight="1">
      <c r="A2" s="418" t="s">
        <v>9</v>
      </c>
      <c r="B2" s="418" t="s">
        <v>10</v>
      </c>
      <c r="C2" s="417" t="s">
        <v>246</v>
      </c>
      <c r="D2" s="417"/>
      <c r="E2" s="61" t="s">
        <v>148</v>
      </c>
      <c r="F2" s="417" t="s">
        <v>149</v>
      </c>
      <c r="G2" s="417"/>
      <c r="H2" s="417" t="s">
        <v>150</v>
      </c>
      <c r="I2" s="417"/>
      <c r="J2" s="417" t="s">
        <v>151</v>
      </c>
      <c r="K2" s="417"/>
      <c r="L2" s="417" t="s">
        <v>152</v>
      </c>
      <c r="M2" s="417"/>
      <c r="N2" s="417" t="s">
        <v>153</v>
      </c>
      <c r="O2" s="417"/>
      <c r="P2" s="61" t="s">
        <v>154</v>
      </c>
    </row>
    <row r="3" spans="1:16" ht="15" customHeight="1" thickBot="1">
      <c r="A3" s="424"/>
      <c r="B3" s="424"/>
      <c r="C3" s="173" t="s">
        <v>155</v>
      </c>
      <c r="D3" s="173" t="s">
        <v>156</v>
      </c>
      <c r="E3" s="173" t="s">
        <v>156</v>
      </c>
      <c r="F3" s="173" t="s">
        <v>155</v>
      </c>
      <c r="G3" s="174" t="s">
        <v>156</v>
      </c>
      <c r="H3" s="173" t="s">
        <v>155</v>
      </c>
      <c r="I3" s="174" t="s">
        <v>156</v>
      </c>
      <c r="J3" s="173" t="s">
        <v>155</v>
      </c>
      <c r="K3" s="174" t="s">
        <v>156</v>
      </c>
      <c r="L3" s="173" t="s">
        <v>155</v>
      </c>
      <c r="M3" s="174" t="s">
        <v>156</v>
      </c>
      <c r="N3" s="173" t="s">
        <v>155</v>
      </c>
      <c r="O3" s="174" t="s">
        <v>156</v>
      </c>
      <c r="P3" s="174" t="s">
        <v>156</v>
      </c>
    </row>
    <row r="4" spans="1:16" ht="27.75" customHeight="1" thickTop="1">
      <c r="A4" s="79">
        <v>1</v>
      </c>
      <c r="B4" s="594" t="s">
        <v>13</v>
      </c>
      <c r="C4" s="595">
        <v>653</v>
      </c>
      <c r="D4" s="595">
        <v>1131</v>
      </c>
      <c r="E4" s="595">
        <v>0</v>
      </c>
      <c r="F4" s="595">
        <v>3</v>
      </c>
      <c r="G4" s="595">
        <v>3</v>
      </c>
      <c r="H4" s="595">
        <v>0</v>
      </c>
      <c r="I4" s="595">
        <v>0</v>
      </c>
      <c r="J4" s="595">
        <v>1</v>
      </c>
      <c r="K4" s="595">
        <v>1</v>
      </c>
      <c r="L4" s="595">
        <v>0</v>
      </c>
      <c r="M4" s="595">
        <v>0</v>
      </c>
      <c r="N4" s="595">
        <v>4</v>
      </c>
      <c r="O4" s="595">
        <v>5</v>
      </c>
      <c r="P4" s="596">
        <f>G4+I4+K4+M4+O4</f>
        <v>9</v>
      </c>
    </row>
    <row r="5" spans="1:16" ht="27.75" customHeight="1">
      <c r="A5" s="220">
        <v>2</v>
      </c>
      <c r="B5" s="600" t="s">
        <v>14</v>
      </c>
      <c r="C5" s="601">
        <v>564</v>
      </c>
      <c r="D5" s="601">
        <v>1047</v>
      </c>
      <c r="E5" s="601">
        <v>0</v>
      </c>
      <c r="F5" s="601">
        <v>2</v>
      </c>
      <c r="G5" s="601">
        <v>2</v>
      </c>
      <c r="H5" s="601">
        <v>0</v>
      </c>
      <c r="I5" s="601">
        <v>0</v>
      </c>
      <c r="J5" s="601">
        <v>0</v>
      </c>
      <c r="K5" s="601">
        <v>0</v>
      </c>
      <c r="L5" s="601">
        <v>0</v>
      </c>
      <c r="M5" s="601">
        <v>0</v>
      </c>
      <c r="N5" s="601">
        <v>4</v>
      </c>
      <c r="O5" s="601">
        <v>4</v>
      </c>
      <c r="P5" s="602">
        <f aca="true" t="shared" si="0" ref="P5:P21">G5+I5+K5+M5+O5</f>
        <v>6</v>
      </c>
    </row>
    <row r="6" spans="1:16" ht="27.75" customHeight="1">
      <c r="A6" s="44">
        <v>3</v>
      </c>
      <c r="B6" s="597" t="s">
        <v>15</v>
      </c>
      <c r="C6" s="598">
        <v>1316</v>
      </c>
      <c r="D6" s="598">
        <v>2291</v>
      </c>
      <c r="E6" s="598">
        <v>37</v>
      </c>
      <c r="F6" s="598">
        <v>1</v>
      </c>
      <c r="G6" s="598">
        <v>1</v>
      </c>
      <c r="H6" s="598">
        <v>0</v>
      </c>
      <c r="I6" s="598">
        <v>0</v>
      </c>
      <c r="J6" s="598">
        <v>1</v>
      </c>
      <c r="K6" s="598">
        <v>1</v>
      </c>
      <c r="L6" s="598">
        <v>2</v>
      </c>
      <c r="M6" s="598">
        <v>2</v>
      </c>
      <c r="N6" s="598">
        <v>2</v>
      </c>
      <c r="O6" s="598">
        <v>2</v>
      </c>
      <c r="P6" s="599">
        <f t="shared" si="0"/>
        <v>6</v>
      </c>
    </row>
    <row r="7" spans="1:16" ht="27.75" customHeight="1">
      <c r="A7" s="220">
        <v>4</v>
      </c>
      <c r="B7" s="600" t="s">
        <v>16</v>
      </c>
      <c r="C7" s="601">
        <v>1358</v>
      </c>
      <c r="D7" s="601">
        <v>2634</v>
      </c>
      <c r="E7" s="601">
        <v>159</v>
      </c>
      <c r="F7" s="601">
        <v>7</v>
      </c>
      <c r="G7" s="601">
        <v>7</v>
      </c>
      <c r="H7" s="601">
        <v>0</v>
      </c>
      <c r="I7" s="601">
        <v>0</v>
      </c>
      <c r="J7" s="601">
        <v>1</v>
      </c>
      <c r="K7" s="601">
        <v>3</v>
      </c>
      <c r="L7" s="601">
        <v>5</v>
      </c>
      <c r="M7" s="601">
        <v>5</v>
      </c>
      <c r="N7" s="601">
        <v>14</v>
      </c>
      <c r="O7" s="601">
        <v>15</v>
      </c>
      <c r="P7" s="602">
        <f t="shared" si="0"/>
        <v>30</v>
      </c>
    </row>
    <row r="8" spans="1:16" ht="27.75" customHeight="1">
      <c r="A8" s="44">
        <v>5</v>
      </c>
      <c r="B8" s="597" t="s">
        <v>17</v>
      </c>
      <c r="C8" s="598">
        <v>1102</v>
      </c>
      <c r="D8" s="598">
        <v>1925</v>
      </c>
      <c r="E8" s="598">
        <v>76</v>
      </c>
      <c r="F8" s="598">
        <v>6</v>
      </c>
      <c r="G8" s="598">
        <v>7</v>
      </c>
      <c r="H8" s="598">
        <v>2</v>
      </c>
      <c r="I8" s="598">
        <v>2</v>
      </c>
      <c r="J8" s="598">
        <v>0</v>
      </c>
      <c r="K8" s="598">
        <v>0</v>
      </c>
      <c r="L8" s="598">
        <v>3</v>
      </c>
      <c r="M8" s="598">
        <v>3</v>
      </c>
      <c r="N8" s="598">
        <v>9</v>
      </c>
      <c r="O8" s="598">
        <v>10</v>
      </c>
      <c r="P8" s="599">
        <f t="shared" si="0"/>
        <v>22</v>
      </c>
    </row>
    <row r="9" spans="1:16" ht="27.75" customHeight="1">
      <c r="A9" s="220">
        <v>6</v>
      </c>
      <c r="B9" s="600" t="s">
        <v>18</v>
      </c>
      <c r="C9" s="601">
        <v>1852</v>
      </c>
      <c r="D9" s="601">
        <v>3556</v>
      </c>
      <c r="E9" s="601">
        <v>9</v>
      </c>
      <c r="F9" s="601">
        <v>16</v>
      </c>
      <c r="G9" s="601">
        <v>16</v>
      </c>
      <c r="H9" s="601">
        <v>0</v>
      </c>
      <c r="I9" s="601">
        <v>0</v>
      </c>
      <c r="J9" s="601">
        <v>1</v>
      </c>
      <c r="K9" s="601">
        <v>1</v>
      </c>
      <c r="L9" s="601">
        <v>7</v>
      </c>
      <c r="M9" s="601">
        <v>7</v>
      </c>
      <c r="N9" s="601">
        <v>12</v>
      </c>
      <c r="O9" s="601">
        <v>15</v>
      </c>
      <c r="P9" s="602">
        <f t="shared" si="0"/>
        <v>39</v>
      </c>
    </row>
    <row r="10" spans="1:16" ht="27.75" customHeight="1">
      <c r="A10" s="44">
        <v>7</v>
      </c>
      <c r="B10" s="597" t="s">
        <v>19</v>
      </c>
      <c r="C10" s="598">
        <v>687</v>
      </c>
      <c r="D10" s="598">
        <v>1185</v>
      </c>
      <c r="E10" s="598">
        <v>71</v>
      </c>
      <c r="F10" s="598">
        <v>4</v>
      </c>
      <c r="G10" s="598">
        <v>4</v>
      </c>
      <c r="H10" s="598">
        <v>0</v>
      </c>
      <c r="I10" s="598">
        <v>0</v>
      </c>
      <c r="J10" s="598">
        <v>0</v>
      </c>
      <c r="K10" s="598">
        <v>0</v>
      </c>
      <c r="L10" s="598">
        <v>4</v>
      </c>
      <c r="M10" s="598">
        <v>4</v>
      </c>
      <c r="N10" s="598">
        <v>10</v>
      </c>
      <c r="O10" s="598">
        <v>10</v>
      </c>
      <c r="P10" s="599">
        <f t="shared" si="0"/>
        <v>18</v>
      </c>
    </row>
    <row r="11" spans="1:16" ht="27.75" customHeight="1">
      <c r="A11" s="220">
        <v>8</v>
      </c>
      <c r="B11" s="600" t="s">
        <v>20</v>
      </c>
      <c r="C11" s="601">
        <v>432</v>
      </c>
      <c r="D11" s="601">
        <v>756</v>
      </c>
      <c r="E11" s="601">
        <v>0</v>
      </c>
      <c r="F11" s="601">
        <v>1</v>
      </c>
      <c r="G11" s="601">
        <v>1</v>
      </c>
      <c r="H11" s="601">
        <v>0</v>
      </c>
      <c r="I11" s="601">
        <v>0</v>
      </c>
      <c r="J11" s="601">
        <v>0</v>
      </c>
      <c r="K11" s="601">
        <v>0</v>
      </c>
      <c r="L11" s="601">
        <v>1</v>
      </c>
      <c r="M11" s="601">
        <v>1</v>
      </c>
      <c r="N11" s="601">
        <v>1</v>
      </c>
      <c r="O11" s="601">
        <v>1</v>
      </c>
      <c r="P11" s="602">
        <f t="shared" si="0"/>
        <v>3</v>
      </c>
    </row>
    <row r="12" spans="1:16" ht="27.75" customHeight="1">
      <c r="A12" s="44">
        <v>9</v>
      </c>
      <c r="B12" s="597" t="s">
        <v>21</v>
      </c>
      <c r="C12" s="598">
        <v>513</v>
      </c>
      <c r="D12" s="598">
        <v>896</v>
      </c>
      <c r="E12" s="598">
        <v>0</v>
      </c>
      <c r="F12" s="598">
        <v>4</v>
      </c>
      <c r="G12" s="598">
        <v>4</v>
      </c>
      <c r="H12" s="598">
        <v>0</v>
      </c>
      <c r="I12" s="598">
        <v>0</v>
      </c>
      <c r="J12" s="598">
        <v>0</v>
      </c>
      <c r="K12" s="598">
        <v>0</v>
      </c>
      <c r="L12" s="598">
        <v>1</v>
      </c>
      <c r="M12" s="598">
        <v>1</v>
      </c>
      <c r="N12" s="598">
        <v>5</v>
      </c>
      <c r="O12" s="598">
        <v>6</v>
      </c>
      <c r="P12" s="599">
        <f t="shared" si="0"/>
        <v>11</v>
      </c>
    </row>
    <row r="13" spans="1:16" ht="27.75" customHeight="1">
      <c r="A13" s="220">
        <v>10</v>
      </c>
      <c r="B13" s="600" t="s">
        <v>22</v>
      </c>
      <c r="C13" s="601">
        <v>665</v>
      </c>
      <c r="D13" s="601">
        <v>1133</v>
      </c>
      <c r="E13" s="601">
        <v>29</v>
      </c>
      <c r="F13" s="601">
        <v>2</v>
      </c>
      <c r="G13" s="601">
        <v>2</v>
      </c>
      <c r="H13" s="601">
        <v>0</v>
      </c>
      <c r="I13" s="601">
        <v>0</v>
      </c>
      <c r="J13" s="601">
        <v>2</v>
      </c>
      <c r="K13" s="601">
        <v>2</v>
      </c>
      <c r="L13" s="601">
        <v>4</v>
      </c>
      <c r="M13" s="601">
        <v>4</v>
      </c>
      <c r="N13" s="601">
        <v>2</v>
      </c>
      <c r="O13" s="601">
        <v>2</v>
      </c>
      <c r="P13" s="602">
        <f t="shared" si="0"/>
        <v>10</v>
      </c>
    </row>
    <row r="14" spans="1:16" ht="27.75" customHeight="1">
      <c r="A14" s="44">
        <v>11</v>
      </c>
      <c r="B14" s="597" t="s">
        <v>23</v>
      </c>
      <c r="C14" s="598">
        <v>378</v>
      </c>
      <c r="D14" s="598">
        <v>728</v>
      </c>
      <c r="E14" s="598">
        <v>43</v>
      </c>
      <c r="F14" s="598">
        <v>7</v>
      </c>
      <c r="G14" s="598">
        <v>8</v>
      </c>
      <c r="H14" s="598">
        <v>0</v>
      </c>
      <c r="I14" s="598">
        <v>0</v>
      </c>
      <c r="J14" s="598">
        <v>0</v>
      </c>
      <c r="K14" s="598">
        <v>0</v>
      </c>
      <c r="L14" s="598">
        <v>2</v>
      </c>
      <c r="M14" s="598">
        <v>2</v>
      </c>
      <c r="N14" s="598">
        <v>2</v>
      </c>
      <c r="O14" s="598">
        <v>3</v>
      </c>
      <c r="P14" s="599">
        <f t="shared" si="0"/>
        <v>13</v>
      </c>
    </row>
    <row r="15" spans="1:16" ht="27.75" customHeight="1">
      <c r="A15" s="220">
        <v>12</v>
      </c>
      <c r="B15" s="600" t="s">
        <v>24</v>
      </c>
      <c r="C15" s="601">
        <v>929</v>
      </c>
      <c r="D15" s="601">
        <v>1707</v>
      </c>
      <c r="E15" s="601">
        <v>0</v>
      </c>
      <c r="F15" s="601">
        <v>4</v>
      </c>
      <c r="G15" s="601">
        <v>4</v>
      </c>
      <c r="H15" s="601">
        <v>0</v>
      </c>
      <c r="I15" s="601">
        <v>0</v>
      </c>
      <c r="J15" s="601">
        <v>0</v>
      </c>
      <c r="K15" s="601">
        <v>0</v>
      </c>
      <c r="L15" s="601">
        <v>1</v>
      </c>
      <c r="M15" s="601">
        <v>1</v>
      </c>
      <c r="N15" s="601">
        <v>6</v>
      </c>
      <c r="O15" s="601">
        <v>6</v>
      </c>
      <c r="P15" s="602">
        <f t="shared" si="0"/>
        <v>11</v>
      </c>
    </row>
    <row r="16" spans="1:16" ht="27.75" customHeight="1">
      <c r="A16" s="44">
        <v>13</v>
      </c>
      <c r="B16" s="597" t="s">
        <v>25</v>
      </c>
      <c r="C16" s="598">
        <v>691</v>
      </c>
      <c r="D16" s="598">
        <v>1183</v>
      </c>
      <c r="E16" s="598">
        <v>0</v>
      </c>
      <c r="F16" s="598">
        <v>6</v>
      </c>
      <c r="G16" s="598">
        <v>6</v>
      </c>
      <c r="H16" s="598">
        <v>0</v>
      </c>
      <c r="I16" s="598">
        <v>0</v>
      </c>
      <c r="J16" s="598">
        <v>0</v>
      </c>
      <c r="K16" s="598">
        <v>0</v>
      </c>
      <c r="L16" s="598">
        <v>3</v>
      </c>
      <c r="M16" s="598">
        <v>3</v>
      </c>
      <c r="N16" s="598">
        <v>4</v>
      </c>
      <c r="O16" s="598">
        <v>5</v>
      </c>
      <c r="P16" s="599">
        <f t="shared" si="0"/>
        <v>14</v>
      </c>
    </row>
    <row r="17" spans="1:16" ht="27.75" customHeight="1">
      <c r="A17" s="220">
        <v>14</v>
      </c>
      <c r="B17" s="600" t="s">
        <v>26</v>
      </c>
      <c r="C17" s="601">
        <v>663</v>
      </c>
      <c r="D17" s="601">
        <v>1216</v>
      </c>
      <c r="E17" s="601">
        <v>69</v>
      </c>
      <c r="F17" s="601">
        <v>0</v>
      </c>
      <c r="G17" s="601">
        <v>0</v>
      </c>
      <c r="H17" s="601">
        <v>0</v>
      </c>
      <c r="I17" s="601">
        <v>0</v>
      </c>
      <c r="J17" s="601">
        <v>0</v>
      </c>
      <c r="K17" s="601">
        <v>0</v>
      </c>
      <c r="L17" s="601">
        <v>2</v>
      </c>
      <c r="M17" s="601">
        <v>2</v>
      </c>
      <c r="N17" s="601">
        <v>2</v>
      </c>
      <c r="O17" s="601">
        <v>2</v>
      </c>
      <c r="P17" s="602">
        <f t="shared" si="0"/>
        <v>4</v>
      </c>
    </row>
    <row r="18" spans="1:16" ht="27.75" customHeight="1">
      <c r="A18" s="44">
        <v>15</v>
      </c>
      <c r="B18" s="597" t="s">
        <v>27</v>
      </c>
      <c r="C18" s="598">
        <v>638</v>
      </c>
      <c r="D18" s="598">
        <v>1157</v>
      </c>
      <c r="E18" s="598">
        <v>19</v>
      </c>
      <c r="F18" s="598">
        <v>3</v>
      </c>
      <c r="G18" s="598">
        <v>3</v>
      </c>
      <c r="H18" s="598">
        <v>0</v>
      </c>
      <c r="I18" s="598">
        <v>0</v>
      </c>
      <c r="J18" s="598">
        <v>0</v>
      </c>
      <c r="K18" s="598">
        <v>0</v>
      </c>
      <c r="L18" s="598">
        <v>2</v>
      </c>
      <c r="M18" s="598">
        <v>2</v>
      </c>
      <c r="N18" s="598">
        <v>1</v>
      </c>
      <c r="O18" s="598">
        <v>1</v>
      </c>
      <c r="P18" s="599">
        <f t="shared" si="0"/>
        <v>6</v>
      </c>
    </row>
    <row r="19" spans="1:16" ht="27.75" customHeight="1">
      <c r="A19" s="220">
        <v>16</v>
      </c>
      <c r="B19" s="600" t="s">
        <v>28</v>
      </c>
      <c r="C19" s="601">
        <v>206</v>
      </c>
      <c r="D19" s="601">
        <v>371</v>
      </c>
      <c r="E19" s="601">
        <v>0</v>
      </c>
      <c r="F19" s="601">
        <v>0</v>
      </c>
      <c r="G19" s="601">
        <v>0</v>
      </c>
      <c r="H19" s="601">
        <v>0</v>
      </c>
      <c r="I19" s="601">
        <v>0</v>
      </c>
      <c r="J19" s="601">
        <v>0</v>
      </c>
      <c r="K19" s="601">
        <v>0</v>
      </c>
      <c r="L19" s="601">
        <v>0</v>
      </c>
      <c r="M19" s="601">
        <v>0</v>
      </c>
      <c r="N19" s="601">
        <v>0</v>
      </c>
      <c r="O19" s="601">
        <v>0</v>
      </c>
      <c r="P19" s="602">
        <f t="shared" si="0"/>
        <v>0</v>
      </c>
    </row>
    <row r="20" spans="1:16" ht="27.75" customHeight="1">
      <c r="A20" s="44">
        <v>17</v>
      </c>
      <c r="B20" s="597" t="s">
        <v>29</v>
      </c>
      <c r="C20" s="598">
        <v>970</v>
      </c>
      <c r="D20" s="598">
        <v>1609</v>
      </c>
      <c r="E20" s="598">
        <v>0</v>
      </c>
      <c r="F20" s="598">
        <v>6</v>
      </c>
      <c r="G20" s="598">
        <v>6</v>
      </c>
      <c r="H20" s="598">
        <v>0</v>
      </c>
      <c r="I20" s="598">
        <v>0</v>
      </c>
      <c r="J20" s="598">
        <v>0</v>
      </c>
      <c r="K20" s="598">
        <v>0</v>
      </c>
      <c r="L20" s="598">
        <v>1</v>
      </c>
      <c r="M20" s="598">
        <v>1</v>
      </c>
      <c r="N20" s="598">
        <v>4</v>
      </c>
      <c r="O20" s="598">
        <v>4</v>
      </c>
      <c r="P20" s="599">
        <f t="shared" si="0"/>
        <v>11</v>
      </c>
    </row>
    <row r="21" spans="1:16" ht="27.75" customHeight="1">
      <c r="A21" s="220">
        <v>18</v>
      </c>
      <c r="B21" s="600" t="s">
        <v>30</v>
      </c>
      <c r="C21" s="601">
        <v>704</v>
      </c>
      <c r="D21" s="601">
        <v>1298</v>
      </c>
      <c r="E21" s="601">
        <v>0</v>
      </c>
      <c r="F21" s="601">
        <v>1</v>
      </c>
      <c r="G21" s="601">
        <v>1</v>
      </c>
      <c r="H21" s="601">
        <v>0</v>
      </c>
      <c r="I21" s="601">
        <v>0</v>
      </c>
      <c r="J21" s="601">
        <v>0</v>
      </c>
      <c r="K21" s="601">
        <v>0</v>
      </c>
      <c r="L21" s="601">
        <v>2</v>
      </c>
      <c r="M21" s="601">
        <v>2</v>
      </c>
      <c r="N21" s="601">
        <v>1</v>
      </c>
      <c r="O21" s="601">
        <v>2</v>
      </c>
      <c r="P21" s="602">
        <f t="shared" si="0"/>
        <v>5</v>
      </c>
    </row>
    <row r="22" spans="1:16" ht="27.75" customHeight="1">
      <c r="A22" s="529" t="s">
        <v>8</v>
      </c>
      <c r="B22" s="529"/>
      <c r="C22" s="175">
        <v>14321</v>
      </c>
      <c r="D22" s="175">
        <v>25823</v>
      </c>
      <c r="E22" s="175">
        <v>512</v>
      </c>
      <c r="F22" s="175">
        <v>73</v>
      </c>
      <c r="G22" s="175">
        <v>75</v>
      </c>
      <c r="H22" s="175">
        <v>2</v>
      </c>
      <c r="I22" s="175">
        <v>2</v>
      </c>
      <c r="J22" s="175">
        <v>6</v>
      </c>
      <c r="K22" s="175">
        <v>8</v>
      </c>
      <c r="L22" s="175">
        <v>40</v>
      </c>
      <c r="M22" s="175">
        <v>40</v>
      </c>
      <c r="N22" s="175">
        <v>83</v>
      </c>
      <c r="O22" s="175">
        <v>93</v>
      </c>
      <c r="P22" s="175">
        <f>SUM(P4:P21)</f>
        <v>218</v>
      </c>
    </row>
    <row r="23" ht="27.75" customHeight="1">
      <c r="P23" s="37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1">
      <selection activeCell="L28" sqref="L28"/>
    </sheetView>
  </sheetViews>
  <sheetFormatPr defaultColWidth="9.125" defaultRowHeight="12.75"/>
  <cols>
    <col min="1" max="1" width="4.50390625" style="19" customWidth="1"/>
    <col min="2" max="2" width="23.625" style="19" customWidth="1"/>
    <col min="3" max="3" width="11.625" style="19" customWidth="1"/>
    <col min="4" max="4" width="8.625" style="19" customWidth="1"/>
    <col min="5" max="5" width="11.00390625" style="19" customWidth="1"/>
    <col min="6" max="6" width="11.375" style="19" customWidth="1"/>
    <col min="7" max="7" width="13.75390625" style="19" customWidth="1"/>
    <col min="8" max="8" width="11.625" style="19" customWidth="1"/>
    <col min="9" max="9" width="10.375" style="19" customWidth="1"/>
    <col min="10" max="10" width="10.875" style="19" customWidth="1"/>
    <col min="11" max="11" width="9.50390625" style="19" customWidth="1"/>
    <col min="12" max="12" width="12.375" style="19" customWidth="1"/>
    <col min="13" max="16384" width="9.125" style="19" customWidth="1"/>
  </cols>
  <sheetData>
    <row r="1" spans="1:12" ht="17.25">
      <c r="A1" s="538" t="s">
        <v>68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 ht="17.25">
      <c r="A2" s="538" t="s">
        <v>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1:12" ht="17.25">
      <c r="A3" s="538" t="s">
        <v>229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</row>
    <row r="4" spans="1:12" ht="18" thickBot="1">
      <c r="A4" s="539" t="s">
        <v>341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</row>
    <row r="5" spans="1:12" ht="17.25">
      <c r="A5" s="540" t="s">
        <v>1</v>
      </c>
      <c r="B5" s="541" t="s">
        <v>10</v>
      </c>
      <c r="C5" s="541" t="s">
        <v>70</v>
      </c>
      <c r="D5" s="541" t="s">
        <v>71</v>
      </c>
      <c r="E5" s="541" t="s">
        <v>72</v>
      </c>
      <c r="F5" s="541" t="s">
        <v>73</v>
      </c>
      <c r="G5" s="541" t="s">
        <v>74</v>
      </c>
      <c r="H5" s="542" t="s">
        <v>75</v>
      </c>
      <c r="I5" s="540" t="s">
        <v>230</v>
      </c>
      <c r="J5" s="541"/>
      <c r="K5" s="541"/>
      <c r="L5" s="542"/>
    </row>
    <row r="6" spans="1:12" ht="21" customHeight="1">
      <c r="A6" s="543"/>
      <c r="B6" s="396"/>
      <c r="C6" s="396"/>
      <c r="D6" s="396"/>
      <c r="E6" s="396"/>
      <c r="F6" s="396"/>
      <c r="G6" s="396"/>
      <c r="H6" s="544"/>
      <c r="I6" s="543" t="s">
        <v>76</v>
      </c>
      <c r="J6" s="396"/>
      <c r="K6" s="396"/>
      <c r="L6" s="544" t="s">
        <v>231</v>
      </c>
    </row>
    <row r="7" spans="1:12" ht="36" customHeight="1" thickBot="1">
      <c r="A7" s="603"/>
      <c r="B7" s="525"/>
      <c r="C7" s="525"/>
      <c r="D7" s="525"/>
      <c r="E7" s="525"/>
      <c r="F7" s="525"/>
      <c r="G7" s="525"/>
      <c r="H7" s="545"/>
      <c r="I7" s="369" t="s">
        <v>77</v>
      </c>
      <c r="J7" s="157" t="s">
        <v>78</v>
      </c>
      <c r="K7" s="157" t="s">
        <v>79</v>
      </c>
      <c r="L7" s="545"/>
    </row>
    <row r="8" spans="1:12" ht="18" thickTop="1">
      <c r="A8" s="604">
        <v>1</v>
      </c>
      <c r="B8" s="80" t="s">
        <v>13</v>
      </c>
      <c r="C8" s="188">
        <v>8</v>
      </c>
      <c r="D8" s="188">
        <v>3</v>
      </c>
      <c r="E8" s="188">
        <v>119</v>
      </c>
      <c r="F8" s="188">
        <v>166</v>
      </c>
      <c r="G8" s="204">
        <v>296</v>
      </c>
      <c r="H8" s="608">
        <v>273</v>
      </c>
      <c r="I8" s="370">
        <v>559</v>
      </c>
      <c r="J8" s="205">
        <f>I8-K8</f>
        <v>516</v>
      </c>
      <c r="K8" s="205">
        <v>43</v>
      </c>
      <c r="L8" s="371">
        <v>495</v>
      </c>
    </row>
    <row r="9" spans="1:12" ht="17.25">
      <c r="A9" s="609">
        <v>2</v>
      </c>
      <c r="B9" s="221" t="s">
        <v>14</v>
      </c>
      <c r="C9" s="222">
        <v>3</v>
      </c>
      <c r="D9" s="222">
        <v>0</v>
      </c>
      <c r="E9" s="222">
        <v>135</v>
      </c>
      <c r="F9" s="222">
        <v>192</v>
      </c>
      <c r="G9" s="293">
        <v>330</v>
      </c>
      <c r="H9" s="610">
        <v>305</v>
      </c>
      <c r="I9" s="378">
        <v>519</v>
      </c>
      <c r="J9" s="294">
        <f aca="true" t="shared" si="0" ref="J9:J26">I9-K9</f>
        <v>508</v>
      </c>
      <c r="K9" s="294">
        <v>11</v>
      </c>
      <c r="L9" s="379">
        <v>464</v>
      </c>
    </row>
    <row r="10" spans="1:12" ht="17.25">
      <c r="A10" s="381">
        <v>3</v>
      </c>
      <c r="B10" s="87" t="s">
        <v>15</v>
      </c>
      <c r="C10" s="190">
        <v>11</v>
      </c>
      <c r="D10" s="190">
        <v>0</v>
      </c>
      <c r="E10" s="190">
        <v>270</v>
      </c>
      <c r="F10" s="190">
        <v>380</v>
      </c>
      <c r="G10" s="70">
        <v>661</v>
      </c>
      <c r="H10" s="611">
        <v>616</v>
      </c>
      <c r="I10" s="372">
        <v>1241</v>
      </c>
      <c r="J10" s="206">
        <f t="shared" si="0"/>
        <v>1187</v>
      </c>
      <c r="K10" s="206">
        <v>54</v>
      </c>
      <c r="L10" s="373">
        <v>1107</v>
      </c>
    </row>
    <row r="11" spans="1:12" ht="17.25">
      <c r="A11" s="609">
        <v>4</v>
      </c>
      <c r="B11" s="221" t="s">
        <v>16</v>
      </c>
      <c r="C11" s="222">
        <v>19</v>
      </c>
      <c r="D11" s="222">
        <v>0</v>
      </c>
      <c r="E11" s="222">
        <v>252</v>
      </c>
      <c r="F11" s="222">
        <v>641</v>
      </c>
      <c r="G11" s="293">
        <v>912</v>
      </c>
      <c r="H11" s="610">
        <v>835</v>
      </c>
      <c r="I11" s="378">
        <v>1484</v>
      </c>
      <c r="J11" s="294">
        <f t="shared" si="0"/>
        <v>1428</v>
      </c>
      <c r="K11" s="294">
        <v>56</v>
      </c>
      <c r="L11" s="379">
        <v>1294</v>
      </c>
    </row>
    <row r="12" spans="1:12" ht="17.25">
      <c r="A12" s="381">
        <v>5</v>
      </c>
      <c r="B12" s="87" t="s">
        <v>17</v>
      </c>
      <c r="C12" s="190">
        <v>7</v>
      </c>
      <c r="D12" s="190">
        <v>0</v>
      </c>
      <c r="E12" s="190">
        <v>210</v>
      </c>
      <c r="F12" s="190">
        <v>313</v>
      </c>
      <c r="G12" s="70">
        <v>530</v>
      </c>
      <c r="H12" s="611">
        <v>498</v>
      </c>
      <c r="I12" s="372">
        <v>1025</v>
      </c>
      <c r="J12" s="206">
        <f t="shared" si="0"/>
        <v>992</v>
      </c>
      <c r="K12" s="206">
        <v>33</v>
      </c>
      <c r="L12" s="373">
        <v>930</v>
      </c>
    </row>
    <row r="13" spans="1:12" ht="17.25">
      <c r="A13" s="609">
        <v>6</v>
      </c>
      <c r="B13" s="221" t="s">
        <v>18</v>
      </c>
      <c r="C13" s="222">
        <v>13</v>
      </c>
      <c r="D13" s="222">
        <v>7</v>
      </c>
      <c r="E13" s="222">
        <v>244</v>
      </c>
      <c r="F13" s="222">
        <v>469</v>
      </c>
      <c r="G13" s="293">
        <v>733</v>
      </c>
      <c r="H13" s="610">
        <v>670</v>
      </c>
      <c r="I13" s="378">
        <v>1787</v>
      </c>
      <c r="J13" s="294">
        <f t="shared" si="0"/>
        <v>1715</v>
      </c>
      <c r="K13" s="294">
        <v>72</v>
      </c>
      <c r="L13" s="379">
        <v>1579</v>
      </c>
    </row>
    <row r="14" spans="1:12" ht="17.25">
      <c r="A14" s="381">
        <v>7</v>
      </c>
      <c r="B14" s="87" t="s">
        <v>19</v>
      </c>
      <c r="C14" s="190">
        <v>7</v>
      </c>
      <c r="D14" s="190">
        <v>3</v>
      </c>
      <c r="E14" s="190">
        <v>122</v>
      </c>
      <c r="F14" s="190">
        <v>189</v>
      </c>
      <c r="G14" s="70">
        <v>321</v>
      </c>
      <c r="H14" s="611">
        <v>300</v>
      </c>
      <c r="I14" s="372">
        <v>639</v>
      </c>
      <c r="J14" s="206">
        <f t="shared" si="0"/>
        <v>602</v>
      </c>
      <c r="K14" s="206">
        <v>37</v>
      </c>
      <c r="L14" s="373">
        <v>565</v>
      </c>
    </row>
    <row r="15" spans="1:12" ht="17.25">
      <c r="A15" s="609">
        <v>8</v>
      </c>
      <c r="B15" s="221" t="s">
        <v>20</v>
      </c>
      <c r="C15" s="222">
        <v>4</v>
      </c>
      <c r="D15" s="222">
        <v>0</v>
      </c>
      <c r="E15" s="222">
        <v>57</v>
      </c>
      <c r="F15" s="222">
        <v>173</v>
      </c>
      <c r="G15" s="293">
        <v>234</v>
      </c>
      <c r="H15" s="610">
        <v>221</v>
      </c>
      <c r="I15" s="378">
        <v>389</v>
      </c>
      <c r="J15" s="294">
        <f t="shared" si="0"/>
        <v>369</v>
      </c>
      <c r="K15" s="294">
        <v>20</v>
      </c>
      <c r="L15" s="379">
        <v>349</v>
      </c>
    </row>
    <row r="16" spans="1:12" ht="17.25">
      <c r="A16" s="381">
        <v>9</v>
      </c>
      <c r="B16" s="87" t="s">
        <v>21</v>
      </c>
      <c r="C16" s="190">
        <v>1</v>
      </c>
      <c r="D16" s="190">
        <v>2</v>
      </c>
      <c r="E16" s="190">
        <v>90</v>
      </c>
      <c r="F16" s="190">
        <v>180</v>
      </c>
      <c r="G16" s="70">
        <v>273</v>
      </c>
      <c r="H16" s="611">
        <v>255</v>
      </c>
      <c r="I16" s="372">
        <v>481</v>
      </c>
      <c r="J16" s="206">
        <f t="shared" si="0"/>
        <v>473</v>
      </c>
      <c r="K16" s="206">
        <v>8</v>
      </c>
      <c r="L16" s="373">
        <v>444</v>
      </c>
    </row>
    <row r="17" spans="1:12" ht="17.25">
      <c r="A17" s="609">
        <v>10</v>
      </c>
      <c r="B17" s="221" t="s">
        <v>22</v>
      </c>
      <c r="C17" s="222">
        <v>7</v>
      </c>
      <c r="D17" s="222">
        <v>0</v>
      </c>
      <c r="E17" s="222">
        <v>112</v>
      </c>
      <c r="F17" s="222">
        <v>215</v>
      </c>
      <c r="G17" s="293">
        <v>334</v>
      </c>
      <c r="H17" s="610">
        <v>319</v>
      </c>
      <c r="I17" s="378">
        <v>526</v>
      </c>
      <c r="J17" s="294">
        <f t="shared" si="0"/>
        <v>496</v>
      </c>
      <c r="K17" s="294">
        <v>30</v>
      </c>
      <c r="L17" s="379">
        <v>477</v>
      </c>
    </row>
    <row r="18" spans="1:12" ht="17.25">
      <c r="A18" s="381">
        <v>11</v>
      </c>
      <c r="B18" s="87" t="s">
        <v>23</v>
      </c>
      <c r="C18" s="190">
        <v>3</v>
      </c>
      <c r="D18" s="190">
        <v>5</v>
      </c>
      <c r="E18" s="190">
        <v>80</v>
      </c>
      <c r="F18" s="190">
        <v>167</v>
      </c>
      <c r="G18" s="70">
        <v>255</v>
      </c>
      <c r="H18" s="611">
        <v>227</v>
      </c>
      <c r="I18" s="372">
        <v>409</v>
      </c>
      <c r="J18" s="206">
        <f t="shared" si="0"/>
        <v>374</v>
      </c>
      <c r="K18" s="206">
        <v>35</v>
      </c>
      <c r="L18" s="373">
        <v>347</v>
      </c>
    </row>
    <row r="19" spans="1:12" ht="17.25">
      <c r="A19" s="609">
        <v>12</v>
      </c>
      <c r="B19" s="221" t="s">
        <v>24</v>
      </c>
      <c r="C19" s="222">
        <v>4</v>
      </c>
      <c r="D19" s="222">
        <v>0</v>
      </c>
      <c r="E19" s="222">
        <v>181</v>
      </c>
      <c r="F19" s="222">
        <v>369</v>
      </c>
      <c r="G19" s="293">
        <v>554</v>
      </c>
      <c r="H19" s="610">
        <v>518</v>
      </c>
      <c r="I19" s="378">
        <v>966</v>
      </c>
      <c r="J19" s="294">
        <f t="shared" si="0"/>
        <v>954</v>
      </c>
      <c r="K19" s="294">
        <v>12</v>
      </c>
      <c r="L19" s="379">
        <v>872</v>
      </c>
    </row>
    <row r="20" spans="1:12" ht="17.25">
      <c r="A20" s="381">
        <v>13</v>
      </c>
      <c r="B20" s="87" t="s">
        <v>25</v>
      </c>
      <c r="C20" s="190">
        <v>14</v>
      </c>
      <c r="D20" s="190">
        <v>0</v>
      </c>
      <c r="E20" s="190">
        <v>101</v>
      </c>
      <c r="F20" s="190">
        <v>187</v>
      </c>
      <c r="G20" s="70">
        <v>302</v>
      </c>
      <c r="H20" s="611">
        <v>288</v>
      </c>
      <c r="I20" s="372">
        <v>532</v>
      </c>
      <c r="J20" s="206">
        <f t="shared" si="0"/>
        <v>480</v>
      </c>
      <c r="K20" s="206">
        <v>52</v>
      </c>
      <c r="L20" s="373">
        <v>469</v>
      </c>
    </row>
    <row r="21" spans="1:12" ht="17.25">
      <c r="A21" s="609">
        <v>14</v>
      </c>
      <c r="B21" s="221" t="s">
        <v>26</v>
      </c>
      <c r="C21" s="222">
        <v>8</v>
      </c>
      <c r="D21" s="222">
        <v>2</v>
      </c>
      <c r="E21" s="222">
        <v>127</v>
      </c>
      <c r="F21" s="222">
        <v>289</v>
      </c>
      <c r="G21" s="293">
        <v>426</v>
      </c>
      <c r="H21" s="610">
        <v>404</v>
      </c>
      <c r="I21" s="378">
        <v>699</v>
      </c>
      <c r="J21" s="294">
        <f t="shared" si="0"/>
        <v>656</v>
      </c>
      <c r="K21" s="294">
        <v>43</v>
      </c>
      <c r="L21" s="379">
        <v>621</v>
      </c>
    </row>
    <row r="22" spans="1:12" ht="17.25">
      <c r="A22" s="381">
        <v>15</v>
      </c>
      <c r="B22" s="87" t="s">
        <v>27</v>
      </c>
      <c r="C22" s="190">
        <v>4</v>
      </c>
      <c r="D22" s="190">
        <v>0</v>
      </c>
      <c r="E22" s="190">
        <v>93</v>
      </c>
      <c r="F22" s="190">
        <v>235</v>
      </c>
      <c r="G22" s="70">
        <v>332</v>
      </c>
      <c r="H22" s="611">
        <v>305</v>
      </c>
      <c r="I22" s="372">
        <v>505</v>
      </c>
      <c r="J22" s="206">
        <f t="shared" si="0"/>
        <v>484</v>
      </c>
      <c r="K22" s="206">
        <v>21</v>
      </c>
      <c r="L22" s="373">
        <v>443</v>
      </c>
    </row>
    <row r="23" spans="1:12" ht="17.25">
      <c r="A23" s="609">
        <v>16</v>
      </c>
      <c r="B23" s="221" t="s">
        <v>28</v>
      </c>
      <c r="C23" s="222">
        <v>1</v>
      </c>
      <c r="D23" s="222">
        <v>0</v>
      </c>
      <c r="E23" s="222">
        <v>49</v>
      </c>
      <c r="F23" s="222">
        <v>44</v>
      </c>
      <c r="G23" s="293">
        <v>94</v>
      </c>
      <c r="H23" s="610">
        <v>88</v>
      </c>
      <c r="I23" s="378">
        <v>186</v>
      </c>
      <c r="J23" s="294">
        <f t="shared" si="0"/>
        <v>180</v>
      </c>
      <c r="K23" s="294">
        <v>6</v>
      </c>
      <c r="L23" s="379">
        <v>169</v>
      </c>
    </row>
    <row r="24" spans="1:12" ht="17.25">
      <c r="A24" s="381">
        <v>17</v>
      </c>
      <c r="B24" s="87" t="s">
        <v>29</v>
      </c>
      <c r="C24" s="190">
        <v>8</v>
      </c>
      <c r="D24" s="190">
        <v>5</v>
      </c>
      <c r="E24" s="190">
        <v>128</v>
      </c>
      <c r="F24" s="190">
        <v>337</v>
      </c>
      <c r="G24" s="70">
        <v>478</v>
      </c>
      <c r="H24" s="611">
        <v>446</v>
      </c>
      <c r="I24" s="372">
        <v>807</v>
      </c>
      <c r="J24" s="206">
        <f t="shared" si="0"/>
        <v>759</v>
      </c>
      <c r="K24" s="206">
        <v>48</v>
      </c>
      <c r="L24" s="373">
        <v>720</v>
      </c>
    </row>
    <row r="25" spans="1:12" ht="17.25">
      <c r="A25" s="609">
        <v>18</v>
      </c>
      <c r="B25" s="221" t="s">
        <v>30</v>
      </c>
      <c r="C25" s="222">
        <v>4</v>
      </c>
      <c r="D25" s="222">
        <v>0</v>
      </c>
      <c r="E25" s="222">
        <v>138</v>
      </c>
      <c r="F25" s="222">
        <v>233</v>
      </c>
      <c r="G25" s="293">
        <v>375</v>
      </c>
      <c r="H25" s="610">
        <v>349</v>
      </c>
      <c r="I25" s="378">
        <v>638</v>
      </c>
      <c r="J25" s="294">
        <f t="shared" si="0"/>
        <v>620</v>
      </c>
      <c r="K25" s="294">
        <v>18</v>
      </c>
      <c r="L25" s="379">
        <v>570</v>
      </c>
    </row>
    <row r="26" spans="1:12" ht="18" thickBot="1">
      <c r="A26" s="605" t="s">
        <v>8</v>
      </c>
      <c r="B26" s="606"/>
      <c r="C26" s="607">
        <v>126</v>
      </c>
      <c r="D26" s="607">
        <v>27</v>
      </c>
      <c r="E26" s="607">
        <v>2508</v>
      </c>
      <c r="F26" s="607">
        <v>4779</v>
      </c>
      <c r="G26" s="607">
        <v>7440</v>
      </c>
      <c r="H26" s="612">
        <v>6917</v>
      </c>
      <c r="I26" s="374">
        <v>13392</v>
      </c>
      <c r="J26" s="375">
        <f t="shared" si="0"/>
        <v>12793</v>
      </c>
      <c r="K26" s="376">
        <v>599</v>
      </c>
      <c r="L26" s="377">
        <v>11915</v>
      </c>
    </row>
  </sheetData>
  <sheetProtection/>
  <mergeCells count="16">
    <mergeCell ref="A26:B26"/>
    <mergeCell ref="D5:D7"/>
    <mergeCell ref="E5:E7"/>
    <mergeCell ref="F5:F7"/>
    <mergeCell ref="G5:G7"/>
    <mergeCell ref="H5:H7"/>
    <mergeCell ref="I5:L5"/>
    <mergeCell ref="I6:K6"/>
    <mergeCell ref="L6:L7"/>
    <mergeCell ref="A2:L2"/>
    <mergeCell ref="A3:L3"/>
    <mergeCell ref="A4:L4"/>
    <mergeCell ref="A5:A7"/>
    <mergeCell ref="B5:B7"/>
    <mergeCell ref="C5:C7"/>
    <mergeCell ref="A1:L1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G6" sqref="G6"/>
    </sheetView>
  </sheetViews>
  <sheetFormatPr defaultColWidth="9.00390625" defaultRowHeight="12.75"/>
  <cols>
    <col min="2" max="2" width="24.125" style="0" bestFit="1" customWidth="1"/>
    <col min="3" max="13" width="10.75390625" style="0" customWidth="1"/>
  </cols>
  <sheetData>
    <row r="1" spans="1:13" ht="15" customHeight="1">
      <c r="A1" s="576" t="s">
        <v>249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12.75">
      <c r="A2" s="577" t="s">
        <v>342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ht="13.5" customHeight="1">
      <c r="A3" s="459" t="s">
        <v>1</v>
      </c>
      <c r="B3" s="461" t="s">
        <v>10</v>
      </c>
      <c r="C3" s="578" t="s">
        <v>250</v>
      </c>
      <c r="D3" s="578"/>
      <c r="E3" s="578"/>
      <c r="F3" s="578"/>
      <c r="G3" s="578"/>
      <c r="H3" s="578"/>
      <c r="I3" s="451" t="s">
        <v>251</v>
      </c>
      <c r="J3" s="451" t="s">
        <v>252</v>
      </c>
      <c r="K3" s="451" t="s">
        <v>253</v>
      </c>
      <c r="L3" s="451" t="s">
        <v>254</v>
      </c>
      <c r="M3" s="451" t="s">
        <v>255</v>
      </c>
    </row>
    <row r="4" spans="1:13" ht="12.75" customHeight="1">
      <c r="A4" s="459"/>
      <c r="B4" s="461"/>
      <c r="C4" s="572" t="s">
        <v>256</v>
      </c>
      <c r="D4" s="574" t="s">
        <v>129</v>
      </c>
      <c r="E4" s="574"/>
      <c r="F4" s="574"/>
      <c r="G4" s="574"/>
      <c r="H4" s="574"/>
      <c r="I4" s="451"/>
      <c r="J4" s="451"/>
      <c r="K4" s="451"/>
      <c r="L4" s="451"/>
      <c r="M4" s="451"/>
    </row>
    <row r="5" spans="1:13" ht="75" customHeight="1" thickBot="1">
      <c r="A5" s="460"/>
      <c r="B5" s="462"/>
      <c r="C5" s="573"/>
      <c r="D5" s="304" t="s">
        <v>257</v>
      </c>
      <c r="E5" s="304" t="s">
        <v>258</v>
      </c>
      <c r="F5" s="304" t="s">
        <v>259</v>
      </c>
      <c r="G5" s="304" t="s">
        <v>260</v>
      </c>
      <c r="H5" s="304" t="s">
        <v>261</v>
      </c>
      <c r="I5" s="455"/>
      <c r="J5" s="455"/>
      <c r="K5" s="455"/>
      <c r="L5" s="455"/>
      <c r="M5" s="455"/>
    </row>
    <row r="6" spans="1:13" ht="18" thickTop="1">
      <c r="A6" s="79">
        <v>1</v>
      </c>
      <c r="B6" s="80" t="s">
        <v>13</v>
      </c>
      <c r="C6" s="120">
        <v>9</v>
      </c>
      <c r="D6" s="121">
        <v>0</v>
      </c>
      <c r="E6" s="121">
        <v>1</v>
      </c>
      <c r="F6" s="121">
        <v>7</v>
      </c>
      <c r="G6" s="121">
        <v>0</v>
      </c>
      <c r="H6" s="121">
        <v>1</v>
      </c>
      <c r="I6" s="120">
        <v>0</v>
      </c>
      <c r="J6" s="120">
        <v>0</v>
      </c>
      <c r="K6" s="120">
        <v>0</v>
      </c>
      <c r="L6" s="120">
        <v>1</v>
      </c>
      <c r="M6" s="120">
        <v>10</v>
      </c>
    </row>
    <row r="7" spans="1:13" ht="17.25">
      <c r="A7" s="220">
        <v>2</v>
      </c>
      <c r="B7" s="221" t="s">
        <v>14</v>
      </c>
      <c r="C7" s="244">
        <v>11</v>
      </c>
      <c r="D7" s="245">
        <v>3</v>
      </c>
      <c r="E7" s="245">
        <v>2</v>
      </c>
      <c r="F7" s="245">
        <v>6</v>
      </c>
      <c r="G7" s="245">
        <v>0</v>
      </c>
      <c r="H7" s="245">
        <v>0</v>
      </c>
      <c r="I7" s="244">
        <v>0</v>
      </c>
      <c r="J7" s="244">
        <v>0</v>
      </c>
      <c r="K7" s="244">
        <v>0</v>
      </c>
      <c r="L7" s="244">
        <v>0</v>
      </c>
      <c r="M7" s="244">
        <v>11</v>
      </c>
    </row>
    <row r="8" spans="1:13" ht="17.25">
      <c r="A8" s="44">
        <v>3</v>
      </c>
      <c r="B8" s="87" t="s">
        <v>15</v>
      </c>
      <c r="C8" s="126">
        <v>38</v>
      </c>
      <c r="D8" s="127">
        <v>2</v>
      </c>
      <c r="E8" s="127">
        <v>12</v>
      </c>
      <c r="F8" s="127">
        <v>24</v>
      </c>
      <c r="G8" s="127">
        <v>0</v>
      </c>
      <c r="H8" s="127">
        <v>0</v>
      </c>
      <c r="I8" s="126">
        <v>0</v>
      </c>
      <c r="J8" s="126">
        <v>0</v>
      </c>
      <c r="K8" s="126">
        <v>0</v>
      </c>
      <c r="L8" s="126">
        <v>2</v>
      </c>
      <c r="M8" s="126">
        <v>40</v>
      </c>
    </row>
    <row r="9" spans="1:13" ht="17.25">
      <c r="A9" s="220">
        <v>4</v>
      </c>
      <c r="B9" s="221" t="s">
        <v>16</v>
      </c>
      <c r="C9" s="244">
        <v>36</v>
      </c>
      <c r="D9" s="245">
        <v>3</v>
      </c>
      <c r="E9" s="245">
        <v>19</v>
      </c>
      <c r="F9" s="245">
        <v>16</v>
      </c>
      <c r="G9" s="245">
        <v>0</v>
      </c>
      <c r="H9" s="245">
        <v>0</v>
      </c>
      <c r="I9" s="244">
        <v>0</v>
      </c>
      <c r="J9" s="244">
        <v>0</v>
      </c>
      <c r="K9" s="244">
        <v>0</v>
      </c>
      <c r="L9" s="244">
        <v>1</v>
      </c>
      <c r="M9" s="244">
        <v>37</v>
      </c>
    </row>
    <row r="10" spans="1:13" ht="17.25">
      <c r="A10" s="44">
        <v>5</v>
      </c>
      <c r="B10" s="87" t="s">
        <v>17</v>
      </c>
      <c r="C10" s="126">
        <v>22</v>
      </c>
      <c r="D10" s="127">
        <v>2</v>
      </c>
      <c r="E10" s="127">
        <v>1</v>
      </c>
      <c r="F10" s="127">
        <v>18</v>
      </c>
      <c r="G10" s="127">
        <v>0</v>
      </c>
      <c r="H10" s="127">
        <v>1</v>
      </c>
      <c r="I10" s="126">
        <v>3</v>
      </c>
      <c r="J10" s="126">
        <v>0</v>
      </c>
      <c r="K10" s="126">
        <v>0</v>
      </c>
      <c r="L10" s="126">
        <v>0</v>
      </c>
      <c r="M10" s="126">
        <v>25</v>
      </c>
    </row>
    <row r="11" spans="1:13" ht="17.25">
      <c r="A11" s="220">
        <v>6</v>
      </c>
      <c r="B11" s="221" t="s">
        <v>18</v>
      </c>
      <c r="C11" s="244">
        <v>47</v>
      </c>
      <c r="D11" s="245">
        <v>10</v>
      </c>
      <c r="E11" s="245">
        <v>17</v>
      </c>
      <c r="F11" s="245">
        <v>16</v>
      </c>
      <c r="G11" s="245">
        <v>0</v>
      </c>
      <c r="H11" s="245">
        <v>4</v>
      </c>
      <c r="I11" s="244">
        <v>2</v>
      </c>
      <c r="J11" s="244">
        <v>0</v>
      </c>
      <c r="K11" s="244">
        <v>0</v>
      </c>
      <c r="L11" s="244">
        <v>5</v>
      </c>
      <c r="M11" s="244">
        <v>54</v>
      </c>
    </row>
    <row r="12" spans="1:13" ht="17.25">
      <c r="A12" s="44">
        <v>7</v>
      </c>
      <c r="B12" s="87" t="s">
        <v>19</v>
      </c>
      <c r="C12" s="126">
        <v>10</v>
      </c>
      <c r="D12" s="127">
        <v>2</v>
      </c>
      <c r="E12" s="127">
        <v>6</v>
      </c>
      <c r="F12" s="127">
        <v>2</v>
      </c>
      <c r="G12" s="127">
        <v>0</v>
      </c>
      <c r="H12" s="127">
        <v>0</v>
      </c>
      <c r="I12" s="126">
        <v>0</v>
      </c>
      <c r="J12" s="126">
        <v>0</v>
      </c>
      <c r="K12" s="126">
        <v>0</v>
      </c>
      <c r="L12" s="126">
        <v>1</v>
      </c>
      <c r="M12" s="126">
        <v>11</v>
      </c>
    </row>
    <row r="13" spans="1:13" ht="17.25">
      <c r="A13" s="220">
        <v>8</v>
      </c>
      <c r="B13" s="221" t="s">
        <v>20</v>
      </c>
      <c r="C13" s="244">
        <v>11</v>
      </c>
      <c r="D13" s="245">
        <v>1</v>
      </c>
      <c r="E13" s="245">
        <v>6</v>
      </c>
      <c r="F13" s="245">
        <v>4</v>
      </c>
      <c r="G13" s="245">
        <v>0</v>
      </c>
      <c r="H13" s="245">
        <v>0</v>
      </c>
      <c r="I13" s="244">
        <v>1</v>
      </c>
      <c r="J13" s="244">
        <v>0</v>
      </c>
      <c r="K13" s="244">
        <v>0</v>
      </c>
      <c r="L13" s="244">
        <v>0</v>
      </c>
      <c r="M13" s="244">
        <v>12</v>
      </c>
    </row>
    <row r="14" spans="1:13" ht="17.25">
      <c r="A14" s="44">
        <v>9</v>
      </c>
      <c r="B14" s="87" t="s">
        <v>21</v>
      </c>
      <c r="C14" s="126">
        <v>10</v>
      </c>
      <c r="D14" s="127">
        <v>3</v>
      </c>
      <c r="E14" s="127">
        <v>1</v>
      </c>
      <c r="F14" s="127">
        <v>6</v>
      </c>
      <c r="G14" s="127">
        <v>0</v>
      </c>
      <c r="H14" s="127">
        <v>0</v>
      </c>
      <c r="I14" s="126">
        <v>1</v>
      </c>
      <c r="J14" s="126">
        <v>0</v>
      </c>
      <c r="K14" s="126">
        <v>0</v>
      </c>
      <c r="L14" s="126">
        <v>1</v>
      </c>
      <c r="M14" s="126">
        <v>12</v>
      </c>
    </row>
    <row r="15" spans="1:13" ht="17.25">
      <c r="A15" s="220">
        <v>10</v>
      </c>
      <c r="B15" s="221" t="s">
        <v>22</v>
      </c>
      <c r="C15" s="244">
        <v>10</v>
      </c>
      <c r="D15" s="245">
        <v>1</v>
      </c>
      <c r="E15" s="245">
        <v>3</v>
      </c>
      <c r="F15" s="245">
        <v>6</v>
      </c>
      <c r="G15" s="245">
        <v>0</v>
      </c>
      <c r="H15" s="245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10</v>
      </c>
    </row>
    <row r="16" spans="1:13" ht="17.25">
      <c r="A16" s="44">
        <v>11</v>
      </c>
      <c r="B16" s="87" t="s">
        <v>23</v>
      </c>
      <c r="C16" s="126">
        <v>6</v>
      </c>
      <c r="D16" s="127">
        <v>0</v>
      </c>
      <c r="E16" s="127">
        <v>0</v>
      </c>
      <c r="F16" s="127">
        <v>5</v>
      </c>
      <c r="G16" s="127">
        <v>0</v>
      </c>
      <c r="H16" s="127">
        <v>1</v>
      </c>
      <c r="I16" s="126">
        <v>1</v>
      </c>
      <c r="J16" s="126">
        <v>0</v>
      </c>
      <c r="K16" s="126">
        <v>0</v>
      </c>
      <c r="L16" s="126">
        <v>0</v>
      </c>
      <c r="M16" s="126">
        <v>7</v>
      </c>
    </row>
    <row r="17" spans="1:13" ht="17.25">
      <c r="A17" s="220">
        <v>12</v>
      </c>
      <c r="B17" s="221" t="s">
        <v>24</v>
      </c>
      <c r="C17" s="244">
        <v>14</v>
      </c>
      <c r="D17" s="245">
        <v>3</v>
      </c>
      <c r="E17" s="245">
        <v>1</v>
      </c>
      <c r="F17" s="245">
        <v>9</v>
      </c>
      <c r="G17" s="245">
        <v>1</v>
      </c>
      <c r="H17" s="245">
        <v>0</v>
      </c>
      <c r="I17" s="244">
        <v>0</v>
      </c>
      <c r="J17" s="244">
        <v>0</v>
      </c>
      <c r="K17" s="244">
        <v>0</v>
      </c>
      <c r="L17" s="244">
        <v>3</v>
      </c>
      <c r="M17" s="244">
        <v>17</v>
      </c>
    </row>
    <row r="18" spans="1:13" ht="17.25">
      <c r="A18" s="44">
        <v>13</v>
      </c>
      <c r="B18" s="87" t="s">
        <v>25</v>
      </c>
      <c r="C18" s="126">
        <v>13</v>
      </c>
      <c r="D18" s="127">
        <v>2</v>
      </c>
      <c r="E18" s="127">
        <v>1</v>
      </c>
      <c r="F18" s="127">
        <v>10</v>
      </c>
      <c r="G18" s="127">
        <v>0</v>
      </c>
      <c r="H18" s="127">
        <v>0</v>
      </c>
      <c r="I18" s="126">
        <v>1</v>
      </c>
      <c r="J18" s="126">
        <v>0</v>
      </c>
      <c r="K18" s="126">
        <v>0</v>
      </c>
      <c r="L18" s="126">
        <v>0</v>
      </c>
      <c r="M18" s="126">
        <v>14</v>
      </c>
    </row>
    <row r="19" spans="1:13" ht="17.25">
      <c r="A19" s="220">
        <v>14</v>
      </c>
      <c r="B19" s="221" t="s">
        <v>26</v>
      </c>
      <c r="C19" s="244">
        <v>9</v>
      </c>
      <c r="D19" s="245">
        <v>4</v>
      </c>
      <c r="E19" s="245">
        <v>3</v>
      </c>
      <c r="F19" s="245">
        <v>2</v>
      </c>
      <c r="G19" s="245">
        <v>0</v>
      </c>
      <c r="H19" s="245">
        <v>0</v>
      </c>
      <c r="I19" s="244">
        <v>0</v>
      </c>
      <c r="J19" s="244">
        <v>0</v>
      </c>
      <c r="K19" s="244">
        <v>0</v>
      </c>
      <c r="L19" s="244">
        <v>1</v>
      </c>
      <c r="M19" s="244">
        <v>10</v>
      </c>
    </row>
    <row r="20" spans="1:13" ht="17.25">
      <c r="A20" s="44">
        <v>15</v>
      </c>
      <c r="B20" s="87" t="s">
        <v>27</v>
      </c>
      <c r="C20" s="126">
        <v>21</v>
      </c>
      <c r="D20" s="127">
        <v>1</v>
      </c>
      <c r="E20" s="127">
        <v>8</v>
      </c>
      <c r="F20" s="127">
        <v>12</v>
      </c>
      <c r="G20" s="127">
        <v>0</v>
      </c>
      <c r="H20" s="127">
        <v>0</v>
      </c>
      <c r="I20" s="126">
        <v>0</v>
      </c>
      <c r="J20" s="126">
        <v>0</v>
      </c>
      <c r="K20" s="126">
        <v>0</v>
      </c>
      <c r="L20" s="126">
        <v>2</v>
      </c>
      <c r="M20" s="126">
        <v>23</v>
      </c>
    </row>
    <row r="21" spans="1:13" ht="17.25">
      <c r="A21" s="220">
        <v>16</v>
      </c>
      <c r="B21" s="221" t="s">
        <v>28</v>
      </c>
      <c r="C21" s="244">
        <v>5</v>
      </c>
      <c r="D21" s="245">
        <v>0</v>
      </c>
      <c r="E21" s="245">
        <v>4</v>
      </c>
      <c r="F21" s="245">
        <v>1</v>
      </c>
      <c r="G21" s="245">
        <v>0</v>
      </c>
      <c r="H21" s="245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5</v>
      </c>
    </row>
    <row r="22" spans="1:13" ht="17.25">
      <c r="A22" s="44">
        <v>17</v>
      </c>
      <c r="B22" s="87" t="s">
        <v>29</v>
      </c>
      <c r="C22" s="126">
        <v>16</v>
      </c>
      <c r="D22" s="127">
        <v>1</v>
      </c>
      <c r="E22" s="127">
        <v>2</v>
      </c>
      <c r="F22" s="127">
        <v>13</v>
      </c>
      <c r="G22" s="127">
        <v>0</v>
      </c>
      <c r="H22" s="127">
        <v>0</v>
      </c>
      <c r="I22" s="126">
        <v>0</v>
      </c>
      <c r="J22" s="126">
        <v>0</v>
      </c>
      <c r="K22" s="126">
        <v>0</v>
      </c>
      <c r="L22" s="126">
        <v>1</v>
      </c>
      <c r="M22" s="126">
        <v>17</v>
      </c>
    </row>
    <row r="23" spans="1:13" ht="17.25">
      <c r="A23" s="220">
        <v>18</v>
      </c>
      <c r="B23" s="221" t="s">
        <v>30</v>
      </c>
      <c r="C23" s="244">
        <v>22</v>
      </c>
      <c r="D23" s="245">
        <v>0</v>
      </c>
      <c r="E23" s="245">
        <v>4</v>
      </c>
      <c r="F23" s="245">
        <v>15</v>
      </c>
      <c r="G23" s="245">
        <v>3</v>
      </c>
      <c r="H23" s="245">
        <v>0</v>
      </c>
      <c r="I23" s="244">
        <v>0</v>
      </c>
      <c r="J23" s="244">
        <v>1</v>
      </c>
      <c r="K23" s="244">
        <v>0</v>
      </c>
      <c r="L23" s="244">
        <v>0</v>
      </c>
      <c r="M23" s="244">
        <v>22</v>
      </c>
    </row>
    <row r="24" spans="1:13" ht="17.25">
      <c r="A24" s="575" t="s">
        <v>8</v>
      </c>
      <c r="B24" s="575"/>
      <c r="C24" s="126">
        <v>310</v>
      </c>
      <c r="D24" s="126">
        <v>38</v>
      </c>
      <c r="E24" s="126">
        <v>91</v>
      </c>
      <c r="F24" s="126">
        <v>172</v>
      </c>
      <c r="G24" s="126">
        <v>4</v>
      </c>
      <c r="H24" s="126">
        <v>7</v>
      </c>
      <c r="I24" s="126">
        <v>9</v>
      </c>
      <c r="J24" s="126">
        <v>1</v>
      </c>
      <c r="K24" s="126">
        <v>0</v>
      </c>
      <c r="L24" s="126">
        <v>18</v>
      </c>
      <c r="M24" s="126">
        <v>337</v>
      </c>
    </row>
  </sheetData>
  <sheetProtection/>
  <mergeCells count="13"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  <mergeCell ref="C4:C5"/>
    <mergeCell ref="D4:H4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2014-11-20T07:41:28Z</cp:lastPrinted>
  <dcterms:created xsi:type="dcterms:W3CDTF">2012-06-09T06:34:01Z</dcterms:created>
  <dcterms:modified xsi:type="dcterms:W3CDTF">2014-11-20T08:12:50Z</dcterms:modified>
  <cp:category/>
  <cp:version/>
  <cp:contentType/>
  <cp:contentStatus/>
</cp:coreProperties>
</file>