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960" windowHeight="11715" tabRatio="995" activeTab="15"/>
  </bookViews>
  <sheets>
    <sheet name="ЕДВ" sheetId="1" r:id="rId1"/>
    <sheet name="федрегистр" sheetId="2" r:id="rId2"/>
    <sheet name="РЕДК" sheetId="3" r:id="rId3"/>
    <sheet name="ЕДК-село" sheetId="4" r:id="rId4"/>
    <sheet name="ЕДК-многодет" sheetId="5" r:id="rId5"/>
    <sheet name="ФЕДК" sheetId="6" r:id="rId6"/>
    <sheet name="ОблМСП" sheetId="7" r:id="rId7"/>
    <sheet name="ВОВ " sheetId="8" r:id="rId8"/>
    <sheet name="доноры" sheetId="9" r:id="rId9"/>
    <sheet name="ДП" sheetId="10" r:id="rId10"/>
    <sheet name="ДопДП" sheetId="11" r:id="rId11"/>
    <sheet name="бер и корм" sheetId="12" r:id="rId12"/>
    <sheet name="субсидии" sheetId="13" r:id="rId13"/>
    <sheet name="1.5 лет" sheetId="14" r:id="rId14"/>
    <sheet name="актуальные" sheetId="15" r:id="rId15"/>
    <sheet name="475" sheetId="16" r:id="rId16"/>
    <sheet name="ЧАЭС" sheetId="17" r:id="rId17"/>
  </sheets>
  <definedNames>
    <definedName name="DATABASE" localSheetId="9">'ДП'!$B$4:$H$21</definedName>
  </definedNames>
  <calcPr fullCalcOnLoad="1"/>
</workbook>
</file>

<file path=xl/sharedStrings.xml><?xml version="1.0" encoding="utf-8"?>
<sst xmlns="http://schemas.openxmlformats.org/spreadsheetml/2006/main" count="1139" uniqueCount="574">
  <si>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</si>
  <si>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</si>
  <si>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РАЙОН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</si>
  <si>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</si>
  <si>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</si>
  <si>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</si>
  <si>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</si>
  <si>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</si>
  <si>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</si>
  <si>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</si>
  <si>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</si>
  <si>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</si>
  <si>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</si>
  <si>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</si>
  <si>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</si>
  <si>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</si>
  <si>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</si>
  <si>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</si>
  <si>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</si>
  <si>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</si>
  <si>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</si>
  <si>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</si>
  <si>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</si>
  <si>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</si>
  <si>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г. Сосновый Бор</t>
  </si>
  <si>
    <t>Тихвинский район</t>
  </si>
  <si>
    <t>Тосненский район</t>
  </si>
  <si>
    <t>ИТОГО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</si>
  <si>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</si>
  <si>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№</t>
  </si>
  <si>
    <t>Наименование МО</t>
  </si>
  <si>
    <t>получатели</t>
  </si>
  <si>
    <t xml:space="preserve">иждивенцы </t>
  </si>
  <si>
    <t>ЖПР (получатели без иждивенцев)</t>
  </si>
  <si>
    <t>Ветераны труда (получатели без иждивенцев)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</si>
  <si>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</si>
  <si>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</si>
  <si>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</si>
  <si>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</si>
  <si>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</si>
  <si>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</si>
  <si>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</si>
  <si>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</si>
  <si>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</si>
  <si>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</si>
  <si>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</si>
  <si>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</si>
  <si>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</si>
  <si>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</si>
  <si>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</si>
  <si>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</si>
  <si>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</si>
  <si>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</si>
  <si>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</si>
  <si>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</si>
  <si>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</si>
  <si>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</si>
  <si>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</si>
  <si>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</si>
  <si>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</si>
  <si>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получателей многодетная мать/отец (чел).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</si>
  <si>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</si>
  <si>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</si>
  <si>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</si>
  <si>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</si>
  <si>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</si>
  <si>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</si>
  <si>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</si>
  <si>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>Бокситогорский</t>
  </si>
  <si>
    <t xml:space="preserve">Волосовский        </t>
  </si>
  <si>
    <t>Волхов</t>
  </si>
  <si>
    <t xml:space="preserve">Всеволожский    </t>
  </si>
  <si>
    <t xml:space="preserve">Выборгский        </t>
  </si>
  <si>
    <t xml:space="preserve">Гатчинский          </t>
  </si>
  <si>
    <t xml:space="preserve">Кингисеппский      </t>
  </si>
  <si>
    <t xml:space="preserve">Киришский           </t>
  </si>
  <si>
    <t xml:space="preserve">Кировский         </t>
  </si>
  <si>
    <t xml:space="preserve">Лодейнопольский </t>
  </si>
  <si>
    <t xml:space="preserve">Ломоносовский     </t>
  </si>
  <si>
    <t xml:space="preserve">Лужский            </t>
  </si>
  <si>
    <t xml:space="preserve">Подпорожский       </t>
  </si>
  <si>
    <t xml:space="preserve">Приозерский        </t>
  </si>
  <si>
    <t xml:space="preserve">Сланцевский        </t>
  </si>
  <si>
    <t xml:space="preserve">Сосновый Бор       </t>
  </si>
  <si>
    <t xml:space="preserve">Тихвинский         </t>
  </si>
  <si>
    <t xml:space="preserve">Тосненский        </t>
  </si>
  <si>
    <t>Всего по Лен. области: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</si>
  <si>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</si>
  <si>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П\П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</si>
  <si>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</si>
  <si>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</si>
  <si>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</si>
  <si>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</si>
  <si>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</si>
  <si>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</si>
  <si>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</si>
  <si>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</si>
  <si>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</si>
  <si>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</si>
  <si>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</si>
  <si>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</si>
  <si>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</si>
  <si>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Итого по области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</si>
  <si>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</si>
  <si>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</si>
  <si>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</si>
  <si>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</si>
  <si>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</si>
  <si>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</si>
  <si>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Волосовский</t>
  </si>
  <si>
    <t>Волховский</t>
  </si>
  <si>
    <t>Всеволожский</t>
  </si>
  <si>
    <t>Выборгский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</si>
  <si>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</si>
  <si>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</si>
  <si>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</si>
  <si>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</si>
  <si>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</si>
  <si>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 xml:space="preserve">                                                                 и    детям в возрасте до 3-х лет            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</si>
  <si>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</si>
  <si>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</si>
  <si>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</si>
  <si>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</si>
  <si>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</si>
  <si>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</si>
  <si>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</si>
  <si>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</si>
  <si>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</si>
  <si>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</si>
  <si>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</si>
  <si>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Волховский </t>
  </si>
  <si>
    <t xml:space="preserve">         Инвалиды ВОВ </t>
  </si>
  <si>
    <t xml:space="preserve"> 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</si>
  <si>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</si>
  <si>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</si>
  <si>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</si>
  <si>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</si>
  <si>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</si>
  <si>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</si>
  <si>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</si>
  <si>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</si>
  <si>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</si>
  <si>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</si>
  <si>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</si>
  <si>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</si>
  <si>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</si>
  <si>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</si>
  <si>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</si>
  <si>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</si>
  <si>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</si>
  <si>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</si>
  <si>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</si>
  <si>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</si>
  <si>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</si>
  <si>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</si>
  <si>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</si>
  <si>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рейтинг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</si>
  <si>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</si>
  <si>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</si>
  <si>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</si>
  <si>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</si>
  <si>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</si>
  <si>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</si>
  <si>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</si>
  <si>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</si>
  <si>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</si>
  <si>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</si>
  <si>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</si>
  <si>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</si>
  <si>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</si>
  <si>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</si>
  <si>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</si>
  <si>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</si>
  <si>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</si>
  <si>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</si>
  <si>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</si>
  <si>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Всего:</t>
  </si>
  <si>
    <t>2</t>
  </si>
  <si>
    <t>3</t>
  </si>
  <si>
    <t>4</t>
  </si>
  <si>
    <t>5</t>
  </si>
  <si>
    <t>6</t>
  </si>
  <si>
    <t>7</t>
  </si>
  <si>
    <t>8</t>
  </si>
  <si>
    <t>11</t>
  </si>
  <si>
    <t>13</t>
  </si>
  <si>
    <t>16</t>
  </si>
  <si>
    <t xml:space="preserve">Информация о получателях федеральной ежемесячной денежной компенсации  за  расходы по коммунальным услугам  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</si>
  <si>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</si>
  <si>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</si>
  <si>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</si>
  <si>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</si>
  <si>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</si>
  <si>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</si>
  <si>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</si>
  <si>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</si>
  <si>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</si>
  <si>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</si>
  <si>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</si>
  <si>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</si>
  <si>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</si>
  <si>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</si>
  <si>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</si>
  <si>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</si>
  <si>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</si>
  <si>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</si>
  <si>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</si>
  <si>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 Ленинградской области</t>
  </si>
  <si>
    <t xml:space="preserve">Почетный донор СССР из федерального фонда компенсаций  </t>
  </si>
  <si>
    <t>Почетный донор России</t>
  </si>
  <si>
    <t>Почетный донор СССР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</si>
  <si>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</si>
  <si>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</si>
  <si>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</si>
  <si>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</si>
  <si>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</si>
  <si>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</si>
  <si>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</si>
  <si>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</si>
  <si>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</si>
  <si>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</si>
  <si>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</si>
  <si>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</si>
  <si>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</si>
  <si>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</si>
  <si>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</si>
  <si>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</si>
  <si>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</si>
  <si>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</si>
  <si>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 *</t>
    </r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</si>
  <si>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накопительно*</t>
    </r>
  </si>
  <si>
    <t>Количество носителей льгот у которых были начисления (с учетом должников) в 2013 году (накопительно)</t>
  </si>
  <si>
    <r>
      <t>Численность за 2013г.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</si>
  <si>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23</t>
  </si>
  <si>
    <r>
      <t>ВСЕГО  граждан , которым назначена выплата  в 2013 году (</t>
    </r>
    <r>
      <rPr>
        <b/>
        <u val="single"/>
        <sz val="11"/>
        <rFont val="Arial Cyr"/>
        <family val="0"/>
      </rPr>
      <t xml:space="preserve">накопительно, </t>
    </r>
    <r>
      <rPr>
        <b/>
        <i/>
        <u val="single"/>
        <sz val="11"/>
        <rFont val="Arial Cyr"/>
        <family val="0"/>
      </rPr>
      <t>включительно начисления за текущий месяц</t>
    </r>
    <r>
      <rPr>
        <b/>
        <sz val="11"/>
        <rFont val="Arial Cyr"/>
        <family val="0"/>
      </rPr>
      <t>)</t>
    </r>
  </si>
  <si>
    <t>*-в данную численность также включены граждане у которых имеется задолженность по данному виду выплаты</t>
  </si>
  <si>
    <t>Всего за 2013г. (накопительно)</t>
  </si>
  <si>
    <t>Всего  за  2013г. (накопительно)</t>
  </si>
  <si>
    <t>Накопительно за 2013г.</t>
  </si>
  <si>
    <r>
      <t>в т.ч.</t>
    </r>
    <r>
      <rPr>
        <b/>
        <sz val="10"/>
        <rFont val="Times New Roman"/>
        <family val="1"/>
      </rPr>
      <t xml:space="preserve"> из малоимущих семей</t>
    </r>
  </si>
  <si>
    <t>10*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</si>
  <si>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</si>
  <si>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Количество многодетных семей зарегистрированных в БД на текущий момент 2013</t>
  </si>
  <si>
    <t>Количество получателей у которых были начисления (с учетом должников) в накопительно  2013 году</t>
  </si>
  <si>
    <t>51</t>
  </si>
  <si>
    <t>28</t>
  </si>
  <si>
    <t>26</t>
  </si>
  <si>
    <t>9</t>
  </si>
  <si>
    <t>21</t>
  </si>
  <si>
    <t>38</t>
  </si>
  <si>
    <t>NN</t>
  </si>
  <si>
    <t>МР</t>
  </si>
  <si>
    <t>ВСЕГО_по_ежемесячному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</si>
  <si>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</si>
  <si>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</si>
  <si>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</si>
  <si>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</si>
  <si>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</si>
  <si>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</si>
  <si>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</si>
  <si>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</si>
  <si>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</si>
  <si>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>По Ленинградской области</t>
  </si>
  <si>
    <r>
      <t xml:space="preserve">Единоврем. Выплата лицам, состоящим в браке 50, 60,70, 75 лет                                                                      </t>
    </r>
    <r>
      <rPr>
        <sz val="10"/>
        <rFont val="Times New Roman Cyr"/>
        <family val="0"/>
      </rPr>
      <t xml:space="preserve"> (семейных пар)</t>
    </r>
  </si>
  <si>
    <r>
      <t xml:space="preserve">Ежегод. компенсация на приобрет. одежды и шк.-письм. принадлежностей многодетным         </t>
    </r>
    <r>
      <rPr>
        <sz val="10"/>
        <rFont val="Times New Roman Cyr"/>
        <family val="0"/>
      </rPr>
      <t>чел.(детей)</t>
    </r>
  </si>
  <si>
    <r>
      <t>в т.ч.</t>
    </r>
    <r>
      <rPr>
        <b/>
        <sz val="10"/>
        <rFont val="Times New Roman Cyr"/>
        <family val="0"/>
      </rPr>
      <t xml:space="preserve">        50 лет брака</t>
    </r>
  </si>
  <si>
    <r>
      <t xml:space="preserve">в т.ч. </t>
    </r>
    <r>
      <rPr>
        <b/>
        <sz val="10"/>
        <rFont val="Times New Roman Cyr"/>
        <family val="0"/>
      </rPr>
      <t xml:space="preserve">     60 лет брака</t>
    </r>
  </si>
  <si>
    <r>
      <t>в т.ч.</t>
    </r>
    <r>
      <rPr>
        <b/>
        <sz val="10"/>
        <rFont val="Times New Roman Cyr"/>
        <family val="0"/>
      </rPr>
      <t xml:space="preserve">       70 лет брака</t>
    </r>
  </si>
  <si>
    <r>
      <t xml:space="preserve">в т.ч.  </t>
    </r>
    <r>
      <rPr>
        <b/>
        <sz val="10"/>
        <rFont val="Times New Roman Cyr"/>
        <family val="0"/>
      </rPr>
      <t xml:space="preserve">    75 лет брака</t>
    </r>
  </si>
  <si>
    <t>387</t>
  </si>
  <si>
    <t>50</t>
  </si>
  <si>
    <t>33</t>
  </si>
  <si>
    <t>Наименование МO</t>
  </si>
  <si>
    <t>текущий месяц</t>
  </si>
  <si>
    <r>
      <t xml:space="preserve">ВСЕГО </t>
    </r>
    <r>
      <rPr>
        <b/>
        <sz val="9"/>
        <rFont val="Arial"/>
        <family val="2"/>
      </rPr>
      <t>(накопительно</t>
    </r>
    <r>
      <rPr>
        <b/>
        <sz val="10"/>
        <rFont val="Arial"/>
        <family val="2"/>
      </rPr>
      <t>)</t>
    </r>
  </si>
  <si>
    <t>за 2013 г</t>
  </si>
  <si>
    <t>семей</t>
  </si>
  <si>
    <t>граждан</t>
  </si>
  <si>
    <t xml:space="preserve">Бокситогорский </t>
  </si>
  <si>
    <t>Сосновоборский</t>
  </si>
  <si>
    <t xml:space="preserve">Выборгский </t>
  </si>
  <si>
    <t xml:space="preserve">Количество граждан зарегистрированных в БД </t>
  </si>
  <si>
    <t>Количество граждан, получивших различные меры социальной поддержки в 2013 году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</si>
  <si>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</si>
  <si>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</si>
  <si>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>МО</t>
  </si>
  <si>
    <t xml:space="preserve">  Активных распоряжений на детей на отчётную дату.                        </t>
  </si>
  <si>
    <t xml:space="preserve">   Нарастающим итогом за 2013 год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</si>
  <si>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</si>
  <si>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</si>
  <si>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</si>
  <si>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</si>
  <si>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</si>
  <si>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</si>
  <si>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</si>
  <si>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</si>
  <si>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</si>
  <si>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</si>
  <si>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</si>
  <si>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r>
      <t>Накопительно льготоносителей за 2013г.(</t>
    </r>
    <r>
      <rPr>
        <sz val="12"/>
        <rFont val="Arial Cyr"/>
        <family val="0"/>
      </rPr>
      <t>без начислений текущего месяца)</t>
    </r>
  </si>
  <si>
    <t>42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</si>
  <si>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</si>
  <si>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</si>
  <si>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</si>
  <si>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из  них:</t>
  </si>
  <si>
    <t>Числен.</t>
  </si>
  <si>
    <t>Ликвидаторы</t>
  </si>
  <si>
    <t>ЧАЭС, в том числе:</t>
  </si>
  <si>
    <t>МАЯК, в том числе:</t>
  </si>
  <si>
    <t xml:space="preserve">ПОР       </t>
  </si>
  <si>
    <t>получа</t>
  </si>
  <si>
    <t>без инв-ти,</t>
  </si>
  <si>
    <t>телей</t>
  </si>
  <si>
    <t>из них полу-</t>
  </si>
  <si>
    <t>инвалиды, из них</t>
  </si>
  <si>
    <t>получатели в связи с</t>
  </si>
  <si>
    <t>инвалиды</t>
  </si>
  <si>
    <t xml:space="preserve">получатели </t>
  </si>
  <si>
    <t>всего</t>
  </si>
  <si>
    <t>чают</t>
  </si>
  <si>
    <t xml:space="preserve">получают </t>
  </si>
  <si>
    <t>потерей кормильца</t>
  </si>
  <si>
    <t xml:space="preserve">получают  </t>
  </si>
  <si>
    <t>в связи с</t>
  </si>
  <si>
    <t>в соответствии с:</t>
  </si>
  <si>
    <t>потерей</t>
  </si>
  <si>
    <t>законода-</t>
  </si>
  <si>
    <t>судебным</t>
  </si>
  <si>
    <t>кормильца</t>
  </si>
  <si>
    <t>тельством</t>
  </si>
  <si>
    <t>решением</t>
  </si>
  <si>
    <t>по суд.реш.</t>
  </si>
  <si>
    <t>1</t>
  </si>
  <si>
    <t>10</t>
  </si>
  <si>
    <t>12</t>
  </si>
  <si>
    <t>14</t>
  </si>
  <si>
    <t>15</t>
  </si>
  <si>
    <t>17</t>
  </si>
  <si>
    <t>18</t>
  </si>
  <si>
    <t>24</t>
  </si>
  <si>
    <t>20</t>
  </si>
  <si>
    <t>62</t>
  </si>
  <si>
    <t>53</t>
  </si>
  <si>
    <t>31</t>
  </si>
  <si>
    <t>71</t>
  </si>
  <si>
    <t>149</t>
  </si>
  <si>
    <t>135</t>
  </si>
  <si>
    <t>85</t>
  </si>
  <si>
    <t>89</t>
  </si>
  <si>
    <t>60</t>
  </si>
  <si>
    <t>97</t>
  </si>
  <si>
    <t>41</t>
  </si>
  <si>
    <t>98</t>
  </si>
  <si>
    <t>69</t>
  </si>
  <si>
    <t>118</t>
  </si>
  <si>
    <t>Ветераны труда (сентябрь 2013 г)</t>
  </si>
  <si>
    <t>36</t>
  </si>
  <si>
    <t>19</t>
  </si>
  <si>
    <t>190</t>
  </si>
  <si>
    <t>289</t>
  </si>
  <si>
    <t>78</t>
  </si>
  <si>
    <t>95</t>
  </si>
  <si>
    <t>25</t>
  </si>
  <si>
    <t>102</t>
  </si>
  <si>
    <t>44</t>
  </si>
  <si>
    <t>73</t>
  </si>
  <si>
    <t>314</t>
  </si>
  <si>
    <t>48</t>
  </si>
  <si>
    <t>447</t>
  </si>
  <si>
    <t>37</t>
  </si>
  <si>
    <t>Информация</t>
  </si>
  <si>
    <t xml:space="preserve">о получателях ежемесячных денежных выплат гражданам, </t>
  </si>
  <si>
    <t>награжденным знаком "Почетный донор России" и</t>
  </si>
  <si>
    <t>на 01.09.13</t>
  </si>
  <si>
    <t>на октябрь 2013 года</t>
  </si>
  <si>
    <t>Жертвы политических репрессий август 2013 г)</t>
  </si>
  <si>
    <t>начислено к выплате за август 2013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</si>
  <si>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октябрь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2013 г</t>
    </r>
  </si>
  <si>
    <t>начислено к выплате на октябрь 2013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</si>
  <si>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октябрь 2013 г</t>
    </r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</si>
  <si>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01.10.2013г.</t>
    </r>
  </si>
  <si>
    <t>Количество льготников находящихся в регистре Пенсионного Фонда на 01.08.2013</t>
  </si>
  <si>
    <t>35</t>
  </si>
  <si>
    <t>107</t>
  </si>
  <si>
    <t>3573</t>
  </si>
  <si>
    <t>4715</t>
  </si>
  <si>
    <t>58</t>
  </si>
  <si>
    <t>188</t>
  </si>
  <si>
    <t>3816</t>
  </si>
  <si>
    <t>10426</t>
  </si>
  <si>
    <t>383</t>
  </si>
  <si>
    <t>49</t>
  </si>
  <si>
    <t>10372</t>
  </si>
  <si>
    <t>12855</t>
  </si>
  <si>
    <t>433</t>
  </si>
  <si>
    <t>137</t>
  </si>
  <si>
    <t>729</t>
  </si>
  <si>
    <t>262</t>
  </si>
  <si>
    <t>19203</t>
  </si>
  <si>
    <t>27463</t>
  </si>
  <si>
    <t>379</t>
  </si>
  <si>
    <t>66</t>
  </si>
  <si>
    <t>293</t>
  </si>
  <si>
    <t>20051</t>
  </si>
  <si>
    <t>24685</t>
  </si>
  <si>
    <t>458</t>
  </si>
  <si>
    <t>251</t>
  </si>
  <si>
    <t>1009</t>
  </si>
  <si>
    <t>17721</t>
  </si>
  <si>
    <t>24737</t>
  </si>
  <si>
    <t>27</t>
  </si>
  <si>
    <t>203</t>
  </si>
  <si>
    <t>7268</t>
  </si>
  <si>
    <t>12602</t>
  </si>
  <si>
    <t>4423</t>
  </si>
  <si>
    <t>6083</t>
  </si>
  <si>
    <t>211</t>
  </si>
  <si>
    <t>263</t>
  </si>
  <si>
    <t>8307</t>
  </si>
  <si>
    <t>10661</t>
  </si>
  <si>
    <t>57</t>
  </si>
  <si>
    <t>2793</t>
  </si>
  <si>
    <t>3767</t>
  </si>
  <si>
    <t>197</t>
  </si>
  <si>
    <t>4913</t>
  </si>
  <si>
    <t>6755</t>
  </si>
  <si>
    <t>87</t>
  </si>
  <si>
    <t>70</t>
  </si>
  <si>
    <t>7548</t>
  </si>
  <si>
    <t>10166</t>
  </si>
  <si>
    <t>3047</t>
  </si>
  <si>
    <t>4294</t>
  </si>
  <si>
    <t>32</t>
  </si>
  <si>
    <t>5694</t>
  </si>
  <si>
    <t>7495</t>
  </si>
  <si>
    <t>125</t>
  </si>
  <si>
    <t>5242</t>
  </si>
  <si>
    <t>6629</t>
  </si>
  <si>
    <t>3461</t>
  </si>
  <si>
    <t>6016</t>
  </si>
  <si>
    <t>119</t>
  </si>
  <si>
    <t>5533</t>
  </si>
  <si>
    <t>7138</t>
  </si>
  <si>
    <t>157</t>
  </si>
  <si>
    <t>660</t>
  </si>
  <si>
    <t>8982</t>
  </si>
  <si>
    <t>12441</t>
  </si>
  <si>
    <t>3132</t>
  </si>
  <si>
    <t>681</t>
  </si>
  <si>
    <t>1775</t>
  </si>
  <si>
    <t>141947</t>
  </si>
  <si>
    <t>198928</t>
  </si>
  <si>
    <t>Количество актуальных получателей в БД на сентябрь 2013 года (с учетом должников)</t>
  </si>
  <si>
    <t>Количество актуальных (семей) /получателей (с учетом должников) на октябрь 2013г</t>
  </si>
  <si>
    <t xml:space="preserve">Количество семей  (с учетом должников) октябрь 2013 г. (накопительно по начислению) </t>
  </si>
  <si>
    <t>Количество актуальных получателей (с учетом должников) на август 2013г.</t>
  </si>
  <si>
    <t xml:space="preserve">Информация об оказании некоторых мер социальной поддерждки из средств областного бюджета   за  2013 год (нарастающим итогом) по состоянию БД "Социальная защита" на 01.10.2013  г.   </t>
  </si>
  <si>
    <t>Компенсация на рождение ребенка ЛО</t>
  </si>
  <si>
    <t>Государственная социальная помощь</t>
  </si>
  <si>
    <t>Социальное пособие на погребение</t>
  </si>
  <si>
    <t>Пособие на рожд. по ФЗ №81</t>
  </si>
  <si>
    <t>чел.(детей)</t>
  </si>
  <si>
    <t>чел.</t>
  </si>
  <si>
    <t>Информация о количестве  ветеранов  Великой Отечественной войны 1941-1945 годов,  состоящих на учете в БД АИС "Социальная защита" по состоянию  на 01 октября 2013 года</t>
  </si>
  <si>
    <t>1206</t>
  </si>
  <si>
    <t>1343</t>
  </si>
  <si>
    <t>1589</t>
  </si>
  <si>
    <t>1801</t>
  </si>
  <si>
    <t>1665</t>
  </si>
  <si>
    <t>540</t>
  </si>
  <si>
    <t>783</t>
  </si>
  <si>
    <t>991</t>
  </si>
  <si>
    <t>413</t>
  </si>
  <si>
    <t>453</t>
  </si>
  <si>
    <t>638</t>
  </si>
  <si>
    <t>397</t>
  </si>
  <si>
    <t>382</t>
  </si>
  <si>
    <t>443</t>
  </si>
  <si>
    <t>381</t>
  </si>
  <si>
    <t>998</t>
  </si>
  <si>
    <t>740</t>
  </si>
  <si>
    <t>на   октябрь   2013 г.</t>
  </si>
  <si>
    <r>
      <t xml:space="preserve">Информация о получателях ежемесячных пособий, гражданам имеющим детей  на  </t>
    </r>
    <r>
      <rPr>
        <b/>
        <u val="single"/>
        <sz val="14"/>
        <rFont val="Arial Cyr"/>
        <family val="0"/>
      </rPr>
      <t xml:space="preserve"> октябрь   2013 г</t>
    </r>
    <r>
      <rPr>
        <b/>
        <sz val="14"/>
        <rFont val="Arial Cyr"/>
        <family val="0"/>
      </rPr>
      <t>.</t>
    </r>
  </si>
  <si>
    <t>на 01.10.13</t>
  </si>
  <si>
    <t>1212</t>
  </si>
  <si>
    <t>1908</t>
  </si>
  <si>
    <t>839</t>
  </si>
  <si>
    <t>1479</t>
  </si>
  <si>
    <t>1883</t>
  </si>
  <si>
    <t>3108</t>
  </si>
  <si>
    <t>1837</t>
  </si>
  <si>
    <t>3363</t>
  </si>
  <si>
    <t>2362</t>
  </si>
  <si>
    <t>3920</t>
  </si>
  <si>
    <t>2417</t>
  </si>
  <si>
    <t>4447</t>
  </si>
  <si>
    <t>1024</t>
  </si>
  <si>
    <t>1681</t>
  </si>
  <si>
    <t>628</t>
  </si>
  <si>
    <t>1055</t>
  </si>
  <si>
    <t>720</t>
  </si>
  <si>
    <t>1198</t>
  </si>
  <si>
    <t>1040</t>
  </si>
  <si>
    <t>1693</t>
  </si>
  <si>
    <t>596</t>
  </si>
  <si>
    <t>1061</t>
  </si>
  <si>
    <t>1739</t>
  </si>
  <si>
    <t>2931</t>
  </si>
  <si>
    <t>1162</t>
  </si>
  <si>
    <t>1909</t>
  </si>
  <si>
    <t>1240</t>
  </si>
  <si>
    <t>2104</t>
  </si>
  <si>
    <t>899</t>
  </si>
  <si>
    <t>1542</t>
  </si>
  <si>
    <t>335</t>
  </si>
  <si>
    <t>582</t>
  </si>
  <si>
    <t>1717</t>
  </si>
  <si>
    <t>2693</t>
  </si>
  <si>
    <t>1035</t>
  </si>
  <si>
    <t>1746</t>
  </si>
  <si>
    <t>22685</t>
  </si>
  <si>
    <t>38420</t>
  </si>
  <si>
    <t>Информация по ежемесячным пособиям на детей по  заявке на октябрь 2013 г.</t>
  </si>
  <si>
    <t xml:space="preserve">                                на  октябрь   2013 г.</t>
  </si>
  <si>
    <t>641</t>
  </si>
  <si>
    <t>571</t>
  </si>
  <si>
    <t>441</t>
  </si>
  <si>
    <t>410</t>
  </si>
  <si>
    <t>1140</t>
  </si>
  <si>
    <t>43</t>
  </si>
  <si>
    <t>1038</t>
  </si>
  <si>
    <t>1254</t>
  </si>
  <si>
    <t>1126</t>
  </si>
  <si>
    <t>1627</t>
  </si>
  <si>
    <t>1456</t>
  </si>
  <si>
    <t>1642</t>
  </si>
  <si>
    <t>1442</t>
  </si>
  <si>
    <t>583</t>
  </si>
  <si>
    <t>527</t>
  </si>
  <si>
    <t>370</t>
  </si>
  <si>
    <t>332</t>
  </si>
  <si>
    <t>422</t>
  </si>
  <si>
    <t>539</t>
  </si>
  <si>
    <t>483</t>
  </si>
  <si>
    <t>389</t>
  </si>
  <si>
    <t>40</t>
  </si>
  <si>
    <t>349</t>
  </si>
  <si>
    <t>1037</t>
  </si>
  <si>
    <t>918</t>
  </si>
  <si>
    <t>636</t>
  </si>
  <si>
    <t>561</t>
  </si>
  <si>
    <t>782</t>
  </si>
  <si>
    <t>61</t>
  </si>
  <si>
    <t>685</t>
  </si>
  <si>
    <t>511</t>
  </si>
  <si>
    <t>181</t>
  </si>
  <si>
    <t>171</t>
  </si>
  <si>
    <t>921</t>
  </si>
  <si>
    <t>833</t>
  </si>
  <si>
    <t>545</t>
  </si>
  <si>
    <t>500</t>
  </si>
  <si>
    <t>654</t>
  </si>
  <si>
    <t>12236</t>
  </si>
  <si>
    <t>Информация о получателях субсидий на оплату жилого помещения и коммунальных услуг
 за  сентябрь 2013г.</t>
  </si>
  <si>
    <t>сентябрь</t>
  </si>
  <si>
    <t>на 01 октября 2013 года.</t>
  </si>
  <si>
    <t>Сведения о числености граждан зарегистрированных в БД АИС "Социальная защита" на 01.10.2013 г.</t>
  </si>
  <si>
    <t xml:space="preserve">        на октябрь месяц 2013 года</t>
  </si>
  <si>
    <t>969</t>
  </si>
  <si>
    <t>303</t>
  </si>
  <si>
    <t>165</t>
  </si>
  <si>
    <t>105</t>
  </si>
  <si>
    <t>109</t>
  </si>
  <si>
    <t>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</si>
</sst>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11"/>
      <name val="Arial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sz val="6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i/>
      <sz val="16"/>
      <name val="Arial Cyr"/>
      <family val="0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b/>
      <sz val="10"/>
      <name val="Arial"/>
      <family val="2"/>
    </font>
    <font>
      <b/>
      <sz val="14"/>
      <color indexed="12"/>
      <name val="Arial Cyr"/>
      <family val="0"/>
    </font>
    <font>
      <b/>
      <sz val="11.3"/>
      <color indexed="8"/>
      <name val="Arial Unicode MS"/>
      <family val="2"/>
    </font>
    <font>
      <b/>
      <sz val="12"/>
      <color indexed="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b/>
      <i/>
      <sz val="10"/>
      <name val="Arial"/>
      <family val="2"/>
    </font>
    <font>
      <b/>
      <sz val="11.3"/>
      <color indexed="21"/>
      <name val="Arial Unicode MS"/>
      <family val="2"/>
    </font>
    <font>
      <b/>
      <i/>
      <sz val="12"/>
      <name val="Arial Unicode MS"/>
      <family val="2"/>
    </font>
    <font>
      <b/>
      <sz val="14"/>
      <color indexed="10"/>
      <name val="Arial"/>
      <family val="2"/>
    </font>
    <font>
      <b/>
      <sz val="7"/>
      <name val="Arial Cyr"/>
      <family val="0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1" fillId="3" borderId="0" applyNumberFormat="0" applyBorder="0" applyAlignment="0" applyProtection="0"/>
    <xf numFmtId="0" fontId="98" fillId="4" borderId="0" applyNumberFormat="0" applyBorder="0" applyAlignment="0" applyProtection="0"/>
    <xf numFmtId="0" fontId="1" fillId="5" borderId="0" applyNumberFormat="0" applyBorder="0" applyAlignment="0" applyProtection="0"/>
    <xf numFmtId="0" fontId="98" fillId="6" borderId="0" applyNumberFormat="0" applyBorder="0" applyAlignment="0" applyProtection="0"/>
    <xf numFmtId="0" fontId="1" fillId="7" borderId="0" applyNumberFormat="0" applyBorder="0" applyAlignment="0" applyProtection="0"/>
    <xf numFmtId="0" fontId="98" fillId="8" borderId="0" applyNumberFormat="0" applyBorder="0" applyAlignment="0" applyProtection="0"/>
    <xf numFmtId="0" fontId="1" fillId="9" borderId="0" applyNumberFormat="0" applyBorder="0" applyAlignment="0" applyProtection="0"/>
    <xf numFmtId="0" fontId="98" fillId="10" borderId="0" applyNumberFormat="0" applyBorder="0" applyAlignment="0" applyProtection="0"/>
    <xf numFmtId="0" fontId="1" fillId="11" borderId="0" applyNumberFormat="0" applyBorder="0" applyAlignment="0" applyProtection="0"/>
    <xf numFmtId="0" fontId="98" fillId="12" borderId="0" applyNumberFormat="0" applyBorder="0" applyAlignment="0" applyProtection="0"/>
    <xf numFmtId="0" fontId="1" fillId="13" borderId="0" applyNumberFormat="0" applyBorder="0" applyAlignment="0" applyProtection="0"/>
    <xf numFmtId="0" fontId="98" fillId="14" borderId="0" applyNumberFormat="0" applyBorder="0" applyAlignment="0" applyProtection="0"/>
    <xf numFmtId="0" fontId="1" fillId="15" borderId="0" applyNumberFormat="0" applyBorder="0" applyAlignment="0" applyProtection="0"/>
    <xf numFmtId="0" fontId="98" fillId="16" borderId="0" applyNumberFormat="0" applyBorder="0" applyAlignment="0" applyProtection="0"/>
    <xf numFmtId="0" fontId="1" fillId="17" borderId="0" applyNumberFormat="0" applyBorder="0" applyAlignment="0" applyProtection="0"/>
    <xf numFmtId="0" fontId="98" fillId="18" borderId="0" applyNumberFormat="0" applyBorder="0" applyAlignment="0" applyProtection="0"/>
    <xf numFmtId="0" fontId="1" fillId="19" borderId="0" applyNumberFormat="0" applyBorder="0" applyAlignment="0" applyProtection="0"/>
    <xf numFmtId="0" fontId="98" fillId="20" borderId="0" applyNumberFormat="0" applyBorder="0" applyAlignment="0" applyProtection="0"/>
    <xf numFmtId="0" fontId="1" fillId="9" borderId="0" applyNumberFormat="0" applyBorder="0" applyAlignment="0" applyProtection="0"/>
    <xf numFmtId="0" fontId="98" fillId="21" borderId="0" applyNumberFormat="0" applyBorder="0" applyAlignment="0" applyProtection="0"/>
    <xf numFmtId="0" fontId="1" fillId="15" borderId="0" applyNumberFormat="0" applyBorder="0" applyAlignment="0" applyProtection="0"/>
    <xf numFmtId="0" fontId="98" fillId="22" borderId="0" applyNumberFormat="0" applyBorder="0" applyAlignment="0" applyProtection="0"/>
    <xf numFmtId="0" fontId="1" fillId="23" borderId="0" applyNumberFormat="0" applyBorder="0" applyAlignment="0" applyProtection="0"/>
    <xf numFmtId="0" fontId="99" fillId="24" borderId="0" applyNumberFormat="0" applyBorder="0" applyAlignment="0" applyProtection="0"/>
    <xf numFmtId="0" fontId="63" fillId="25" borderId="0" applyNumberFormat="0" applyBorder="0" applyAlignment="0" applyProtection="0"/>
    <xf numFmtId="0" fontId="99" fillId="26" borderId="0" applyNumberFormat="0" applyBorder="0" applyAlignment="0" applyProtection="0"/>
    <xf numFmtId="0" fontId="63" fillId="17" borderId="0" applyNumberFormat="0" applyBorder="0" applyAlignment="0" applyProtection="0"/>
    <xf numFmtId="0" fontId="99" fillId="27" borderId="0" applyNumberFormat="0" applyBorder="0" applyAlignment="0" applyProtection="0"/>
    <xf numFmtId="0" fontId="63" fillId="19" borderId="0" applyNumberFormat="0" applyBorder="0" applyAlignment="0" applyProtection="0"/>
    <xf numFmtId="0" fontId="99" fillId="28" borderId="0" applyNumberFormat="0" applyBorder="0" applyAlignment="0" applyProtection="0"/>
    <xf numFmtId="0" fontId="63" fillId="29" borderId="0" applyNumberFormat="0" applyBorder="0" applyAlignment="0" applyProtection="0"/>
    <xf numFmtId="0" fontId="99" fillId="30" borderId="0" applyNumberFormat="0" applyBorder="0" applyAlignment="0" applyProtection="0"/>
    <xf numFmtId="0" fontId="63" fillId="31" borderId="0" applyNumberFormat="0" applyBorder="0" applyAlignment="0" applyProtection="0"/>
    <xf numFmtId="0" fontId="99" fillId="32" borderId="0" applyNumberFormat="0" applyBorder="0" applyAlignment="0" applyProtection="0"/>
    <xf numFmtId="0" fontId="63" fillId="33" borderId="0" applyNumberFormat="0" applyBorder="0" applyAlignment="0" applyProtection="0"/>
    <xf numFmtId="0" fontId="99" fillId="34" borderId="0" applyNumberFormat="0" applyBorder="0" applyAlignment="0" applyProtection="0"/>
    <xf numFmtId="0" fontId="63" fillId="35" borderId="0" applyNumberFormat="0" applyBorder="0" applyAlignment="0" applyProtection="0"/>
    <xf numFmtId="0" fontId="99" fillId="36" borderId="0" applyNumberFormat="0" applyBorder="0" applyAlignment="0" applyProtection="0"/>
    <xf numFmtId="0" fontId="63" fillId="37" borderId="0" applyNumberFormat="0" applyBorder="0" applyAlignment="0" applyProtection="0"/>
    <xf numFmtId="0" fontId="99" fillId="38" borderId="0" applyNumberFormat="0" applyBorder="0" applyAlignment="0" applyProtection="0"/>
    <xf numFmtId="0" fontId="63" fillId="39" borderId="0" applyNumberFormat="0" applyBorder="0" applyAlignment="0" applyProtection="0"/>
    <xf numFmtId="0" fontId="99" fillId="40" borderId="0" applyNumberFormat="0" applyBorder="0" applyAlignment="0" applyProtection="0"/>
    <xf numFmtId="0" fontId="63" fillId="29" borderId="0" applyNumberFormat="0" applyBorder="0" applyAlignment="0" applyProtection="0"/>
    <xf numFmtId="0" fontId="99" fillId="41" borderId="0" applyNumberFormat="0" applyBorder="0" applyAlignment="0" applyProtection="0"/>
    <xf numFmtId="0" fontId="63" fillId="31" borderId="0" applyNumberFormat="0" applyBorder="0" applyAlignment="0" applyProtection="0"/>
    <xf numFmtId="0" fontId="99" fillId="42" borderId="0" applyNumberFormat="0" applyBorder="0" applyAlignment="0" applyProtection="0"/>
    <xf numFmtId="0" fontId="63" fillId="43" borderId="0" applyNumberFormat="0" applyBorder="0" applyAlignment="0" applyProtection="0"/>
    <xf numFmtId="0" fontId="100" fillId="44" borderId="1" applyNumberFormat="0" applyAlignment="0" applyProtection="0"/>
    <xf numFmtId="0" fontId="64" fillId="13" borderId="2" applyNumberFormat="0" applyAlignment="0" applyProtection="0"/>
    <xf numFmtId="0" fontId="101" fillId="45" borderId="3" applyNumberFormat="0" applyAlignment="0" applyProtection="0"/>
    <xf numFmtId="0" fontId="65" fillId="46" borderId="4" applyNumberFormat="0" applyAlignment="0" applyProtection="0"/>
    <xf numFmtId="0" fontId="102" fillId="45" borderId="1" applyNumberFormat="0" applyAlignment="0" applyProtection="0"/>
    <xf numFmtId="0" fontId="66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3" fillId="0" borderId="5" applyNumberFormat="0" applyFill="0" applyAlignment="0" applyProtection="0"/>
    <xf numFmtId="0" fontId="67" fillId="0" borderId="6" applyNumberFormat="0" applyFill="0" applyAlignment="0" applyProtection="0"/>
    <xf numFmtId="0" fontId="104" fillId="0" borderId="7" applyNumberFormat="0" applyFill="0" applyAlignment="0" applyProtection="0"/>
    <xf numFmtId="0" fontId="68" fillId="0" borderId="8" applyNumberFormat="0" applyFill="0" applyAlignment="0" applyProtection="0"/>
    <xf numFmtId="0" fontId="105" fillId="0" borderId="9" applyNumberFormat="0" applyFill="0" applyAlignment="0" applyProtection="0"/>
    <xf numFmtId="0" fontId="69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55" fillId="0" borderId="12" applyNumberFormat="0" applyFill="0" applyAlignment="0" applyProtection="0"/>
    <xf numFmtId="0" fontId="107" fillId="47" borderId="13" applyNumberFormat="0" applyAlignment="0" applyProtection="0"/>
    <xf numFmtId="0" fontId="70" fillId="48" borderId="14" applyNumberFormat="0" applyAlignment="0" applyProtection="0"/>
    <xf numFmtId="0" fontId="10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9" fillId="49" borderId="0" applyNumberFormat="0" applyBorder="0" applyAlignment="0" applyProtection="0"/>
    <xf numFmtId="0" fontId="72" fillId="50" borderId="0" applyNumberFormat="0" applyBorder="0" applyAlignment="0" applyProtection="0"/>
    <xf numFmtId="0" fontId="40" fillId="0" borderId="0">
      <alignment/>
      <protection/>
    </xf>
    <xf numFmtId="0" fontId="98" fillId="0" borderId="0">
      <alignment/>
      <protection/>
    </xf>
    <xf numFmtId="0" fontId="110" fillId="51" borderId="0" applyNumberFormat="0" applyBorder="0" applyAlignment="0" applyProtection="0"/>
    <xf numFmtId="0" fontId="73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0" fillId="53" borderId="16" applyNumberFormat="0" applyFont="0" applyAlignment="0" applyProtection="0"/>
    <xf numFmtId="0" fontId="1" fillId="52" borderId="15" applyNumberFormat="0" applyFon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12" fillId="0" borderId="17" applyNumberFormat="0" applyFill="0" applyAlignment="0" applyProtection="0"/>
    <xf numFmtId="0" fontId="75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4" fillId="54" borderId="0" applyNumberFormat="0" applyBorder="0" applyAlignment="0" applyProtection="0"/>
    <xf numFmtId="0" fontId="77" fillId="7" borderId="0" applyNumberFormat="0" applyBorder="0" applyAlignment="0" applyProtection="0"/>
  </cellStyleXfs>
  <cellXfs count="6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2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4" fillId="0" borderId="0" xfId="87" applyFont="1" applyAlignment="1">
      <alignment horizontal="center"/>
      <protection/>
    </xf>
    <xf numFmtId="0" fontId="44" fillId="0" borderId="0" xfId="87" applyFont="1">
      <alignment/>
      <protection/>
    </xf>
    <xf numFmtId="0" fontId="46" fillId="0" borderId="0" xfId="87" applyFont="1">
      <alignment/>
      <protection/>
    </xf>
    <xf numFmtId="0" fontId="47" fillId="0" borderId="0" xfId="87" applyFont="1">
      <alignment/>
      <protection/>
    </xf>
    <xf numFmtId="3" fontId="48" fillId="0" borderId="0" xfId="87" applyNumberFormat="1" applyFont="1" applyAlignment="1">
      <alignment horizontal="center"/>
      <protection/>
    </xf>
    <xf numFmtId="3" fontId="44" fillId="0" borderId="0" xfId="87" applyNumberFormat="1" applyFont="1" applyAlignment="1">
      <alignment horizontal="center"/>
      <protection/>
    </xf>
    <xf numFmtId="9" fontId="48" fillId="0" borderId="0" xfId="97" applyFont="1" applyAlignment="1">
      <alignment horizontal="center"/>
    </xf>
    <xf numFmtId="0" fontId="49" fillId="0" borderId="0" xfId="87" applyFont="1" applyAlignment="1">
      <alignment horizontal="left"/>
      <protection/>
    </xf>
    <xf numFmtId="0" fontId="48" fillId="0" borderId="0" xfId="87" applyFont="1">
      <alignment/>
      <protection/>
    </xf>
    <xf numFmtId="0" fontId="50" fillId="0" borderId="0" xfId="87" applyFont="1" applyAlignment="1">
      <alignment horizontal="right" vertical="top" wrapText="1"/>
      <protection/>
    </xf>
    <xf numFmtId="0" fontId="47" fillId="0" borderId="0" xfId="87" applyFont="1" applyAlignment="1">
      <alignment horizontal="left"/>
      <protection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3" fillId="0" borderId="21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3" fillId="46" borderId="25" xfId="0" applyFont="1" applyFill="1" applyBorder="1" applyAlignment="1">
      <alignment/>
    </xf>
    <xf numFmtId="0" fontId="23" fillId="46" borderId="19" xfId="0" applyFont="1" applyFill="1" applyBorder="1" applyAlignment="1">
      <alignment horizontal="center"/>
    </xf>
    <xf numFmtId="0" fontId="5" fillId="46" borderId="19" xfId="0" applyFont="1" applyFill="1" applyBorder="1" applyAlignment="1">
      <alignment horizontal="center"/>
    </xf>
    <xf numFmtId="0" fontId="5" fillId="46" borderId="30" xfId="0" applyFont="1" applyFill="1" applyBorder="1" applyAlignment="1">
      <alignment horizontal="center"/>
    </xf>
    <xf numFmtId="0" fontId="5" fillId="46" borderId="25" xfId="0" applyNumberFormat="1" applyFont="1" applyFill="1" applyBorder="1" applyAlignment="1">
      <alignment horizontal="center" wrapText="1"/>
    </xf>
    <xf numFmtId="0" fontId="5" fillId="46" borderId="28" xfId="0" applyFont="1" applyFill="1" applyBorder="1" applyAlignment="1">
      <alignment horizontal="center" wrapText="1"/>
    </xf>
    <xf numFmtId="0" fontId="0" fillId="46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3" fillId="46" borderId="21" xfId="0" applyNumberFormat="1" applyFont="1" applyFill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2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wrapText="1"/>
    </xf>
    <xf numFmtId="0" fontId="25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right" vertical="center" wrapText="1"/>
    </xf>
    <xf numFmtId="0" fontId="53" fillId="0" borderId="1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55" borderId="19" xfId="0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18" fillId="55" borderId="19" xfId="0" applyNumberFormat="1" applyFont="1" applyFill="1" applyBorder="1" applyAlignment="1">
      <alignment horizontal="center" vertical="center"/>
    </xf>
    <xf numFmtId="0" fontId="18" fillId="55" borderId="19" xfId="0" applyNumberFormat="1" applyFont="1" applyFill="1" applyBorder="1" applyAlignment="1">
      <alignment horizontal="center" vertical="center" wrapText="1"/>
    </xf>
    <xf numFmtId="0" fontId="18" fillId="55" borderId="34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 wrapText="1"/>
    </xf>
    <xf numFmtId="0" fontId="62" fillId="0" borderId="35" xfId="0" applyNumberFormat="1" applyFont="1" applyBorder="1" applyAlignment="1">
      <alignment horizontal="center" vertical="center" wrapText="1"/>
    </xf>
    <xf numFmtId="0" fontId="62" fillId="55" borderId="3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5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4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8" fillId="15" borderId="19" xfId="0" applyNumberFormat="1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 wrapText="1"/>
    </xf>
    <xf numFmtId="0" fontId="18" fillId="15" borderId="19" xfId="0" applyNumberFormat="1" applyFont="1" applyFill="1" applyBorder="1" applyAlignment="1">
      <alignment horizontal="center" vertical="center" wrapText="1"/>
    </xf>
    <xf numFmtId="0" fontId="18" fillId="15" borderId="35" xfId="0" applyNumberFormat="1" applyFont="1" applyFill="1" applyBorder="1" applyAlignment="1">
      <alignment horizontal="center" vertical="top" wrapText="1"/>
    </xf>
    <xf numFmtId="0" fontId="17" fillId="15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23" fillId="55" borderId="19" xfId="0" applyFont="1" applyFill="1" applyBorder="1" applyAlignment="1">
      <alignment/>
    </xf>
    <xf numFmtId="0" fontId="17" fillId="55" borderId="19" xfId="0" applyNumberFormat="1" applyFont="1" applyFill="1" applyBorder="1" applyAlignment="1">
      <alignment horizontal="center" wrapText="1"/>
    </xf>
    <xf numFmtId="0" fontId="5" fillId="0" borderId="23" xfId="0" applyNumberFormat="1" applyFont="1" applyBorder="1" applyAlignment="1">
      <alignment horizontal="center"/>
    </xf>
    <xf numFmtId="0" fontId="17" fillId="0" borderId="23" xfId="0" applyNumberFormat="1" applyFont="1" applyBorder="1" applyAlignment="1">
      <alignment horizontal="center" wrapText="1"/>
    </xf>
    <xf numFmtId="0" fontId="25" fillId="0" borderId="23" xfId="0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17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0" fillId="55" borderId="19" xfId="0" applyFont="1" applyFill="1" applyBorder="1" applyAlignment="1">
      <alignment/>
    </xf>
    <xf numFmtId="0" fontId="18" fillId="0" borderId="19" xfId="0" applyNumberFormat="1" applyFont="1" applyBorder="1" applyAlignment="1">
      <alignment horizontal="center" wrapText="1"/>
    </xf>
    <xf numFmtId="10" fontId="18" fillId="0" borderId="19" xfId="0" applyNumberFormat="1" applyFont="1" applyBorder="1" applyAlignment="1">
      <alignment horizontal="center" wrapText="1"/>
    </xf>
    <xf numFmtId="0" fontId="18" fillId="55" borderId="19" xfId="0" applyNumberFormat="1" applyFont="1" applyFill="1" applyBorder="1" applyAlignment="1">
      <alignment horizontal="center" wrapText="1"/>
    </xf>
    <xf numFmtId="10" fontId="18" fillId="55" borderId="19" xfId="0" applyNumberFormat="1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horizontal="center" wrapText="1"/>
    </xf>
    <xf numFmtId="10" fontId="18" fillId="0" borderId="19" xfId="0" applyNumberFormat="1" applyFont="1" applyFill="1" applyBorder="1" applyAlignment="1">
      <alignment horizontal="center" wrapText="1"/>
    </xf>
    <xf numFmtId="10" fontId="18" fillId="0" borderId="23" xfId="0" applyNumberFormat="1" applyFont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55" borderId="19" xfId="0" applyFont="1" applyFill="1" applyBorder="1" applyAlignment="1">
      <alignment/>
    </xf>
    <xf numFmtId="0" fontId="10" fillId="55" borderId="19" xfId="0" applyFont="1" applyFill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1" fillId="56" borderId="21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1" fillId="56" borderId="19" xfId="0" applyNumberFormat="1" applyFont="1" applyFill="1" applyBorder="1" applyAlignment="1">
      <alignment horizontal="center"/>
    </xf>
    <xf numFmtId="0" fontId="10" fillId="46" borderId="25" xfId="0" applyNumberFormat="1" applyFont="1" applyFill="1" applyBorder="1" applyAlignment="1">
      <alignment horizontal="center"/>
    </xf>
    <xf numFmtId="0" fontId="10" fillId="46" borderId="19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10" fillId="46" borderId="37" xfId="0" applyNumberFormat="1" applyFont="1" applyFill="1" applyBorder="1" applyAlignment="1">
      <alignment horizontal="center"/>
    </xf>
    <xf numFmtId="0" fontId="10" fillId="46" borderId="38" xfId="0" applyNumberFormat="1" applyFont="1" applyFill="1" applyBorder="1" applyAlignment="1">
      <alignment horizontal="center"/>
    </xf>
    <xf numFmtId="0" fontId="10" fillId="55" borderId="25" xfId="0" applyFont="1" applyFill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3" fontId="11" fillId="55" borderId="19" xfId="0" applyNumberFormat="1" applyFont="1" applyFill="1" applyBorder="1" applyAlignment="1">
      <alignment horizontal="center"/>
    </xf>
    <xf numFmtId="3" fontId="11" fillId="46" borderId="21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0" fontId="18" fillId="15" borderId="19" xfId="0" applyFont="1" applyFill="1" applyBorder="1" applyAlignment="1">
      <alignment/>
    </xf>
    <xf numFmtId="0" fontId="0" fillId="0" borderId="0" xfId="0" applyNumberFormat="1" applyAlignment="1">
      <alignment/>
    </xf>
    <xf numFmtId="0" fontId="8" fillId="0" borderId="29" xfId="0" applyFont="1" applyFill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31" fillId="0" borderId="40" xfId="0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/>
    </xf>
    <xf numFmtId="0" fontId="31" fillId="15" borderId="40" xfId="0" applyFont="1" applyFill="1" applyBorder="1" applyAlignment="1">
      <alignment horizontal="center" vertical="center" wrapText="1"/>
    </xf>
    <xf numFmtId="0" fontId="16" fillId="15" borderId="43" xfId="0" applyFont="1" applyFill="1" applyBorder="1" applyAlignment="1">
      <alignment/>
    </xf>
    <xf numFmtId="0" fontId="36" fillId="0" borderId="44" xfId="0" applyNumberFormat="1" applyFont="1" applyBorder="1" applyAlignment="1">
      <alignment horizontal="center" vertical="center" wrapText="1"/>
    </xf>
    <xf numFmtId="0" fontId="34" fillId="0" borderId="41" xfId="0" applyFont="1" applyBorder="1" applyAlignment="1">
      <alignment wrapText="1"/>
    </xf>
    <xf numFmtId="0" fontId="33" fillId="0" borderId="42" xfId="0" applyFont="1" applyBorder="1" applyAlignment="1">
      <alignment horizontal="center" vertical="center" wrapText="1"/>
    </xf>
    <xf numFmtId="3" fontId="33" fillId="15" borderId="45" xfId="0" applyNumberFormat="1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wrapText="1"/>
    </xf>
    <xf numFmtId="0" fontId="33" fillId="15" borderId="40" xfId="0" applyFont="1" applyFill="1" applyBorder="1" applyAlignment="1">
      <alignment horizontal="center" vertical="center" wrapText="1"/>
    </xf>
    <xf numFmtId="0" fontId="31" fillId="15" borderId="42" xfId="0" applyFont="1" applyFill="1" applyBorder="1" applyAlignment="1">
      <alignment horizontal="center" vertical="center" wrapText="1"/>
    </xf>
    <xf numFmtId="0" fontId="32" fillId="0" borderId="46" xfId="0" applyNumberFormat="1" applyFont="1" applyBorder="1" applyAlignment="1">
      <alignment horizontal="center" vertical="center"/>
    </xf>
    <xf numFmtId="0" fontId="32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3" fontId="24" fillId="0" borderId="19" xfId="0" applyNumberFormat="1" applyFont="1" applyBorder="1" applyAlignment="1">
      <alignment/>
    </xf>
    <xf numFmtId="3" fontId="81" fillId="0" borderId="19" xfId="0" applyNumberFormat="1" applyFont="1" applyBorder="1" applyAlignment="1">
      <alignment horizontal="center"/>
    </xf>
    <xf numFmtId="3" fontId="81" fillId="0" borderId="30" xfId="0" applyNumberFormat="1" applyFont="1" applyBorder="1" applyAlignment="1">
      <alignment horizontal="center"/>
    </xf>
    <xf numFmtId="3" fontId="81" fillId="0" borderId="25" xfId="0" applyNumberFormat="1" applyFont="1" applyBorder="1" applyAlignment="1">
      <alignment horizontal="center"/>
    </xf>
    <xf numFmtId="3" fontId="81" fillId="0" borderId="28" xfId="0" applyNumberFormat="1" applyFont="1" applyBorder="1" applyAlignment="1">
      <alignment horizontal="center"/>
    </xf>
    <xf numFmtId="3" fontId="82" fillId="0" borderId="28" xfId="0" applyNumberFormat="1" applyFont="1" applyBorder="1" applyAlignment="1">
      <alignment horizontal="center"/>
    </xf>
    <xf numFmtId="0" fontId="0" fillId="55" borderId="25" xfId="0" applyFill="1" applyBorder="1" applyAlignment="1">
      <alignment/>
    </xf>
    <xf numFmtId="3" fontId="24" fillId="55" borderId="19" xfId="0" applyNumberFormat="1" applyFont="1" applyFill="1" applyBorder="1" applyAlignment="1">
      <alignment/>
    </xf>
    <xf numFmtId="3" fontId="81" fillId="55" borderId="19" xfId="0" applyNumberFormat="1" applyFont="1" applyFill="1" applyBorder="1" applyAlignment="1">
      <alignment horizontal="center"/>
    </xf>
    <xf numFmtId="3" fontId="81" fillId="55" borderId="30" xfId="0" applyNumberFormat="1" applyFont="1" applyFill="1" applyBorder="1" applyAlignment="1">
      <alignment horizontal="center"/>
    </xf>
    <xf numFmtId="3" fontId="81" fillId="55" borderId="25" xfId="0" applyNumberFormat="1" applyFont="1" applyFill="1" applyBorder="1" applyAlignment="1">
      <alignment horizontal="center"/>
    </xf>
    <xf numFmtId="3" fontId="81" fillId="55" borderId="28" xfId="0" applyNumberFormat="1" applyFont="1" applyFill="1" applyBorder="1" applyAlignment="1">
      <alignment horizontal="center"/>
    </xf>
    <xf numFmtId="3" fontId="82" fillId="55" borderId="28" xfId="0" applyNumberFormat="1" applyFont="1" applyFill="1" applyBorder="1" applyAlignment="1">
      <alignment horizontal="center"/>
    </xf>
    <xf numFmtId="3" fontId="83" fillId="0" borderId="22" xfId="0" applyNumberFormat="1" applyFont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3" fontId="82" fillId="0" borderId="2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49" fontId="50" fillId="0" borderId="19" xfId="0" applyNumberFormat="1" applyFont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/>
    </xf>
    <xf numFmtId="3" fontId="89" fillId="56" borderId="19" xfId="0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93" fillId="0" borderId="19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95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55" fillId="0" borderId="0" xfId="88" applyFont="1">
      <alignment/>
      <protection/>
    </xf>
    <xf numFmtId="0" fontId="98" fillId="0" borderId="0" xfId="88">
      <alignment/>
      <protection/>
    </xf>
    <xf numFmtId="1" fontId="5" fillId="0" borderId="45" xfId="0" applyNumberFormat="1" applyFont="1" applyBorder="1" applyAlignment="1">
      <alignment/>
    </xf>
    <xf numFmtId="0" fontId="0" fillId="0" borderId="21" xfId="0" applyBorder="1" applyAlignment="1">
      <alignment/>
    </xf>
    <xf numFmtId="0" fontId="28" fillId="0" borderId="43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18" fillId="55" borderId="19" xfId="0" applyFont="1" applyFill="1" applyBorder="1" applyAlignment="1">
      <alignment/>
    </xf>
    <xf numFmtId="0" fontId="18" fillId="55" borderId="35" xfId="0" applyNumberFormat="1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6" fillId="0" borderId="21" xfId="0" applyFont="1" applyBorder="1" applyAlignment="1">
      <alignment/>
    </xf>
    <xf numFmtId="3" fontId="16" fillId="0" borderId="21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3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/>
    </xf>
    <xf numFmtId="0" fontId="0" fillId="15" borderId="21" xfId="0" applyFill="1" applyBorder="1" applyAlignment="1">
      <alignment/>
    </xf>
    <xf numFmtId="0" fontId="32" fillId="15" borderId="19" xfId="0" applyNumberFormat="1" applyFont="1" applyFill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0" fillId="15" borderId="49" xfId="0" applyFill="1" applyBorder="1" applyAlignment="1">
      <alignment/>
    </xf>
    <xf numFmtId="0" fontId="34" fillId="0" borderId="30" xfId="0" applyFont="1" applyBorder="1" applyAlignment="1">
      <alignment wrapText="1"/>
    </xf>
    <xf numFmtId="3" fontId="30" fillId="0" borderId="50" xfId="0" applyNumberFormat="1" applyFont="1" applyBorder="1" applyAlignment="1">
      <alignment horizontal="center" vertical="center" wrapText="1"/>
    </xf>
    <xf numFmtId="0" fontId="36" fillId="0" borderId="51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/>
    </xf>
    <xf numFmtId="0" fontId="32" fillId="0" borderId="53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8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/>
    </xf>
    <xf numFmtId="3" fontId="35" fillId="0" borderId="19" xfId="0" applyNumberFormat="1" applyFont="1" applyBorder="1" applyAlignment="1">
      <alignment horizontal="center"/>
    </xf>
    <xf numFmtId="3" fontId="20" fillId="0" borderId="41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 wrapText="1"/>
    </xf>
    <xf numFmtId="0" fontId="18" fillId="15" borderId="43" xfId="0" applyFont="1" applyFill="1" applyBorder="1" applyAlignment="1">
      <alignment/>
    </xf>
    <xf numFmtId="0" fontId="86" fillId="0" borderId="19" xfId="0" applyFont="1" applyBorder="1" applyAlignment="1">
      <alignment horizontal="center"/>
    </xf>
    <xf numFmtId="0" fontId="86" fillId="0" borderId="19" xfId="0" applyFont="1" applyFill="1" applyBorder="1" applyAlignment="1">
      <alignment horizontal="center"/>
    </xf>
    <xf numFmtId="0" fontId="17" fillId="55" borderId="19" xfId="0" applyFont="1" applyFill="1" applyBorder="1" applyAlignment="1">
      <alignment/>
    </xf>
    <xf numFmtId="0" fontId="17" fillId="55" borderId="19" xfId="0" applyFont="1" applyFill="1" applyBorder="1" applyAlignment="1">
      <alignment horizontal="left" wrapText="1"/>
    </xf>
    <xf numFmtId="3" fontId="18" fillId="55" borderId="19" xfId="0" applyNumberFormat="1" applyFont="1" applyFill="1" applyBorder="1" applyAlignment="1">
      <alignment horizontal="center" wrapText="1"/>
    </xf>
    <xf numFmtId="0" fontId="17" fillId="0" borderId="19" xfId="0" applyFont="1" applyFill="1" applyBorder="1" applyAlignment="1">
      <alignment/>
    </xf>
    <xf numFmtId="0" fontId="17" fillId="56" borderId="19" xfId="0" applyFont="1" applyFill="1" applyBorder="1" applyAlignment="1">
      <alignment horizontal="left" wrapText="1"/>
    </xf>
    <xf numFmtId="3" fontId="18" fillId="0" borderId="19" xfId="0" applyNumberFormat="1" applyFont="1" applyBorder="1" applyAlignment="1">
      <alignment horizontal="center" wrapText="1"/>
    </xf>
    <xf numFmtId="0" fontId="18" fillId="55" borderId="19" xfId="0" applyFont="1" applyFill="1" applyBorder="1" applyAlignment="1">
      <alignment horizontal="center"/>
    </xf>
    <xf numFmtId="3" fontId="17" fillId="0" borderId="19" xfId="0" applyNumberFormat="1" applyFont="1" applyBorder="1" applyAlignment="1">
      <alignment horizontal="center" wrapText="1"/>
    </xf>
    <xf numFmtId="0" fontId="5" fillId="46" borderId="19" xfId="0" applyNumberFormat="1" applyFont="1" applyFill="1" applyBorder="1" applyAlignment="1">
      <alignment horizontal="center" vertical="center"/>
    </xf>
    <xf numFmtId="49" fontId="93" fillId="46" borderId="19" xfId="0" applyNumberFormat="1" applyFont="1" applyFill="1" applyBorder="1" applyAlignment="1">
      <alignment horizontal="left" vertical="center" wrapText="1"/>
    </xf>
    <xf numFmtId="0" fontId="20" fillId="46" borderId="19" xfId="0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/>
    </xf>
    <xf numFmtId="1" fontId="23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/>
    </xf>
    <xf numFmtId="3" fontId="11" fillId="55" borderId="30" xfId="0" applyNumberFormat="1" applyFont="1" applyFill="1" applyBorder="1" applyAlignment="1">
      <alignment horizontal="center"/>
    </xf>
    <xf numFmtId="0" fontId="10" fillId="55" borderId="25" xfId="0" applyNumberFormat="1" applyFont="1" applyFill="1" applyBorder="1" applyAlignment="1">
      <alignment horizontal="center"/>
    </xf>
    <xf numFmtId="0" fontId="10" fillId="55" borderId="19" xfId="0" applyNumberFormat="1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0" fontId="3" fillId="46" borderId="37" xfId="0" applyNumberFormat="1" applyFont="1" applyFill="1" applyBorder="1" applyAlignment="1">
      <alignment horizontal="center"/>
    </xf>
    <xf numFmtId="3" fontId="3" fillId="46" borderId="37" xfId="0" applyNumberFormat="1" applyFont="1" applyFill="1" applyBorder="1" applyAlignment="1">
      <alignment horizontal="center"/>
    </xf>
    <xf numFmtId="3" fontId="3" fillId="46" borderId="19" xfId="0" applyNumberFormat="1" applyFont="1" applyFill="1" applyBorder="1" applyAlignment="1">
      <alignment horizontal="center"/>
    </xf>
    <xf numFmtId="0" fontId="16" fillId="21" borderId="25" xfId="0" applyFont="1" applyFill="1" applyBorder="1" applyAlignment="1">
      <alignment/>
    </xf>
    <xf numFmtId="0" fontId="16" fillId="21" borderId="19" xfId="0" applyFont="1" applyFill="1" applyBorder="1" applyAlignment="1">
      <alignment/>
    </xf>
    <xf numFmtId="3" fontId="16" fillId="21" borderId="19" xfId="0" applyNumberFormat="1" applyFont="1" applyFill="1" applyBorder="1" applyAlignment="1">
      <alignment horizontal="center" vertical="center"/>
    </xf>
    <xf numFmtId="0" fontId="16" fillId="21" borderId="19" xfId="0" applyNumberFormat="1" applyFont="1" applyFill="1" applyBorder="1" applyAlignment="1">
      <alignment horizontal="center" vertical="center"/>
    </xf>
    <xf numFmtId="0" fontId="16" fillId="21" borderId="28" xfId="0" applyNumberFormat="1" applyFont="1" applyFill="1" applyBorder="1" applyAlignment="1">
      <alignment horizontal="center" vertical="center"/>
    </xf>
    <xf numFmtId="0" fontId="0" fillId="21" borderId="19" xfId="0" applyFill="1" applyBorder="1" applyAlignment="1">
      <alignment/>
    </xf>
    <xf numFmtId="0" fontId="8" fillId="21" borderId="19" xfId="0" applyFont="1" applyFill="1" applyBorder="1" applyAlignment="1">
      <alignment/>
    </xf>
    <xf numFmtId="0" fontId="5" fillId="21" borderId="19" xfId="0" applyFont="1" applyFill="1" applyBorder="1" applyAlignment="1">
      <alignment horizontal="center"/>
    </xf>
    <xf numFmtId="0" fontId="23" fillId="21" borderId="19" xfId="0" applyFont="1" applyFill="1" applyBorder="1" applyAlignment="1">
      <alignment horizontal="center"/>
    </xf>
    <xf numFmtId="1" fontId="23" fillId="21" borderId="19" xfId="0" applyNumberFormat="1" applyFont="1" applyFill="1" applyBorder="1" applyAlignment="1">
      <alignment horizontal="center"/>
    </xf>
    <xf numFmtId="1" fontId="5" fillId="21" borderId="19" xfId="0" applyNumberFormat="1" applyFont="1" applyFill="1" applyBorder="1" applyAlignment="1">
      <alignment horizontal="center"/>
    </xf>
    <xf numFmtId="0" fontId="24" fillId="21" borderId="19" xfId="0" applyNumberFormat="1" applyFont="1" applyFill="1" applyBorder="1" applyAlignment="1">
      <alignment horizontal="center"/>
    </xf>
    <xf numFmtId="0" fontId="54" fillId="21" borderId="19" xfId="0" applyFont="1" applyFill="1" applyBorder="1" applyAlignment="1">
      <alignment/>
    </xf>
    <xf numFmtId="0" fontId="18" fillId="21" borderId="19" xfId="0" applyFont="1" applyFill="1" applyBorder="1" applyAlignment="1">
      <alignment/>
    </xf>
    <xf numFmtId="3" fontId="35" fillId="21" borderId="19" xfId="0" applyNumberFormat="1" applyFont="1" applyFill="1" applyBorder="1" applyAlignment="1">
      <alignment horizontal="center"/>
    </xf>
    <xf numFmtId="3" fontId="20" fillId="21" borderId="41" xfId="0" applyNumberFormat="1" applyFont="1" applyFill="1" applyBorder="1" applyAlignment="1">
      <alignment horizontal="center" vertical="center"/>
    </xf>
    <xf numFmtId="3" fontId="20" fillId="21" borderId="19" xfId="0" applyNumberFormat="1" applyFont="1" applyFill="1" applyBorder="1" applyAlignment="1">
      <alignment horizontal="center" vertical="center"/>
    </xf>
    <xf numFmtId="0" fontId="16" fillId="21" borderId="19" xfId="0" applyNumberFormat="1" applyFont="1" applyFill="1" applyBorder="1" applyAlignment="1">
      <alignment horizontal="center"/>
    </xf>
    <xf numFmtId="0" fontId="54" fillId="57" borderId="19" xfId="0" applyFont="1" applyFill="1" applyBorder="1" applyAlignment="1">
      <alignment/>
    </xf>
    <xf numFmtId="0" fontId="18" fillId="57" borderId="19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1" fontId="11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3" fillId="0" borderId="19" xfId="0" applyNumberFormat="1" applyFont="1" applyBorder="1" applyAlignment="1">
      <alignment horizontal="center"/>
    </xf>
    <xf numFmtId="0" fontId="10" fillId="15" borderId="19" xfId="0" applyFont="1" applyFill="1" applyBorder="1" applyAlignment="1">
      <alignment horizontal="center"/>
    </xf>
    <xf numFmtId="0" fontId="25" fillId="0" borderId="0" xfId="88" applyFont="1">
      <alignment/>
      <protection/>
    </xf>
    <xf numFmtId="0" fontId="16" fillId="0" borderId="21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43" xfId="0" applyFont="1" applyFill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15" borderId="19" xfId="0" applyFont="1" applyFill="1" applyBorder="1" applyAlignment="1">
      <alignment horizontal="center" vertical="center"/>
    </xf>
    <xf numFmtId="0" fontId="11" fillId="15" borderId="19" xfId="0" applyNumberFormat="1" applyFont="1" applyFill="1" applyBorder="1" applyAlignment="1">
      <alignment horizontal="center" vertical="center"/>
    </xf>
    <xf numFmtId="0" fontId="27" fillId="0" borderId="0" xfId="88" applyFont="1">
      <alignment/>
      <protection/>
    </xf>
    <xf numFmtId="0" fontId="25" fillId="0" borderId="43" xfId="88" applyFont="1" applyBorder="1">
      <alignment/>
      <protection/>
    </xf>
    <xf numFmtId="0" fontId="25" fillId="0" borderId="30" xfId="88" applyFont="1" applyBorder="1">
      <alignment/>
      <protection/>
    </xf>
    <xf numFmtId="0" fontId="42" fillId="0" borderId="54" xfId="88" applyFont="1" applyBorder="1">
      <alignment/>
      <protection/>
    </xf>
    <xf numFmtId="0" fontId="42" fillId="0" borderId="41" xfId="88" applyFont="1" applyBorder="1">
      <alignment/>
      <protection/>
    </xf>
    <xf numFmtId="0" fontId="42" fillId="0" borderId="49" xfId="88" applyFont="1" applyBorder="1" applyAlignment="1">
      <alignment horizontal="center"/>
      <protection/>
    </xf>
    <xf numFmtId="0" fontId="42" fillId="0" borderId="52" xfId="88" applyFont="1" applyBorder="1" applyAlignment="1">
      <alignment horizontal="center"/>
      <protection/>
    </xf>
    <xf numFmtId="0" fontId="42" fillId="0" borderId="0" xfId="88" applyFont="1" applyBorder="1" applyAlignment="1">
      <alignment horizontal="center"/>
      <protection/>
    </xf>
    <xf numFmtId="0" fontId="42" fillId="0" borderId="53" xfId="88" applyFont="1" applyBorder="1" applyAlignment="1">
      <alignment horizontal="center"/>
      <protection/>
    </xf>
    <xf numFmtId="0" fontId="96" fillId="0" borderId="43" xfId="88" applyFont="1" applyBorder="1">
      <alignment/>
      <protection/>
    </xf>
    <xf numFmtId="0" fontId="96" fillId="0" borderId="49" xfId="88" applyFont="1" applyBorder="1">
      <alignment/>
      <protection/>
    </xf>
    <xf numFmtId="0" fontId="42" fillId="0" borderId="49" xfId="88" applyFont="1" applyBorder="1">
      <alignment/>
      <protection/>
    </xf>
    <xf numFmtId="0" fontId="96" fillId="0" borderId="53" xfId="88" applyFont="1" applyBorder="1">
      <alignment/>
      <protection/>
    </xf>
    <xf numFmtId="0" fontId="96" fillId="0" borderId="0" xfId="88" applyFont="1" applyBorder="1">
      <alignment/>
      <protection/>
    </xf>
    <xf numFmtId="0" fontId="96" fillId="0" borderId="50" xfId="88" applyFont="1" applyBorder="1">
      <alignment/>
      <protection/>
    </xf>
    <xf numFmtId="0" fontId="96" fillId="0" borderId="51" xfId="88" applyFont="1" applyBorder="1">
      <alignment/>
      <protection/>
    </xf>
    <xf numFmtId="0" fontId="0" fillId="0" borderId="55" xfId="88" applyFont="1" applyBorder="1">
      <alignment/>
      <protection/>
    </xf>
    <xf numFmtId="0" fontId="96" fillId="0" borderId="29" xfId="88" applyFont="1" applyBorder="1">
      <alignment/>
      <protection/>
    </xf>
    <xf numFmtId="0" fontId="96" fillId="0" borderId="45" xfId="88" applyFont="1" applyBorder="1">
      <alignment/>
      <protection/>
    </xf>
    <xf numFmtId="0" fontId="96" fillId="0" borderId="21" xfId="88" applyFont="1" applyBorder="1">
      <alignment/>
      <protection/>
    </xf>
    <xf numFmtId="1" fontId="25" fillId="0" borderId="19" xfId="88" applyNumberFormat="1" applyFont="1" applyFill="1" applyBorder="1">
      <alignment/>
      <protection/>
    </xf>
    <xf numFmtId="1" fontId="5" fillId="0" borderId="19" xfId="88" applyNumberFormat="1" applyFont="1" applyFill="1" applyBorder="1">
      <alignment/>
      <protection/>
    </xf>
    <xf numFmtId="1" fontId="25" fillId="10" borderId="19" xfId="88" applyNumberFormat="1" applyFont="1" applyFill="1" applyBorder="1">
      <alignment/>
      <protection/>
    </xf>
    <xf numFmtId="1" fontId="5" fillId="10" borderId="19" xfId="88" applyNumberFormat="1" applyFont="1" applyFill="1" applyBorder="1">
      <alignment/>
      <protection/>
    </xf>
    <xf numFmtId="1" fontId="5" fillId="10" borderId="19" xfId="0" applyNumberFormat="1" applyFont="1" applyFill="1" applyBorder="1" applyAlignment="1">
      <alignment/>
    </xf>
    <xf numFmtId="1" fontId="23" fillId="10" borderId="19" xfId="0" applyNumberFormat="1" applyFont="1" applyFill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46" borderId="37" xfId="0" applyFont="1" applyFill="1" applyBorder="1" applyAlignment="1">
      <alignment horizontal="center" vertical="center" wrapText="1"/>
    </xf>
    <xf numFmtId="0" fontId="4" fillId="46" borderId="38" xfId="0" applyFont="1" applyFill="1" applyBorder="1" applyAlignment="1">
      <alignment horizontal="center" vertical="center" wrapText="1"/>
    </xf>
    <xf numFmtId="0" fontId="4" fillId="46" borderId="4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2" fillId="0" borderId="50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left" vertical="center" wrapText="1"/>
    </xf>
    <xf numFmtId="3" fontId="21" fillId="0" borderId="43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center" vertical="center"/>
    </xf>
    <xf numFmtId="3" fontId="21" fillId="0" borderId="66" xfId="0" applyNumberFormat="1" applyFont="1" applyFill="1" applyBorder="1" applyAlignment="1">
      <alignment horizontal="center" vertical="center"/>
    </xf>
    <xf numFmtId="3" fontId="22" fillId="0" borderId="67" xfId="0" applyNumberFormat="1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20" fillId="15" borderId="1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24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/>
    </xf>
    <xf numFmtId="0" fontId="24" fillId="58" borderId="19" xfId="0" applyFont="1" applyFill="1" applyBorder="1" applyAlignment="1">
      <alignment horizont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21" fillId="10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3" fontId="44" fillId="0" borderId="0" xfId="0" applyNumberFormat="1" applyFont="1" applyAlignment="1">
      <alignment horizontal="left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3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wrapText="1"/>
    </xf>
    <xf numFmtId="0" fontId="17" fillId="56" borderId="41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86" fillId="0" borderId="43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49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30" xfId="0" applyFont="1" applyBorder="1" applyAlignment="1">
      <alignment horizontal="center"/>
    </xf>
    <xf numFmtId="0" fontId="86" fillId="0" borderId="41" xfId="0" applyFont="1" applyBorder="1" applyAlignment="1">
      <alignment horizontal="center"/>
    </xf>
    <xf numFmtId="0" fontId="86" fillId="5" borderId="19" xfId="0" applyFont="1" applyFill="1" applyBorder="1" applyAlignment="1">
      <alignment horizontal="center"/>
    </xf>
    <xf numFmtId="0" fontId="86" fillId="46" borderId="19" xfId="0" applyFont="1" applyFill="1" applyBorder="1" applyAlignment="1">
      <alignment horizontal="center"/>
    </xf>
    <xf numFmtId="0" fontId="91" fillId="0" borderId="0" xfId="0" applyFont="1" applyFill="1" applyAlignment="1">
      <alignment horizontal="center" vertical="center"/>
    </xf>
    <xf numFmtId="49" fontId="92" fillId="0" borderId="19" xfId="0" applyNumberFormat="1" applyFont="1" applyFill="1" applyBorder="1" applyAlignment="1">
      <alignment vertical="center" wrapText="1"/>
    </xf>
    <xf numFmtId="49" fontId="93" fillId="0" borderId="43" xfId="0" applyNumberFormat="1" applyFont="1" applyFill="1" applyBorder="1" applyAlignment="1">
      <alignment horizontal="center" vertical="center" wrapText="1"/>
    </xf>
    <xf numFmtId="49" fontId="93" fillId="0" borderId="49" xfId="0" applyNumberFormat="1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center" vertical="center" wrapText="1"/>
    </xf>
    <xf numFmtId="49" fontId="94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87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9" xfId="88" applyFont="1" applyBorder="1" applyAlignment="1">
      <alignment horizontal="center"/>
      <protection/>
    </xf>
    <xf numFmtId="0" fontId="96" fillId="0" borderId="29" xfId="88" applyFont="1" applyBorder="1" applyAlignment="1">
      <alignment horizontal="center"/>
      <protection/>
    </xf>
    <xf numFmtId="0" fontId="96" fillId="0" borderId="46" xfId="88" applyFont="1" applyBorder="1" applyAlignment="1">
      <alignment horizontal="center"/>
      <protection/>
    </xf>
    <xf numFmtId="0" fontId="96" fillId="0" borderId="45" xfId="88" applyFont="1" applyBorder="1" applyAlignment="1">
      <alignment horizontal="center"/>
      <protection/>
    </xf>
    <xf numFmtId="0" fontId="25" fillId="0" borderId="60" xfId="88" applyFont="1" applyBorder="1" applyAlignment="1">
      <alignment horizontal="center" vertical="center"/>
      <protection/>
    </xf>
    <xf numFmtId="0" fontId="25" fillId="0" borderId="55" xfId="88" applyFont="1" applyBorder="1" applyAlignment="1">
      <alignment horizontal="center" vertical="center"/>
      <protection/>
    </xf>
    <xf numFmtId="0" fontId="25" fillId="0" borderId="19" xfId="88" applyFont="1" applyBorder="1" applyAlignment="1">
      <alignment horizontal="center" vertical="center"/>
      <protection/>
    </xf>
    <xf numFmtId="0" fontId="42" fillId="0" borderId="50" xfId="88" applyFont="1" applyBorder="1" applyAlignment="1">
      <alignment horizontal="center"/>
      <protection/>
    </xf>
    <xf numFmtId="0" fontId="42" fillId="0" borderId="44" xfId="88" applyFont="1" applyBorder="1" applyAlignment="1">
      <alignment horizontal="center"/>
      <protection/>
    </xf>
    <xf numFmtId="0" fontId="42" fillId="0" borderId="51" xfId="88" applyFont="1" applyBorder="1" applyAlignment="1">
      <alignment horizontal="center"/>
      <protection/>
    </xf>
    <xf numFmtId="0" fontId="96" fillId="0" borderId="52" xfId="88" applyFont="1" applyBorder="1" applyAlignment="1">
      <alignment horizontal="center"/>
      <protection/>
    </xf>
    <xf numFmtId="0" fontId="96" fillId="0" borderId="0" xfId="88" applyFont="1" applyBorder="1" applyAlignment="1">
      <alignment horizontal="center"/>
      <protection/>
    </xf>
    <xf numFmtId="0" fontId="96" fillId="0" borderId="53" xfId="88" applyFont="1" applyBorder="1" applyAlignment="1">
      <alignment horizontal="center"/>
      <protection/>
    </xf>
    <xf numFmtId="0" fontId="96" fillId="0" borderId="50" xfId="88" applyFont="1" applyBorder="1" applyAlignment="1">
      <alignment horizontal="center"/>
      <protection/>
    </xf>
    <xf numFmtId="0" fontId="96" fillId="0" borderId="51" xfId="88" applyFont="1" applyBorder="1" applyAlignment="1">
      <alignment horizontal="center"/>
      <protection/>
    </xf>
    <xf numFmtId="0" fontId="42" fillId="0" borderId="52" xfId="88" applyFont="1" applyBorder="1" applyAlignment="1">
      <alignment horizontal="center"/>
      <protection/>
    </xf>
    <xf numFmtId="0" fontId="42" fillId="0" borderId="0" xfId="88" applyFont="1" applyBorder="1" applyAlignment="1">
      <alignment horizontal="center"/>
      <protection/>
    </xf>
    <xf numFmtId="0" fontId="25" fillId="0" borderId="0" xfId="88" applyFont="1">
      <alignment/>
      <protection/>
    </xf>
    <xf numFmtId="0" fontId="27" fillId="0" borderId="0" xfId="88" applyFont="1" applyAlignment="1">
      <alignment horizontal="center"/>
      <protection/>
    </xf>
    <xf numFmtId="0" fontId="25" fillId="0" borderId="0" xfId="88" applyFont="1" applyBorder="1" applyAlignment="1">
      <alignment vertical="top"/>
      <protection/>
    </xf>
    <xf numFmtId="0" fontId="10" fillId="46" borderId="21" xfId="0" applyNumberFormat="1" applyFont="1" applyFill="1" applyBorder="1" applyAlignment="1">
      <alignment horizontal="center"/>
    </xf>
    <xf numFmtId="0" fontId="11" fillId="46" borderId="48" xfId="0" applyNumberFormat="1" applyFont="1" applyFill="1" applyBorder="1" applyAlignment="1">
      <alignment horizontal="center"/>
    </xf>
    <xf numFmtId="0" fontId="11" fillId="55" borderId="28" xfId="0" applyNumberFormat="1" applyFont="1" applyFill="1" applyBorder="1" applyAlignment="1">
      <alignment horizontal="center"/>
    </xf>
    <xf numFmtId="0" fontId="11" fillId="46" borderId="28" xfId="0" applyNumberFormat="1" applyFont="1" applyFill="1" applyBorder="1" applyAlignment="1">
      <alignment horizontal="center"/>
    </xf>
    <xf numFmtId="3" fontId="17" fillId="0" borderId="30" xfId="0" applyNumberFormat="1" applyFont="1" applyBorder="1" applyAlignment="1">
      <alignment horizontal="center" vertical="center" wrapText="1"/>
    </xf>
    <xf numFmtId="3" fontId="97" fillId="0" borderId="74" xfId="0" applyNumberFormat="1" applyFont="1" applyBorder="1" applyAlignment="1">
      <alignment horizontal="center" vertical="center" wrapText="1"/>
    </xf>
    <xf numFmtId="3" fontId="17" fillId="55" borderId="30" xfId="0" applyNumberFormat="1" applyFont="1" applyFill="1" applyBorder="1" applyAlignment="1">
      <alignment horizontal="center" vertical="center" wrapText="1"/>
    </xf>
    <xf numFmtId="3" fontId="97" fillId="55" borderId="74" xfId="0" applyNumberFormat="1" applyFont="1" applyFill="1" applyBorder="1" applyAlignment="1">
      <alignment horizontal="center" vertical="center" wrapText="1"/>
    </xf>
    <xf numFmtId="3" fontId="97" fillId="0" borderId="74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/>
    </xf>
    <xf numFmtId="3" fontId="38" fillId="0" borderId="20" xfId="0" applyNumberFormat="1" applyFont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44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84" fillId="0" borderId="73" xfId="0" applyFont="1" applyBorder="1" applyAlignment="1">
      <alignment horizont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73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0" borderId="79" xfId="0" applyFont="1" applyBorder="1" applyAlignment="1">
      <alignment horizontal="center"/>
    </xf>
    <xf numFmtId="0" fontId="46" fillId="0" borderId="73" xfId="0" applyFont="1" applyBorder="1" applyAlignment="1">
      <alignment horizontal="center" wrapText="1"/>
    </xf>
    <xf numFmtId="0" fontId="79" fillId="0" borderId="27" xfId="0" applyFont="1" applyBorder="1" applyAlignment="1">
      <alignment horizontal="center"/>
    </xf>
    <xf numFmtId="0" fontId="79" fillId="0" borderId="46" xfId="0" applyFont="1" applyBorder="1" applyAlignment="1">
      <alignment horizontal="left" wrapText="1"/>
    </xf>
    <xf numFmtId="0" fontId="31" fillId="0" borderId="21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40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79" fillId="0" borderId="21" xfId="0" applyFont="1" applyBorder="1" applyAlignment="1">
      <alignment horizontal="center"/>
    </xf>
    <xf numFmtId="0" fontId="79" fillId="0" borderId="0" xfId="0" applyFont="1" applyBorder="1" applyAlignment="1">
      <alignment horizontal="left" wrapText="1"/>
    </xf>
    <xf numFmtId="0" fontId="31" fillId="0" borderId="49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85" xfId="0" applyFont="1" applyBorder="1" applyAlignment="1">
      <alignment horizontal="center" wrapText="1"/>
    </xf>
    <xf numFmtId="0" fontId="31" fillId="0" borderId="49" xfId="0" applyFont="1" applyBorder="1" applyAlignment="1">
      <alignment horizontal="center" wrapText="1"/>
    </xf>
    <xf numFmtId="0" fontId="31" fillId="0" borderId="86" xfId="0" applyFont="1" applyBorder="1" applyAlignment="1">
      <alignment horizontal="center" wrapText="1"/>
    </xf>
    <xf numFmtId="0" fontId="79" fillId="0" borderId="43" xfId="0" applyFont="1" applyBorder="1" applyAlignment="1">
      <alignment horizontal="center"/>
    </xf>
    <xf numFmtId="0" fontId="84" fillId="0" borderId="75" xfId="0" applyFont="1" applyBorder="1" applyAlignment="1">
      <alignment horizontal="left"/>
    </xf>
    <xf numFmtId="0" fontId="84" fillId="0" borderId="75" xfId="0" applyFont="1" applyBorder="1" applyAlignment="1">
      <alignment horizontal="center"/>
    </xf>
    <xf numFmtId="0" fontId="80" fillId="0" borderId="87" xfId="0" applyFont="1" applyBorder="1" applyAlignment="1">
      <alignment horizontal="center"/>
    </xf>
    <xf numFmtId="0" fontId="80" fillId="0" borderId="88" xfId="0" applyFont="1" applyBorder="1" applyAlignment="1">
      <alignment horizontal="center"/>
    </xf>
    <xf numFmtId="0" fontId="33" fillId="0" borderId="88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80" fillId="0" borderId="82" xfId="0" applyFont="1" applyBorder="1" applyAlignment="1">
      <alignment horizontal="center"/>
    </xf>
    <xf numFmtId="0" fontId="84" fillId="0" borderId="89" xfId="0" applyFont="1" applyBorder="1" applyAlignment="1">
      <alignment horizontal="center"/>
    </xf>
    <xf numFmtId="0" fontId="85" fillId="0" borderId="71" xfId="0" applyFont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10" fillId="59" borderId="19" xfId="0" applyFont="1" applyFill="1" applyBorder="1" applyAlignment="1">
      <alignment horizontal="center"/>
    </xf>
    <xf numFmtId="0" fontId="16" fillId="59" borderId="19" xfId="0" applyFont="1" applyFill="1" applyBorder="1" applyAlignment="1">
      <alignment/>
    </xf>
    <xf numFmtId="1" fontId="11" fillId="59" borderId="19" xfId="0" applyNumberFormat="1" applyFont="1" applyFill="1" applyBorder="1" applyAlignment="1">
      <alignment horizontal="center"/>
    </xf>
    <xf numFmtId="0" fontId="10" fillId="59" borderId="19" xfId="0" applyNumberFormat="1" applyFont="1" applyFill="1" applyBorder="1" applyAlignment="1">
      <alignment horizontal="center"/>
    </xf>
    <xf numFmtId="0" fontId="10" fillId="57" borderId="19" xfId="0" applyFont="1" applyFill="1" applyBorder="1" applyAlignment="1">
      <alignment horizontal="center"/>
    </xf>
    <xf numFmtId="0" fontId="16" fillId="57" borderId="19" xfId="0" applyFont="1" applyFill="1" applyBorder="1" applyAlignment="1">
      <alignment/>
    </xf>
    <xf numFmtId="1" fontId="11" fillId="57" borderId="19" xfId="0" applyNumberFormat="1" applyFont="1" applyFill="1" applyBorder="1" applyAlignment="1">
      <alignment horizontal="center"/>
    </xf>
    <xf numFmtId="0" fontId="10" fillId="57" borderId="19" xfId="0" applyNumberFormat="1" applyFont="1" applyFill="1" applyBorder="1" applyAlignment="1">
      <alignment horizontal="center"/>
    </xf>
    <xf numFmtId="0" fontId="16" fillId="59" borderId="43" xfId="0" applyFont="1" applyFill="1" applyBorder="1" applyAlignment="1">
      <alignment/>
    </xf>
    <xf numFmtId="0" fontId="88" fillId="56" borderId="19" xfId="0" applyNumberFormat="1" applyFont="1" applyFill="1" applyBorder="1" applyAlignment="1">
      <alignment horizontal="center" vertical="center" wrapText="1"/>
    </xf>
    <xf numFmtId="0" fontId="88" fillId="15" borderId="19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Примечание 3" xfId="95"/>
    <cellStyle name="Percent" xfId="96"/>
    <cellStyle name="Процентный 2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2943225" y="14382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943225" y="143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943225" y="143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943225" y="143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I6" sqref="I6"/>
    </sheetView>
  </sheetViews>
  <sheetFormatPr defaultColWidth="9.00390625" defaultRowHeight="12.75"/>
  <cols>
    <col min="1" max="1" width="5.375" style="5" customWidth="1"/>
    <col min="2" max="2" width="32.00390625" style="0" customWidth="1"/>
    <col min="3" max="3" width="16.00390625" style="5" customWidth="1"/>
    <col min="4" max="4" width="17.125" style="5" customWidth="1"/>
    <col min="5" max="5" width="15.25390625" style="5" customWidth="1"/>
    <col min="6" max="6" width="21.00390625" style="5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2" customFormat="1" ht="84.75" customHeight="1" thickBot="1">
      <c r="A1" s="1"/>
      <c r="B1" s="387" t="s">
        <v>0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s="2" customFormat="1" ht="41.25" customHeight="1">
      <c r="A2" s="395" t="s">
        <v>1</v>
      </c>
      <c r="B2" s="397" t="s">
        <v>2</v>
      </c>
      <c r="C2" s="390" t="s">
        <v>374</v>
      </c>
      <c r="D2" s="390"/>
      <c r="E2" s="390"/>
      <c r="F2" s="390"/>
      <c r="G2" s="391"/>
      <c r="H2" s="392" t="s">
        <v>234</v>
      </c>
      <c r="I2" s="393"/>
      <c r="J2" s="393"/>
      <c r="K2" s="393"/>
      <c r="L2" s="394"/>
    </row>
    <row r="3" spans="1:12" s="3" customFormat="1" ht="98.25" customHeight="1" thickBot="1">
      <c r="A3" s="396"/>
      <c r="B3" s="398"/>
      <c r="C3" s="143" t="s">
        <v>3</v>
      </c>
      <c r="D3" s="143" t="s">
        <v>4</v>
      </c>
      <c r="E3" s="143" t="s">
        <v>5</v>
      </c>
      <c r="F3" s="144" t="s">
        <v>6</v>
      </c>
      <c r="G3" s="159" t="s">
        <v>7</v>
      </c>
      <c r="H3" s="145" t="s">
        <v>3</v>
      </c>
      <c r="I3" s="146" t="s">
        <v>4</v>
      </c>
      <c r="J3" s="146" t="s">
        <v>5</v>
      </c>
      <c r="K3" s="146" t="s">
        <v>8</v>
      </c>
      <c r="L3" s="147" t="s">
        <v>7</v>
      </c>
    </row>
    <row r="4" spans="1:12" ht="28.5" customHeight="1">
      <c r="A4" s="148">
        <v>1</v>
      </c>
      <c r="B4" s="150" t="s">
        <v>9</v>
      </c>
      <c r="C4" s="153">
        <v>8</v>
      </c>
      <c r="D4" s="153">
        <v>99</v>
      </c>
      <c r="E4" s="153">
        <v>5616</v>
      </c>
      <c r="F4" s="154">
        <v>5723</v>
      </c>
      <c r="G4" s="313">
        <v>3192</v>
      </c>
      <c r="H4" s="160">
        <v>10</v>
      </c>
      <c r="I4" s="161">
        <v>105</v>
      </c>
      <c r="J4" s="574">
        <v>5973</v>
      </c>
      <c r="K4" s="165">
        <f>SUM(H4:J4)</f>
        <v>6088</v>
      </c>
      <c r="L4" s="575">
        <v>3280</v>
      </c>
    </row>
    <row r="5" spans="1:12" ht="28.5" customHeight="1">
      <c r="A5" s="162">
        <v>2</v>
      </c>
      <c r="B5" s="151" t="s">
        <v>10</v>
      </c>
      <c r="C5" s="152">
        <v>5</v>
      </c>
      <c r="D5" s="152">
        <v>37</v>
      </c>
      <c r="E5" s="152">
        <v>2297</v>
      </c>
      <c r="F5" s="164">
        <v>2339</v>
      </c>
      <c r="G5" s="314">
        <v>1492</v>
      </c>
      <c r="H5" s="315">
        <v>6</v>
      </c>
      <c r="I5" s="316">
        <v>38</v>
      </c>
      <c r="J5" s="316">
        <v>2379</v>
      </c>
      <c r="K5" s="164">
        <f>SUM(H5:J5)</f>
        <v>2423</v>
      </c>
      <c r="L5" s="576">
        <v>1530</v>
      </c>
    </row>
    <row r="6" spans="1:12" ht="28.5" customHeight="1">
      <c r="A6" s="149">
        <v>3</v>
      </c>
      <c r="B6" s="150" t="s">
        <v>11</v>
      </c>
      <c r="C6" s="155">
        <v>23</v>
      </c>
      <c r="D6" s="155">
        <v>77</v>
      </c>
      <c r="E6" s="155">
        <v>6459</v>
      </c>
      <c r="F6" s="156">
        <v>6559</v>
      </c>
      <c r="G6" s="317">
        <v>4056</v>
      </c>
      <c r="H6" s="157">
        <v>27</v>
      </c>
      <c r="I6" s="158">
        <v>82</v>
      </c>
      <c r="J6" s="158">
        <v>6771</v>
      </c>
      <c r="K6" s="165">
        <f aca="true" t="shared" si="0" ref="K6:K22">SUM(H6:J6)</f>
        <v>6880</v>
      </c>
      <c r="L6" s="577">
        <v>4158</v>
      </c>
    </row>
    <row r="7" spans="1:12" ht="28.5" customHeight="1">
      <c r="A7" s="162">
        <v>4</v>
      </c>
      <c r="B7" s="151" t="s">
        <v>12</v>
      </c>
      <c r="C7" s="152">
        <v>22</v>
      </c>
      <c r="D7" s="152">
        <v>292</v>
      </c>
      <c r="E7" s="152">
        <v>14217</v>
      </c>
      <c r="F7" s="164">
        <v>14531</v>
      </c>
      <c r="G7" s="314">
        <v>5949</v>
      </c>
      <c r="H7" s="315">
        <v>26</v>
      </c>
      <c r="I7" s="316">
        <v>308</v>
      </c>
      <c r="J7" s="316">
        <v>14758</v>
      </c>
      <c r="K7" s="164">
        <f t="shared" si="0"/>
        <v>15092</v>
      </c>
      <c r="L7" s="576">
        <v>6182</v>
      </c>
    </row>
    <row r="8" spans="1:12" ht="28.5" customHeight="1">
      <c r="A8" s="149">
        <v>5</v>
      </c>
      <c r="B8" s="150" t="s">
        <v>13</v>
      </c>
      <c r="C8" s="155">
        <v>15</v>
      </c>
      <c r="D8" s="155">
        <v>124</v>
      </c>
      <c r="E8" s="155">
        <v>9494</v>
      </c>
      <c r="F8" s="156">
        <v>9633</v>
      </c>
      <c r="G8" s="317">
        <v>8005</v>
      </c>
      <c r="H8" s="157">
        <v>22</v>
      </c>
      <c r="I8" s="158">
        <v>131</v>
      </c>
      <c r="J8" s="158">
        <v>9912</v>
      </c>
      <c r="K8" s="165">
        <f t="shared" si="0"/>
        <v>10065</v>
      </c>
      <c r="L8" s="577">
        <v>8241</v>
      </c>
    </row>
    <row r="9" spans="1:12" ht="28.5" customHeight="1">
      <c r="A9" s="162">
        <v>6</v>
      </c>
      <c r="B9" s="151" t="s">
        <v>14</v>
      </c>
      <c r="C9" s="152">
        <v>29</v>
      </c>
      <c r="D9" s="152">
        <v>194</v>
      </c>
      <c r="E9" s="152">
        <v>14463</v>
      </c>
      <c r="F9" s="164">
        <v>14686</v>
      </c>
      <c r="G9" s="314">
        <v>8176</v>
      </c>
      <c r="H9" s="315">
        <v>33</v>
      </c>
      <c r="I9" s="316">
        <v>206</v>
      </c>
      <c r="J9" s="316">
        <v>15117</v>
      </c>
      <c r="K9" s="164">
        <f t="shared" si="0"/>
        <v>15356</v>
      </c>
      <c r="L9" s="576">
        <v>8411</v>
      </c>
    </row>
    <row r="10" spans="1:12" ht="28.5" customHeight="1">
      <c r="A10" s="149">
        <v>7</v>
      </c>
      <c r="B10" s="150" t="s">
        <v>15</v>
      </c>
      <c r="C10" s="155">
        <v>11</v>
      </c>
      <c r="D10" s="155">
        <v>125</v>
      </c>
      <c r="E10" s="155">
        <v>5456</v>
      </c>
      <c r="F10" s="156">
        <v>5592</v>
      </c>
      <c r="G10" s="317">
        <v>4281</v>
      </c>
      <c r="H10" s="157">
        <v>11</v>
      </c>
      <c r="I10" s="158">
        <v>135</v>
      </c>
      <c r="J10" s="158">
        <v>5753</v>
      </c>
      <c r="K10" s="165">
        <f t="shared" si="0"/>
        <v>5899</v>
      </c>
      <c r="L10" s="577">
        <v>4385</v>
      </c>
    </row>
    <row r="11" spans="1:12" ht="28.5" customHeight="1">
      <c r="A11" s="162">
        <v>8</v>
      </c>
      <c r="B11" s="151" t="s">
        <v>16</v>
      </c>
      <c r="C11" s="152">
        <v>6</v>
      </c>
      <c r="D11" s="152">
        <v>93</v>
      </c>
      <c r="E11" s="152">
        <v>5616</v>
      </c>
      <c r="F11" s="164">
        <v>5715</v>
      </c>
      <c r="G11" s="314">
        <v>4511</v>
      </c>
      <c r="H11" s="315">
        <v>7</v>
      </c>
      <c r="I11" s="316">
        <v>99</v>
      </c>
      <c r="J11" s="316">
        <v>5819</v>
      </c>
      <c r="K11" s="164">
        <f t="shared" si="0"/>
        <v>5925</v>
      </c>
      <c r="L11" s="576">
        <v>4631</v>
      </c>
    </row>
    <row r="12" spans="1:12" ht="28.5" customHeight="1">
      <c r="A12" s="149">
        <v>9</v>
      </c>
      <c r="B12" s="150" t="s">
        <v>17</v>
      </c>
      <c r="C12" s="155">
        <v>8</v>
      </c>
      <c r="D12" s="155">
        <v>95</v>
      </c>
      <c r="E12" s="155">
        <v>6053</v>
      </c>
      <c r="F12" s="156">
        <v>6156</v>
      </c>
      <c r="G12" s="317">
        <v>4171</v>
      </c>
      <c r="H12" s="157">
        <v>12</v>
      </c>
      <c r="I12" s="158">
        <v>105</v>
      </c>
      <c r="J12" s="158">
        <v>6361</v>
      </c>
      <c r="K12" s="165">
        <f t="shared" si="0"/>
        <v>6478</v>
      </c>
      <c r="L12" s="577">
        <v>4292</v>
      </c>
    </row>
    <row r="13" spans="1:12" ht="28.5" customHeight="1">
      <c r="A13" s="162">
        <v>10</v>
      </c>
      <c r="B13" s="151" t="s">
        <v>18</v>
      </c>
      <c r="C13" s="152">
        <v>13</v>
      </c>
      <c r="D13" s="152">
        <v>48</v>
      </c>
      <c r="E13" s="152">
        <v>2474</v>
      </c>
      <c r="F13" s="164">
        <v>2535</v>
      </c>
      <c r="G13" s="314">
        <v>1361</v>
      </c>
      <c r="H13" s="315">
        <v>14</v>
      </c>
      <c r="I13" s="316">
        <v>51</v>
      </c>
      <c r="J13" s="316">
        <v>2579</v>
      </c>
      <c r="K13" s="164">
        <f t="shared" si="0"/>
        <v>2644</v>
      </c>
      <c r="L13" s="576">
        <v>1398</v>
      </c>
    </row>
    <row r="14" spans="1:12" ht="28.5" customHeight="1">
      <c r="A14" s="149">
        <v>11</v>
      </c>
      <c r="B14" s="150" t="s">
        <v>19</v>
      </c>
      <c r="C14" s="155">
        <v>6</v>
      </c>
      <c r="D14" s="155">
        <v>71</v>
      </c>
      <c r="E14" s="155">
        <v>4181</v>
      </c>
      <c r="F14" s="156">
        <v>4258</v>
      </c>
      <c r="G14" s="317">
        <v>2347</v>
      </c>
      <c r="H14" s="157">
        <v>6</v>
      </c>
      <c r="I14" s="158">
        <v>75</v>
      </c>
      <c r="J14" s="158">
        <v>4368</v>
      </c>
      <c r="K14" s="165">
        <f t="shared" si="0"/>
        <v>4449</v>
      </c>
      <c r="L14" s="577">
        <v>2409</v>
      </c>
    </row>
    <row r="15" spans="1:12" ht="28.5" customHeight="1">
      <c r="A15" s="162">
        <v>12</v>
      </c>
      <c r="B15" s="151" t="s">
        <v>20</v>
      </c>
      <c r="C15" s="152">
        <v>6</v>
      </c>
      <c r="D15" s="152">
        <v>100</v>
      </c>
      <c r="E15" s="152">
        <v>5779</v>
      </c>
      <c r="F15" s="164">
        <v>5885</v>
      </c>
      <c r="G15" s="314">
        <v>3189</v>
      </c>
      <c r="H15" s="315">
        <v>6</v>
      </c>
      <c r="I15" s="316">
        <v>110</v>
      </c>
      <c r="J15" s="316">
        <v>6109</v>
      </c>
      <c r="K15" s="164">
        <f t="shared" si="0"/>
        <v>6225</v>
      </c>
      <c r="L15" s="576">
        <v>3276</v>
      </c>
    </row>
    <row r="16" spans="1:12" ht="28.5" customHeight="1">
      <c r="A16" s="149">
        <v>13</v>
      </c>
      <c r="B16" s="150" t="s">
        <v>21</v>
      </c>
      <c r="C16" s="155">
        <v>4</v>
      </c>
      <c r="D16" s="155">
        <v>47</v>
      </c>
      <c r="E16" s="155">
        <v>3154</v>
      </c>
      <c r="F16" s="156">
        <v>3205</v>
      </c>
      <c r="G16" s="317">
        <v>1325</v>
      </c>
      <c r="H16" s="157">
        <v>6</v>
      </c>
      <c r="I16" s="158">
        <v>49</v>
      </c>
      <c r="J16" s="158">
        <v>3304</v>
      </c>
      <c r="K16" s="165">
        <f t="shared" si="0"/>
        <v>3359</v>
      </c>
      <c r="L16" s="577">
        <v>1362</v>
      </c>
    </row>
    <row r="17" spans="1:12" ht="28.5" customHeight="1">
      <c r="A17" s="162">
        <v>14</v>
      </c>
      <c r="B17" s="151" t="s">
        <v>22</v>
      </c>
      <c r="C17" s="152">
        <v>4</v>
      </c>
      <c r="D17" s="152">
        <v>66</v>
      </c>
      <c r="E17" s="152">
        <v>3524</v>
      </c>
      <c r="F17" s="164">
        <v>3594</v>
      </c>
      <c r="G17" s="314">
        <v>2543</v>
      </c>
      <c r="H17" s="315">
        <v>5</v>
      </c>
      <c r="I17" s="316">
        <v>67</v>
      </c>
      <c r="J17" s="316">
        <v>3741</v>
      </c>
      <c r="K17" s="164">
        <f t="shared" si="0"/>
        <v>3813</v>
      </c>
      <c r="L17" s="576">
        <v>2625</v>
      </c>
    </row>
    <row r="18" spans="1:12" ht="28.5" customHeight="1">
      <c r="A18" s="149">
        <v>15</v>
      </c>
      <c r="B18" s="150" t="s">
        <v>23</v>
      </c>
      <c r="C18" s="155">
        <v>5</v>
      </c>
      <c r="D18" s="155">
        <v>62</v>
      </c>
      <c r="E18" s="155">
        <v>3588</v>
      </c>
      <c r="F18" s="156">
        <v>3655</v>
      </c>
      <c r="G18" s="317">
        <v>1778</v>
      </c>
      <c r="H18" s="157">
        <v>5</v>
      </c>
      <c r="I18" s="158">
        <v>68</v>
      </c>
      <c r="J18" s="158">
        <v>3736</v>
      </c>
      <c r="K18" s="165">
        <f t="shared" si="0"/>
        <v>3809</v>
      </c>
      <c r="L18" s="577">
        <v>1827</v>
      </c>
    </row>
    <row r="19" spans="1:12" ht="28.5" customHeight="1">
      <c r="A19" s="162">
        <v>16</v>
      </c>
      <c r="B19" s="151" t="s">
        <v>24</v>
      </c>
      <c r="C19" s="152">
        <v>2</v>
      </c>
      <c r="D19" s="152">
        <v>94</v>
      </c>
      <c r="E19" s="152">
        <v>9053</v>
      </c>
      <c r="F19" s="164">
        <v>9149</v>
      </c>
      <c r="G19" s="314">
        <v>1931</v>
      </c>
      <c r="H19" s="315">
        <v>3</v>
      </c>
      <c r="I19" s="316">
        <v>96</v>
      </c>
      <c r="J19" s="316">
        <v>9317</v>
      </c>
      <c r="K19" s="164">
        <f t="shared" si="0"/>
        <v>9416</v>
      </c>
      <c r="L19" s="576">
        <v>1989</v>
      </c>
    </row>
    <row r="20" spans="1:12" ht="28.5" customHeight="1">
      <c r="A20" s="149">
        <v>17</v>
      </c>
      <c r="B20" s="150" t="s">
        <v>25</v>
      </c>
      <c r="C20" s="155">
        <v>5</v>
      </c>
      <c r="D20" s="155">
        <v>106</v>
      </c>
      <c r="E20" s="155">
        <v>5975</v>
      </c>
      <c r="F20" s="156">
        <v>6086</v>
      </c>
      <c r="G20" s="317">
        <v>5519</v>
      </c>
      <c r="H20" s="157">
        <v>7</v>
      </c>
      <c r="I20" s="158">
        <v>112</v>
      </c>
      <c r="J20" s="158">
        <v>6272</v>
      </c>
      <c r="K20" s="165">
        <f t="shared" si="0"/>
        <v>6391</v>
      </c>
      <c r="L20" s="577">
        <v>5659</v>
      </c>
    </row>
    <row r="21" spans="1:12" ht="28.5" customHeight="1" thickBot="1">
      <c r="A21" s="162">
        <v>18</v>
      </c>
      <c r="B21" s="151" t="s">
        <v>26</v>
      </c>
      <c r="C21" s="152">
        <v>10</v>
      </c>
      <c r="D21" s="152">
        <v>98</v>
      </c>
      <c r="E21" s="152">
        <v>6981</v>
      </c>
      <c r="F21" s="164">
        <v>7089</v>
      </c>
      <c r="G21" s="314">
        <v>4576</v>
      </c>
      <c r="H21" s="315">
        <v>13</v>
      </c>
      <c r="I21" s="316">
        <v>104</v>
      </c>
      <c r="J21" s="316">
        <v>7285</v>
      </c>
      <c r="K21" s="164">
        <f t="shared" si="0"/>
        <v>7402</v>
      </c>
      <c r="L21" s="576">
        <v>4697</v>
      </c>
    </row>
    <row r="22" spans="1:12" s="4" customFormat="1" ht="39.75" customHeight="1" thickBot="1">
      <c r="A22" s="388" t="s">
        <v>27</v>
      </c>
      <c r="B22" s="389"/>
      <c r="C22" s="163">
        <f aca="true" t="shared" si="1" ref="C22:J22">SUM(C4:C21)</f>
        <v>182</v>
      </c>
      <c r="D22" s="163">
        <f t="shared" si="1"/>
        <v>1828</v>
      </c>
      <c r="E22" s="163">
        <f t="shared" si="1"/>
        <v>114380</v>
      </c>
      <c r="F22" s="163">
        <f t="shared" si="1"/>
        <v>116390</v>
      </c>
      <c r="G22" s="163">
        <f t="shared" si="1"/>
        <v>68402</v>
      </c>
      <c r="H22" s="318">
        <f t="shared" si="1"/>
        <v>219</v>
      </c>
      <c r="I22" s="319">
        <f t="shared" si="1"/>
        <v>1941</v>
      </c>
      <c r="J22" s="320">
        <f t="shared" si="1"/>
        <v>119554</v>
      </c>
      <c r="K22" s="320">
        <f t="shared" si="0"/>
        <v>121714</v>
      </c>
      <c r="L22" s="319">
        <f>SUM(L4:L21)</f>
        <v>70352</v>
      </c>
    </row>
    <row r="23" spans="3:6" ht="20.25" customHeight="1">
      <c r="C23" s="6"/>
      <c r="D23" s="6"/>
      <c r="E23" s="6"/>
      <c r="F23" s="6"/>
    </row>
  </sheetData>
  <sheetProtection/>
  <mergeCells count="6">
    <mergeCell ref="B1:L1"/>
    <mergeCell ref="A22:B22"/>
    <mergeCell ref="C2:G2"/>
    <mergeCell ref="H2:L2"/>
    <mergeCell ref="A2:A3"/>
    <mergeCell ref="B2:B3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P17" sqref="P17"/>
    </sheetView>
  </sheetViews>
  <sheetFormatPr defaultColWidth="9.00390625" defaultRowHeight="12.75"/>
  <cols>
    <col min="1" max="1" width="4.25390625" style="0" customWidth="1"/>
    <col min="2" max="2" width="19.25390625" style="17" customWidth="1"/>
    <col min="3" max="3" width="8.00390625" style="18" customWidth="1"/>
    <col min="4" max="4" width="8.875" style="18" hidden="1" customWidth="1"/>
    <col min="5" max="5" width="10.00390625" style="18" customWidth="1"/>
    <col min="6" max="6" width="11.875" style="18" customWidth="1"/>
    <col min="7" max="7" width="8.25390625" style="18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69.75" customHeight="1">
      <c r="A1" s="498" t="s">
        <v>482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16.5" customHeight="1">
      <c r="A2" s="487" t="s">
        <v>108</v>
      </c>
      <c r="B2" s="485" t="s">
        <v>30</v>
      </c>
      <c r="C2" s="501" t="s">
        <v>113</v>
      </c>
      <c r="D2" s="502"/>
      <c r="E2" s="502"/>
      <c r="F2" s="503"/>
      <c r="G2" s="504" t="s">
        <v>114</v>
      </c>
      <c r="H2" s="504"/>
      <c r="I2" s="504"/>
      <c r="J2" s="504"/>
    </row>
    <row r="3" spans="1:10" ht="48.75" customHeight="1">
      <c r="A3" s="499"/>
      <c r="B3" s="500"/>
      <c r="C3" s="246" t="s">
        <v>483</v>
      </c>
      <c r="D3" s="246" t="s">
        <v>373</v>
      </c>
      <c r="E3" s="44" t="s">
        <v>115</v>
      </c>
      <c r="F3" s="246" t="s">
        <v>236</v>
      </c>
      <c r="G3" s="246" t="s">
        <v>483</v>
      </c>
      <c r="H3" s="246" t="s">
        <v>373</v>
      </c>
      <c r="I3" s="246" t="s">
        <v>115</v>
      </c>
      <c r="J3" s="246" t="s">
        <v>237</v>
      </c>
    </row>
    <row r="4" spans="1:12" s="13" customFormat="1" ht="24" customHeight="1">
      <c r="A4" s="124">
        <v>1</v>
      </c>
      <c r="B4" s="123" t="s">
        <v>68</v>
      </c>
      <c r="C4" s="135">
        <v>742</v>
      </c>
      <c r="D4" s="135">
        <v>773</v>
      </c>
      <c r="E4" s="136">
        <f aca="true" t="shared" si="0" ref="E4:E22">C4/D4</f>
        <v>0.9598965071151359</v>
      </c>
      <c r="F4" s="125" t="s">
        <v>484</v>
      </c>
      <c r="G4" s="135">
        <v>1194</v>
      </c>
      <c r="H4" s="135">
        <v>1246</v>
      </c>
      <c r="I4" s="136">
        <f>G4/H4</f>
        <v>0.9582664526484751</v>
      </c>
      <c r="J4" s="125" t="s">
        <v>485</v>
      </c>
      <c r="K4" s="12"/>
      <c r="L4" s="12"/>
    </row>
    <row r="5" spans="1:18" ht="24" customHeight="1">
      <c r="A5" s="86">
        <v>2</v>
      </c>
      <c r="B5" s="126" t="s">
        <v>109</v>
      </c>
      <c r="C5" s="137">
        <v>605</v>
      </c>
      <c r="D5" s="137">
        <v>598</v>
      </c>
      <c r="E5" s="138">
        <f t="shared" si="0"/>
        <v>1.0117056856187292</v>
      </c>
      <c r="F5" s="127" t="s">
        <v>486</v>
      </c>
      <c r="G5" s="137">
        <v>1085</v>
      </c>
      <c r="H5" s="137">
        <v>1062</v>
      </c>
      <c r="I5" s="138">
        <f aca="true" t="shared" si="1" ref="I5:I22">G5/H5</f>
        <v>1.0216572504708097</v>
      </c>
      <c r="J5" s="127" t="s">
        <v>487</v>
      </c>
      <c r="K5" s="12"/>
      <c r="L5" s="12"/>
      <c r="N5" s="13"/>
      <c r="P5" s="13"/>
      <c r="R5" s="13"/>
    </row>
    <row r="6" spans="1:18" ht="24" customHeight="1">
      <c r="A6" s="124">
        <v>3</v>
      </c>
      <c r="B6" s="123" t="s">
        <v>110</v>
      </c>
      <c r="C6" s="135">
        <v>1335</v>
      </c>
      <c r="D6" s="135">
        <v>1347</v>
      </c>
      <c r="E6" s="136">
        <f t="shared" si="0"/>
        <v>0.9910913140311804</v>
      </c>
      <c r="F6" s="125" t="s">
        <v>488</v>
      </c>
      <c r="G6" s="135">
        <v>2213</v>
      </c>
      <c r="H6" s="135">
        <v>2234</v>
      </c>
      <c r="I6" s="136">
        <f t="shared" si="1"/>
        <v>0.9905998209489705</v>
      </c>
      <c r="J6" s="125" t="s">
        <v>489</v>
      </c>
      <c r="K6" s="12"/>
      <c r="L6" s="12"/>
      <c r="N6" s="13"/>
      <c r="P6" s="13"/>
      <c r="R6" s="13"/>
    </row>
    <row r="7" spans="1:12" s="15" customFormat="1" ht="24" customHeight="1">
      <c r="A7" s="134">
        <v>4</v>
      </c>
      <c r="B7" s="126" t="s">
        <v>71</v>
      </c>
      <c r="C7" s="137">
        <v>1276</v>
      </c>
      <c r="D7" s="137">
        <v>1262</v>
      </c>
      <c r="E7" s="138">
        <f t="shared" si="0"/>
        <v>1.011093502377179</v>
      </c>
      <c r="F7" s="127" t="s">
        <v>490</v>
      </c>
      <c r="G7" s="137">
        <v>2388</v>
      </c>
      <c r="H7" s="137">
        <v>2335</v>
      </c>
      <c r="I7" s="138">
        <f t="shared" si="1"/>
        <v>1.0226980728051391</v>
      </c>
      <c r="J7" s="127" t="s">
        <v>491</v>
      </c>
      <c r="K7" s="14"/>
      <c r="L7" s="14"/>
    </row>
    <row r="8" spans="1:18" ht="24" customHeight="1">
      <c r="A8" s="124">
        <v>5</v>
      </c>
      <c r="B8" s="123" t="s">
        <v>72</v>
      </c>
      <c r="C8" s="135">
        <v>1386</v>
      </c>
      <c r="D8" s="135">
        <v>1445</v>
      </c>
      <c r="E8" s="136">
        <f t="shared" si="0"/>
        <v>0.9591695501730104</v>
      </c>
      <c r="F8" s="125" t="s">
        <v>492</v>
      </c>
      <c r="G8" s="135">
        <v>2310</v>
      </c>
      <c r="H8" s="135">
        <v>2406</v>
      </c>
      <c r="I8" s="136">
        <f t="shared" si="1"/>
        <v>0.9600997506234414</v>
      </c>
      <c r="J8" s="125" t="s">
        <v>493</v>
      </c>
      <c r="K8" s="12"/>
      <c r="L8" s="12"/>
      <c r="N8" s="13"/>
      <c r="P8" s="13"/>
      <c r="R8" s="13"/>
    </row>
    <row r="9" spans="1:18" ht="24" customHeight="1">
      <c r="A9" s="86">
        <v>6</v>
      </c>
      <c r="B9" s="126" t="s">
        <v>73</v>
      </c>
      <c r="C9" s="137">
        <v>1675</v>
      </c>
      <c r="D9" s="137">
        <v>1683</v>
      </c>
      <c r="E9" s="138">
        <f t="shared" si="0"/>
        <v>0.9952465834818776</v>
      </c>
      <c r="F9" s="127" t="s">
        <v>494</v>
      </c>
      <c r="G9" s="137">
        <v>3150</v>
      </c>
      <c r="H9" s="137">
        <v>3120</v>
      </c>
      <c r="I9" s="138">
        <f t="shared" si="1"/>
        <v>1.0096153846153846</v>
      </c>
      <c r="J9" s="127" t="s">
        <v>495</v>
      </c>
      <c r="K9" s="12"/>
      <c r="L9" s="12"/>
      <c r="N9" s="13"/>
      <c r="P9" s="13"/>
      <c r="R9" s="13"/>
    </row>
    <row r="10" spans="1:12" s="15" customFormat="1" ht="24" customHeight="1">
      <c r="A10" s="133">
        <v>7</v>
      </c>
      <c r="B10" s="131" t="s">
        <v>74</v>
      </c>
      <c r="C10" s="139">
        <v>707</v>
      </c>
      <c r="D10" s="139">
        <v>715</v>
      </c>
      <c r="E10" s="140">
        <f t="shared" si="0"/>
        <v>0.9888111888111888</v>
      </c>
      <c r="F10" s="132" t="s">
        <v>496</v>
      </c>
      <c r="G10" s="139">
        <v>1181</v>
      </c>
      <c r="H10" s="139">
        <v>1188</v>
      </c>
      <c r="I10" s="140">
        <f t="shared" si="1"/>
        <v>0.9941077441077442</v>
      </c>
      <c r="J10" s="132" t="s">
        <v>497</v>
      </c>
      <c r="K10" s="14"/>
      <c r="L10" s="14"/>
    </row>
    <row r="11" spans="1:12" s="15" customFormat="1" ht="24" customHeight="1">
      <c r="A11" s="134">
        <v>8</v>
      </c>
      <c r="B11" s="126" t="s">
        <v>75</v>
      </c>
      <c r="C11" s="137">
        <v>436</v>
      </c>
      <c r="D11" s="137">
        <v>431</v>
      </c>
      <c r="E11" s="138">
        <f t="shared" si="0"/>
        <v>1.011600928074246</v>
      </c>
      <c r="F11" s="127" t="s">
        <v>498</v>
      </c>
      <c r="G11" s="137">
        <v>744</v>
      </c>
      <c r="H11" s="137">
        <v>737</v>
      </c>
      <c r="I11" s="138">
        <f t="shared" si="1"/>
        <v>1.0094979647218454</v>
      </c>
      <c r="J11" s="127" t="s">
        <v>499</v>
      </c>
      <c r="K11" s="14"/>
      <c r="L11" s="14"/>
    </row>
    <row r="12" spans="1:18" ht="24" customHeight="1">
      <c r="A12" s="124">
        <v>9</v>
      </c>
      <c r="B12" s="123" t="s">
        <v>76</v>
      </c>
      <c r="C12" s="135">
        <v>495</v>
      </c>
      <c r="D12" s="135">
        <v>523</v>
      </c>
      <c r="E12" s="136">
        <f t="shared" si="0"/>
        <v>0.9464627151051626</v>
      </c>
      <c r="F12" s="125" t="s">
        <v>500</v>
      </c>
      <c r="G12" s="135">
        <v>831</v>
      </c>
      <c r="H12" s="135">
        <v>854</v>
      </c>
      <c r="I12" s="136">
        <f t="shared" si="1"/>
        <v>0.9730679156908665</v>
      </c>
      <c r="J12" s="125" t="s">
        <v>501</v>
      </c>
      <c r="K12" s="12"/>
      <c r="L12" s="12"/>
      <c r="N12" s="13"/>
      <c r="P12" s="13"/>
      <c r="R12" s="13"/>
    </row>
    <row r="13" spans="1:12" s="15" customFormat="1" ht="24" customHeight="1">
      <c r="A13" s="134">
        <v>10</v>
      </c>
      <c r="B13" s="126" t="s">
        <v>77</v>
      </c>
      <c r="C13" s="137">
        <v>753</v>
      </c>
      <c r="D13" s="137">
        <v>783</v>
      </c>
      <c r="E13" s="138">
        <f t="shared" si="0"/>
        <v>0.9616858237547893</v>
      </c>
      <c r="F13" s="127" t="s">
        <v>502</v>
      </c>
      <c r="G13" s="137">
        <v>1225</v>
      </c>
      <c r="H13" s="137">
        <v>1245</v>
      </c>
      <c r="I13" s="138">
        <f t="shared" si="1"/>
        <v>0.9839357429718876</v>
      </c>
      <c r="J13" s="127" t="s">
        <v>503</v>
      </c>
      <c r="K13" s="14"/>
      <c r="L13" s="14"/>
    </row>
    <row r="14" spans="1:18" ht="24" customHeight="1">
      <c r="A14" s="124">
        <v>11</v>
      </c>
      <c r="B14" s="123" t="s">
        <v>78</v>
      </c>
      <c r="C14" s="135">
        <v>399</v>
      </c>
      <c r="D14" s="135">
        <v>407</v>
      </c>
      <c r="E14" s="136">
        <f t="shared" si="0"/>
        <v>0.9803439803439803</v>
      </c>
      <c r="F14" s="125" t="s">
        <v>504</v>
      </c>
      <c r="G14" s="135">
        <v>714</v>
      </c>
      <c r="H14" s="135">
        <v>718</v>
      </c>
      <c r="I14" s="136">
        <f t="shared" si="1"/>
        <v>0.9944289693593314</v>
      </c>
      <c r="J14" s="125" t="s">
        <v>505</v>
      </c>
      <c r="K14" s="12"/>
      <c r="L14" s="12"/>
      <c r="N14" s="13"/>
      <c r="P14" s="13"/>
      <c r="R14" s="13"/>
    </row>
    <row r="15" spans="1:12" s="13" customFormat="1" ht="24" customHeight="1">
      <c r="A15" s="86">
        <v>12</v>
      </c>
      <c r="B15" s="126" t="s">
        <v>79</v>
      </c>
      <c r="C15" s="137">
        <v>1095</v>
      </c>
      <c r="D15" s="137">
        <v>1153</v>
      </c>
      <c r="E15" s="138">
        <f t="shared" si="0"/>
        <v>0.9496964440589766</v>
      </c>
      <c r="F15" s="127" t="s">
        <v>506</v>
      </c>
      <c r="G15" s="137">
        <v>1889</v>
      </c>
      <c r="H15" s="137">
        <v>1959</v>
      </c>
      <c r="I15" s="138">
        <f t="shared" si="1"/>
        <v>0.964267483409903</v>
      </c>
      <c r="J15" s="127" t="s">
        <v>507</v>
      </c>
      <c r="K15" s="12"/>
      <c r="L15" s="12"/>
    </row>
    <row r="16" spans="1:18" ht="24" customHeight="1">
      <c r="A16" s="124">
        <v>13</v>
      </c>
      <c r="B16" s="123" t="s">
        <v>80</v>
      </c>
      <c r="C16" s="135">
        <v>810</v>
      </c>
      <c r="D16" s="135">
        <v>815</v>
      </c>
      <c r="E16" s="136">
        <f t="shared" si="0"/>
        <v>0.9938650306748467</v>
      </c>
      <c r="F16" s="125" t="s">
        <v>508</v>
      </c>
      <c r="G16" s="135">
        <v>1361</v>
      </c>
      <c r="H16" s="135">
        <v>1351</v>
      </c>
      <c r="I16" s="136">
        <f t="shared" si="1"/>
        <v>1.00740192450037</v>
      </c>
      <c r="J16" s="125" t="s">
        <v>509</v>
      </c>
      <c r="K16" s="12"/>
      <c r="L16" s="12"/>
      <c r="N16" s="13"/>
      <c r="P16" s="13"/>
      <c r="R16" s="13"/>
    </row>
    <row r="17" spans="1:12" s="15" customFormat="1" ht="24" customHeight="1">
      <c r="A17" s="134">
        <v>14</v>
      </c>
      <c r="B17" s="126" t="s">
        <v>81</v>
      </c>
      <c r="C17" s="137">
        <v>789</v>
      </c>
      <c r="D17" s="137">
        <v>828</v>
      </c>
      <c r="E17" s="138">
        <f t="shared" si="0"/>
        <v>0.9528985507246377</v>
      </c>
      <c r="F17" s="127" t="s">
        <v>510</v>
      </c>
      <c r="G17" s="137">
        <v>1342</v>
      </c>
      <c r="H17" s="137">
        <v>1401</v>
      </c>
      <c r="I17" s="138">
        <f t="shared" si="1"/>
        <v>0.9578872234118487</v>
      </c>
      <c r="J17" s="127" t="s">
        <v>511</v>
      </c>
      <c r="K17" s="14"/>
      <c r="L17" s="14"/>
    </row>
    <row r="18" spans="1:18" ht="24" customHeight="1">
      <c r="A18" s="124">
        <v>15</v>
      </c>
      <c r="B18" s="123" t="s">
        <v>82</v>
      </c>
      <c r="C18" s="135">
        <v>677</v>
      </c>
      <c r="D18" s="135">
        <v>653</v>
      </c>
      <c r="E18" s="136">
        <f t="shared" si="0"/>
        <v>1.0367534456355283</v>
      </c>
      <c r="F18" s="125" t="s">
        <v>512</v>
      </c>
      <c r="G18" s="135">
        <v>1167</v>
      </c>
      <c r="H18" s="135">
        <v>1110</v>
      </c>
      <c r="I18" s="136">
        <f t="shared" si="1"/>
        <v>1.0513513513513513</v>
      </c>
      <c r="J18" s="125" t="s">
        <v>513</v>
      </c>
      <c r="K18" s="12"/>
      <c r="L18" s="12"/>
      <c r="N18" s="13"/>
      <c r="P18" s="13"/>
      <c r="R18" s="13"/>
    </row>
    <row r="19" spans="1:18" ht="24" customHeight="1">
      <c r="A19" s="86">
        <v>16</v>
      </c>
      <c r="B19" s="126" t="s">
        <v>83</v>
      </c>
      <c r="C19" s="137">
        <v>227</v>
      </c>
      <c r="D19" s="137">
        <v>231</v>
      </c>
      <c r="E19" s="138">
        <f t="shared" si="0"/>
        <v>0.9826839826839827</v>
      </c>
      <c r="F19" s="127" t="s">
        <v>514</v>
      </c>
      <c r="G19" s="137">
        <v>389</v>
      </c>
      <c r="H19" s="137">
        <v>395</v>
      </c>
      <c r="I19" s="138">
        <f t="shared" si="1"/>
        <v>0.9848101265822785</v>
      </c>
      <c r="J19" s="127" t="s">
        <v>515</v>
      </c>
      <c r="K19" s="12"/>
      <c r="L19" s="12"/>
      <c r="N19" s="13"/>
      <c r="P19" s="13"/>
      <c r="R19" s="13"/>
    </row>
    <row r="20" spans="1:18" ht="24" customHeight="1">
      <c r="A20" s="124">
        <v>17</v>
      </c>
      <c r="B20" s="123" t="s">
        <v>84</v>
      </c>
      <c r="C20" s="135">
        <v>1123</v>
      </c>
      <c r="D20" s="135">
        <v>1165</v>
      </c>
      <c r="E20" s="136">
        <f t="shared" si="0"/>
        <v>0.9639484978540772</v>
      </c>
      <c r="F20" s="125" t="s">
        <v>516</v>
      </c>
      <c r="G20" s="135">
        <v>1766</v>
      </c>
      <c r="H20" s="135">
        <v>1817</v>
      </c>
      <c r="I20" s="136">
        <f t="shared" si="1"/>
        <v>0.9719317556411667</v>
      </c>
      <c r="J20" s="125" t="s">
        <v>517</v>
      </c>
      <c r="K20" s="12"/>
      <c r="L20" s="12"/>
      <c r="N20" s="13"/>
      <c r="P20" s="13"/>
      <c r="R20" s="13"/>
    </row>
    <row r="21" spans="1:18" ht="24" customHeight="1">
      <c r="A21" s="86">
        <v>18</v>
      </c>
      <c r="B21" s="126" t="s">
        <v>85</v>
      </c>
      <c r="C21" s="137">
        <v>693</v>
      </c>
      <c r="D21" s="137">
        <v>683</v>
      </c>
      <c r="E21" s="138">
        <f t="shared" si="0"/>
        <v>1.0146412884333822</v>
      </c>
      <c r="F21" s="127" t="s">
        <v>518</v>
      </c>
      <c r="G21" s="137">
        <v>1167</v>
      </c>
      <c r="H21" s="137">
        <v>1142</v>
      </c>
      <c r="I21" s="138">
        <f t="shared" si="1"/>
        <v>1.021891418563923</v>
      </c>
      <c r="J21" s="127" t="s">
        <v>519</v>
      </c>
      <c r="K21" s="12"/>
      <c r="L21" s="12"/>
      <c r="N21" s="13"/>
      <c r="P21" s="13"/>
      <c r="R21" s="13"/>
    </row>
    <row r="22" spans="1:10" s="16" customFormat="1" ht="37.5" customHeight="1" thickBot="1">
      <c r="A22" s="130"/>
      <c r="B22" s="128" t="s">
        <v>27</v>
      </c>
      <c r="C22" s="129">
        <v>15223</v>
      </c>
      <c r="D22" s="129">
        <v>15495</v>
      </c>
      <c r="E22" s="141">
        <f t="shared" si="0"/>
        <v>0.9824459503065505</v>
      </c>
      <c r="F22" s="129" t="s">
        <v>520</v>
      </c>
      <c r="G22" s="142">
        <v>26116</v>
      </c>
      <c r="H22" s="142">
        <v>26320</v>
      </c>
      <c r="I22" s="141">
        <f t="shared" si="1"/>
        <v>0.9922492401215806</v>
      </c>
      <c r="J22" s="129" t="s">
        <v>521</v>
      </c>
    </row>
    <row r="24" ht="15.75">
      <c r="L24" s="12"/>
    </row>
    <row r="27" ht="28.5" customHeight="1">
      <c r="F27" s="19"/>
    </row>
    <row r="28" ht="12.75">
      <c r="G28" s="20"/>
    </row>
    <row r="29" spans="3:6" ht="12.75">
      <c r="C29" s="20"/>
      <c r="D29" s="20"/>
      <c r="E29" s="20"/>
      <c r="F29" s="20"/>
    </row>
  </sheetData>
  <sheetProtection/>
  <mergeCells count="5"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18.75" thickBot="1">
      <c r="A1" s="505" t="s">
        <v>522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190"/>
    </row>
    <row r="2" spans="1:16" ht="78.75" customHeight="1">
      <c r="A2" s="191" t="s">
        <v>250</v>
      </c>
      <c r="B2" s="192" t="s">
        <v>251</v>
      </c>
      <c r="C2" s="506" t="s">
        <v>252</v>
      </c>
      <c r="D2" s="506"/>
      <c r="E2" s="193" t="s">
        <v>253</v>
      </c>
      <c r="F2" s="507" t="s">
        <v>254</v>
      </c>
      <c r="G2" s="506"/>
      <c r="H2" s="506" t="s">
        <v>255</v>
      </c>
      <c r="I2" s="508"/>
      <c r="J2" s="507" t="s">
        <v>256</v>
      </c>
      <c r="K2" s="506"/>
      <c r="L2" s="506" t="s">
        <v>257</v>
      </c>
      <c r="M2" s="508"/>
      <c r="N2" s="507" t="s">
        <v>258</v>
      </c>
      <c r="O2" s="508"/>
      <c r="P2" s="194" t="s">
        <v>259</v>
      </c>
    </row>
    <row r="3" spans="1:16" ht="15.75">
      <c r="A3" s="195"/>
      <c r="B3" s="196"/>
      <c r="C3" s="196" t="s">
        <v>260</v>
      </c>
      <c r="D3" s="196" t="s">
        <v>261</v>
      </c>
      <c r="E3" s="197" t="s">
        <v>261</v>
      </c>
      <c r="F3" s="195" t="s">
        <v>260</v>
      </c>
      <c r="G3" s="198" t="s">
        <v>261</v>
      </c>
      <c r="H3" s="196" t="s">
        <v>260</v>
      </c>
      <c r="I3" s="199" t="s">
        <v>261</v>
      </c>
      <c r="J3" s="195" t="s">
        <v>260</v>
      </c>
      <c r="K3" s="198" t="s">
        <v>261</v>
      </c>
      <c r="L3" s="196" t="s">
        <v>260</v>
      </c>
      <c r="M3" s="199" t="s">
        <v>261</v>
      </c>
      <c r="N3" s="195" t="s">
        <v>260</v>
      </c>
      <c r="O3" s="199" t="s">
        <v>261</v>
      </c>
      <c r="P3" s="199" t="s">
        <v>261</v>
      </c>
    </row>
    <row r="4" spans="1:16" ht="18.75">
      <c r="A4" s="200">
        <v>1</v>
      </c>
      <c r="B4" s="201" t="s">
        <v>68</v>
      </c>
      <c r="C4" s="202">
        <v>742</v>
      </c>
      <c r="D4" s="202">
        <v>1194</v>
      </c>
      <c r="E4" s="203">
        <v>1</v>
      </c>
      <c r="F4" s="204">
        <v>6</v>
      </c>
      <c r="G4" s="202">
        <v>6</v>
      </c>
      <c r="H4" s="202">
        <v>0</v>
      </c>
      <c r="I4" s="205">
        <v>0</v>
      </c>
      <c r="J4" s="204">
        <v>1</v>
      </c>
      <c r="K4" s="202">
        <v>1</v>
      </c>
      <c r="L4" s="202">
        <v>2</v>
      </c>
      <c r="M4" s="205">
        <v>2</v>
      </c>
      <c r="N4" s="204">
        <v>3</v>
      </c>
      <c r="O4" s="205">
        <v>3</v>
      </c>
      <c r="P4" s="206">
        <f>G4+I4+K4+M4+O4</f>
        <v>12</v>
      </c>
    </row>
    <row r="5" spans="1:16" ht="18.75">
      <c r="A5" s="207">
        <v>2</v>
      </c>
      <c r="B5" s="208" t="s">
        <v>109</v>
      </c>
      <c r="C5" s="209">
        <v>605</v>
      </c>
      <c r="D5" s="209">
        <v>1085</v>
      </c>
      <c r="E5" s="210">
        <v>6</v>
      </c>
      <c r="F5" s="211">
        <v>3</v>
      </c>
      <c r="G5" s="209">
        <v>3</v>
      </c>
      <c r="H5" s="209">
        <v>0</v>
      </c>
      <c r="I5" s="212">
        <v>0</v>
      </c>
      <c r="J5" s="211">
        <v>0</v>
      </c>
      <c r="K5" s="209">
        <v>0</v>
      </c>
      <c r="L5" s="209">
        <v>0</v>
      </c>
      <c r="M5" s="212">
        <v>0</v>
      </c>
      <c r="N5" s="211">
        <v>1</v>
      </c>
      <c r="O5" s="212">
        <v>1</v>
      </c>
      <c r="P5" s="213">
        <f aca="true" t="shared" si="0" ref="P5:P21">G5+I5+K5+M5+O5</f>
        <v>4</v>
      </c>
    </row>
    <row r="6" spans="1:16" ht="18.75">
      <c r="A6" s="200">
        <v>3</v>
      </c>
      <c r="B6" s="201" t="s">
        <v>110</v>
      </c>
      <c r="C6" s="202">
        <v>1335</v>
      </c>
      <c r="D6" s="202">
        <v>2213</v>
      </c>
      <c r="E6" s="203">
        <v>39</v>
      </c>
      <c r="F6" s="204">
        <v>0</v>
      </c>
      <c r="G6" s="202">
        <v>0</v>
      </c>
      <c r="H6" s="202">
        <v>0</v>
      </c>
      <c r="I6" s="205">
        <v>0</v>
      </c>
      <c r="J6" s="204">
        <v>0</v>
      </c>
      <c r="K6" s="202">
        <v>0</v>
      </c>
      <c r="L6" s="202">
        <v>1</v>
      </c>
      <c r="M6" s="205">
        <v>1</v>
      </c>
      <c r="N6" s="204">
        <v>0</v>
      </c>
      <c r="O6" s="205">
        <v>0</v>
      </c>
      <c r="P6" s="206">
        <f t="shared" si="0"/>
        <v>1</v>
      </c>
    </row>
    <row r="7" spans="1:16" ht="18.75">
      <c r="A7" s="207">
        <v>4</v>
      </c>
      <c r="B7" s="208" t="s">
        <v>71</v>
      </c>
      <c r="C7" s="209">
        <v>1276</v>
      </c>
      <c r="D7" s="209">
        <v>2388</v>
      </c>
      <c r="E7" s="210">
        <v>165</v>
      </c>
      <c r="F7" s="211">
        <v>6</v>
      </c>
      <c r="G7" s="209">
        <v>6</v>
      </c>
      <c r="H7" s="209">
        <v>0</v>
      </c>
      <c r="I7" s="212">
        <v>0</v>
      </c>
      <c r="J7" s="211">
        <v>0</v>
      </c>
      <c r="K7" s="209">
        <v>0</v>
      </c>
      <c r="L7" s="209">
        <v>4</v>
      </c>
      <c r="M7" s="212">
        <v>4</v>
      </c>
      <c r="N7" s="211">
        <v>15</v>
      </c>
      <c r="O7" s="212">
        <v>17</v>
      </c>
      <c r="P7" s="213">
        <f t="shared" si="0"/>
        <v>27</v>
      </c>
    </row>
    <row r="8" spans="1:16" ht="18.75">
      <c r="A8" s="200">
        <v>5</v>
      </c>
      <c r="B8" s="201" t="s">
        <v>72</v>
      </c>
      <c r="C8" s="202">
        <v>1386</v>
      </c>
      <c r="D8" s="202">
        <v>2310</v>
      </c>
      <c r="E8" s="203">
        <v>51</v>
      </c>
      <c r="F8" s="204">
        <v>5</v>
      </c>
      <c r="G8" s="202">
        <v>5</v>
      </c>
      <c r="H8" s="202">
        <v>0</v>
      </c>
      <c r="I8" s="205">
        <v>0</v>
      </c>
      <c r="J8" s="204">
        <v>0</v>
      </c>
      <c r="K8" s="202">
        <v>0</v>
      </c>
      <c r="L8" s="202">
        <v>1</v>
      </c>
      <c r="M8" s="205">
        <v>1</v>
      </c>
      <c r="N8" s="204">
        <v>6</v>
      </c>
      <c r="O8" s="205">
        <v>6</v>
      </c>
      <c r="P8" s="206">
        <f t="shared" si="0"/>
        <v>12</v>
      </c>
    </row>
    <row r="9" spans="1:16" ht="18.75">
      <c r="A9" s="207">
        <v>6</v>
      </c>
      <c r="B9" s="208" t="s">
        <v>73</v>
      </c>
      <c r="C9" s="209">
        <v>1675</v>
      </c>
      <c r="D9" s="209">
        <v>3150</v>
      </c>
      <c r="E9" s="210">
        <v>0</v>
      </c>
      <c r="F9" s="211">
        <v>15</v>
      </c>
      <c r="G9" s="209">
        <v>15</v>
      </c>
      <c r="H9" s="209">
        <v>0</v>
      </c>
      <c r="I9" s="212">
        <v>0</v>
      </c>
      <c r="J9" s="211">
        <v>0</v>
      </c>
      <c r="K9" s="209">
        <v>0</v>
      </c>
      <c r="L9" s="209">
        <v>13</v>
      </c>
      <c r="M9" s="212">
        <v>13</v>
      </c>
      <c r="N9" s="211">
        <v>19</v>
      </c>
      <c r="O9" s="212">
        <v>23</v>
      </c>
      <c r="P9" s="213">
        <f t="shared" si="0"/>
        <v>51</v>
      </c>
    </row>
    <row r="10" spans="1:16" ht="18.75">
      <c r="A10" s="200">
        <v>7</v>
      </c>
      <c r="B10" s="201" t="s">
        <v>74</v>
      </c>
      <c r="C10" s="202">
        <v>707</v>
      </c>
      <c r="D10" s="202">
        <v>1181</v>
      </c>
      <c r="E10" s="203">
        <v>47</v>
      </c>
      <c r="F10" s="204">
        <v>1</v>
      </c>
      <c r="G10" s="202">
        <v>1</v>
      </c>
      <c r="H10" s="202">
        <v>0</v>
      </c>
      <c r="I10" s="205">
        <v>0</v>
      </c>
      <c r="J10" s="204">
        <v>0</v>
      </c>
      <c r="K10" s="202">
        <v>0</v>
      </c>
      <c r="L10" s="202">
        <v>1</v>
      </c>
      <c r="M10" s="205">
        <v>1</v>
      </c>
      <c r="N10" s="204">
        <v>7</v>
      </c>
      <c r="O10" s="205">
        <v>8</v>
      </c>
      <c r="P10" s="206">
        <f t="shared" si="0"/>
        <v>10</v>
      </c>
    </row>
    <row r="11" spans="1:16" ht="18.75">
      <c r="A11" s="207">
        <v>8</v>
      </c>
      <c r="B11" s="208" t="s">
        <v>75</v>
      </c>
      <c r="C11" s="209">
        <v>436</v>
      </c>
      <c r="D11" s="209">
        <v>744</v>
      </c>
      <c r="E11" s="210">
        <v>1</v>
      </c>
      <c r="F11" s="211">
        <v>3</v>
      </c>
      <c r="G11" s="209">
        <v>3</v>
      </c>
      <c r="H11" s="209">
        <v>0</v>
      </c>
      <c r="I11" s="212">
        <v>0</v>
      </c>
      <c r="J11" s="211">
        <v>0</v>
      </c>
      <c r="K11" s="209">
        <v>0</v>
      </c>
      <c r="L11" s="209">
        <v>2</v>
      </c>
      <c r="M11" s="212">
        <v>2</v>
      </c>
      <c r="N11" s="211">
        <v>2</v>
      </c>
      <c r="O11" s="212">
        <v>2</v>
      </c>
      <c r="P11" s="213">
        <f t="shared" si="0"/>
        <v>7</v>
      </c>
    </row>
    <row r="12" spans="1:16" ht="18.75">
      <c r="A12" s="200">
        <v>9</v>
      </c>
      <c r="B12" s="201" t="s">
        <v>76</v>
      </c>
      <c r="C12" s="202">
        <v>495</v>
      </c>
      <c r="D12" s="202">
        <v>831</v>
      </c>
      <c r="E12" s="203">
        <v>0</v>
      </c>
      <c r="F12" s="204">
        <v>1</v>
      </c>
      <c r="G12" s="202">
        <v>1</v>
      </c>
      <c r="H12" s="202">
        <v>0</v>
      </c>
      <c r="I12" s="205">
        <v>0</v>
      </c>
      <c r="J12" s="204">
        <v>0</v>
      </c>
      <c r="K12" s="202">
        <v>0</v>
      </c>
      <c r="L12" s="202">
        <v>2</v>
      </c>
      <c r="M12" s="205">
        <v>2</v>
      </c>
      <c r="N12" s="204">
        <v>5</v>
      </c>
      <c r="O12" s="205">
        <v>6</v>
      </c>
      <c r="P12" s="206">
        <f t="shared" si="0"/>
        <v>9</v>
      </c>
    </row>
    <row r="13" spans="1:16" ht="18.75">
      <c r="A13" s="207">
        <v>10</v>
      </c>
      <c r="B13" s="208" t="s">
        <v>77</v>
      </c>
      <c r="C13" s="209">
        <v>753</v>
      </c>
      <c r="D13" s="209">
        <v>1225</v>
      </c>
      <c r="E13" s="210">
        <v>44</v>
      </c>
      <c r="F13" s="211">
        <v>2</v>
      </c>
      <c r="G13" s="209">
        <v>2</v>
      </c>
      <c r="H13" s="209">
        <v>0</v>
      </c>
      <c r="I13" s="212">
        <v>0</v>
      </c>
      <c r="J13" s="211">
        <v>0</v>
      </c>
      <c r="K13" s="209">
        <v>0</v>
      </c>
      <c r="L13" s="209">
        <v>4</v>
      </c>
      <c r="M13" s="212">
        <v>4</v>
      </c>
      <c r="N13" s="211">
        <v>2</v>
      </c>
      <c r="O13" s="212">
        <v>2</v>
      </c>
      <c r="P13" s="213">
        <f t="shared" si="0"/>
        <v>8</v>
      </c>
    </row>
    <row r="14" spans="1:16" ht="18.75">
      <c r="A14" s="200">
        <v>11</v>
      </c>
      <c r="B14" s="201" t="s">
        <v>78</v>
      </c>
      <c r="C14" s="202">
        <v>399</v>
      </c>
      <c r="D14" s="202">
        <v>714</v>
      </c>
      <c r="E14" s="203">
        <v>44</v>
      </c>
      <c r="F14" s="204">
        <v>4</v>
      </c>
      <c r="G14" s="202">
        <v>5</v>
      </c>
      <c r="H14" s="202">
        <v>0</v>
      </c>
      <c r="I14" s="205">
        <v>0</v>
      </c>
      <c r="J14" s="204">
        <v>2</v>
      </c>
      <c r="K14" s="202">
        <v>2</v>
      </c>
      <c r="L14" s="202">
        <v>1</v>
      </c>
      <c r="M14" s="205">
        <v>1</v>
      </c>
      <c r="N14" s="204">
        <v>2</v>
      </c>
      <c r="O14" s="205">
        <v>3</v>
      </c>
      <c r="P14" s="206">
        <f t="shared" si="0"/>
        <v>11</v>
      </c>
    </row>
    <row r="15" spans="1:16" ht="18.75">
      <c r="A15" s="207">
        <v>12</v>
      </c>
      <c r="B15" s="208" t="s">
        <v>79</v>
      </c>
      <c r="C15" s="209">
        <v>1095</v>
      </c>
      <c r="D15" s="209">
        <v>1889</v>
      </c>
      <c r="E15" s="210">
        <v>0</v>
      </c>
      <c r="F15" s="211">
        <v>5</v>
      </c>
      <c r="G15" s="209">
        <v>6</v>
      </c>
      <c r="H15" s="209">
        <v>0</v>
      </c>
      <c r="I15" s="212">
        <v>0</v>
      </c>
      <c r="J15" s="211">
        <v>0</v>
      </c>
      <c r="K15" s="209">
        <v>0</v>
      </c>
      <c r="L15" s="209">
        <v>2</v>
      </c>
      <c r="M15" s="212">
        <v>2</v>
      </c>
      <c r="N15" s="211">
        <v>6</v>
      </c>
      <c r="O15" s="212">
        <v>7</v>
      </c>
      <c r="P15" s="213">
        <f t="shared" si="0"/>
        <v>15</v>
      </c>
    </row>
    <row r="16" spans="1:16" ht="18.75">
      <c r="A16" s="200">
        <v>13</v>
      </c>
      <c r="B16" s="201" t="s">
        <v>80</v>
      </c>
      <c r="C16" s="202">
        <v>810</v>
      </c>
      <c r="D16" s="202">
        <v>1361</v>
      </c>
      <c r="E16" s="203">
        <v>6</v>
      </c>
      <c r="F16" s="204">
        <v>8</v>
      </c>
      <c r="G16" s="202">
        <v>8</v>
      </c>
      <c r="H16" s="202">
        <v>0</v>
      </c>
      <c r="I16" s="205">
        <v>0</v>
      </c>
      <c r="J16" s="204">
        <v>0</v>
      </c>
      <c r="K16" s="202">
        <v>0</v>
      </c>
      <c r="L16" s="202">
        <v>6</v>
      </c>
      <c r="M16" s="205">
        <v>6</v>
      </c>
      <c r="N16" s="204">
        <v>5</v>
      </c>
      <c r="O16" s="205">
        <v>6</v>
      </c>
      <c r="P16" s="206">
        <f t="shared" si="0"/>
        <v>20</v>
      </c>
    </row>
    <row r="17" spans="1:16" ht="18.75">
      <c r="A17" s="207">
        <v>14</v>
      </c>
      <c r="B17" s="208" t="s">
        <v>81</v>
      </c>
      <c r="C17" s="209">
        <v>789</v>
      </c>
      <c r="D17" s="209">
        <v>1342</v>
      </c>
      <c r="E17" s="210">
        <v>84</v>
      </c>
      <c r="F17" s="211">
        <v>3</v>
      </c>
      <c r="G17" s="209">
        <v>3</v>
      </c>
      <c r="H17" s="209">
        <v>0</v>
      </c>
      <c r="I17" s="212">
        <v>0</v>
      </c>
      <c r="J17" s="211">
        <v>0</v>
      </c>
      <c r="K17" s="209">
        <v>0</v>
      </c>
      <c r="L17" s="209">
        <v>7</v>
      </c>
      <c r="M17" s="212">
        <v>7</v>
      </c>
      <c r="N17" s="211">
        <v>2</v>
      </c>
      <c r="O17" s="212">
        <v>3</v>
      </c>
      <c r="P17" s="213">
        <f t="shared" si="0"/>
        <v>13</v>
      </c>
    </row>
    <row r="18" spans="1:16" ht="18.75">
      <c r="A18" s="200">
        <v>15</v>
      </c>
      <c r="B18" s="201" t="s">
        <v>82</v>
      </c>
      <c r="C18" s="202">
        <v>677</v>
      </c>
      <c r="D18" s="202">
        <v>1167</v>
      </c>
      <c r="E18" s="203">
        <v>46</v>
      </c>
      <c r="F18" s="204">
        <v>4</v>
      </c>
      <c r="G18" s="202">
        <v>4</v>
      </c>
      <c r="H18" s="202">
        <v>0</v>
      </c>
      <c r="I18" s="205">
        <v>0</v>
      </c>
      <c r="J18" s="204">
        <v>0</v>
      </c>
      <c r="K18" s="202">
        <v>0</v>
      </c>
      <c r="L18" s="202">
        <v>3</v>
      </c>
      <c r="M18" s="205">
        <v>3</v>
      </c>
      <c r="N18" s="204">
        <v>6</v>
      </c>
      <c r="O18" s="205">
        <v>6</v>
      </c>
      <c r="P18" s="206">
        <f t="shared" si="0"/>
        <v>13</v>
      </c>
    </row>
    <row r="19" spans="1:16" ht="18.75">
      <c r="A19" s="207">
        <v>16</v>
      </c>
      <c r="B19" s="208" t="s">
        <v>83</v>
      </c>
      <c r="C19" s="209">
        <v>227</v>
      </c>
      <c r="D19" s="209">
        <v>389</v>
      </c>
      <c r="E19" s="210">
        <v>0</v>
      </c>
      <c r="F19" s="211">
        <v>0</v>
      </c>
      <c r="G19" s="209">
        <v>0</v>
      </c>
      <c r="H19" s="209">
        <v>0</v>
      </c>
      <c r="I19" s="212">
        <v>0</v>
      </c>
      <c r="J19" s="211">
        <v>0</v>
      </c>
      <c r="K19" s="209">
        <v>0</v>
      </c>
      <c r="L19" s="209">
        <v>0</v>
      </c>
      <c r="M19" s="212">
        <v>0</v>
      </c>
      <c r="N19" s="211">
        <v>1</v>
      </c>
      <c r="O19" s="212">
        <v>1</v>
      </c>
      <c r="P19" s="213">
        <f t="shared" si="0"/>
        <v>1</v>
      </c>
    </row>
    <row r="20" spans="1:16" ht="18.75">
      <c r="A20" s="200">
        <v>17</v>
      </c>
      <c r="B20" s="201" t="s">
        <v>84</v>
      </c>
      <c r="C20" s="202">
        <v>1123</v>
      </c>
      <c r="D20" s="202">
        <v>1766</v>
      </c>
      <c r="E20" s="203">
        <v>0</v>
      </c>
      <c r="F20" s="204">
        <v>6</v>
      </c>
      <c r="G20" s="202">
        <v>6</v>
      </c>
      <c r="H20" s="202">
        <v>0</v>
      </c>
      <c r="I20" s="205">
        <v>0</v>
      </c>
      <c r="J20" s="204">
        <v>0</v>
      </c>
      <c r="K20" s="202">
        <v>0</v>
      </c>
      <c r="L20" s="202">
        <v>6</v>
      </c>
      <c r="M20" s="205">
        <v>6</v>
      </c>
      <c r="N20" s="204">
        <v>3</v>
      </c>
      <c r="O20" s="205">
        <v>3</v>
      </c>
      <c r="P20" s="206">
        <f t="shared" si="0"/>
        <v>15</v>
      </c>
    </row>
    <row r="21" spans="1:16" ht="18.75">
      <c r="A21" s="207">
        <v>18</v>
      </c>
      <c r="B21" s="208" t="s">
        <v>85</v>
      </c>
      <c r="C21" s="209">
        <v>693</v>
      </c>
      <c r="D21" s="209">
        <v>1167</v>
      </c>
      <c r="E21" s="210">
        <v>0</v>
      </c>
      <c r="F21" s="211">
        <v>1</v>
      </c>
      <c r="G21" s="209">
        <v>1</v>
      </c>
      <c r="H21" s="209">
        <v>0</v>
      </c>
      <c r="I21" s="212">
        <v>0</v>
      </c>
      <c r="J21" s="211">
        <v>0</v>
      </c>
      <c r="K21" s="209">
        <v>0</v>
      </c>
      <c r="L21" s="209">
        <v>0</v>
      </c>
      <c r="M21" s="212">
        <v>0</v>
      </c>
      <c r="N21" s="211">
        <v>3</v>
      </c>
      <c r="O21" s="212">
        <v>4</v>
      </c>
      <c r="P21" s="213">
        <f t="shared" si="0"/>
        <v>5</v>
      </c>
    </row>
    <row r="22" spans="1:16" ht="32.25" thickBot="1">
      <c r="A22" s="214"/>
      <c r="B22" s="215" t="s">
        <v>262</v>
      </c>
      <c r="C22" s="216">
        <v>15223</v>
      </c>
      <c r="D22" s="216">
        <v>26116</v>
      </c>
      <c r="E22" s="216">
        <v>534</v>
      </c>
      <c r="F22" s="216">
        <v>73</v>
      </c>
      <c r="G22" s="216">
        <v>75</v>
      </c>
      <c r="H22" s="216">
        <v>0</v>
      </c>
      <c r="I22" s="216">
        <v>0</v>
      </c>
      <c r="J22" s="216">
        <v>3</v>
      </c>
      <c r="K22" s="216">
        <v>3</v>
      </c>
      <c r="L22" s="216">
        <v>55</v>
      </c>
      <c r="M22" s="216">
        <v>55</v>
      </c>
      <c r="N22" s="216">
        <v>88</v>
      </c>
      <c r="O22" s="216">
        <v>101</v>
      </c>
      <c r="P22" s="216">
        <f>SUM(P4:P21)</f>
        <v>234</v>
      </c>
    </row>
    <row r="23" ht="12.75">
      <c r="P23" s="43"/>
    </row>
  </sheetData>
  <sheetProtection/>
  <mergeCells count="7">
    <mergeCell ref="A1:O1"/>
    <mergeCell ref="C2:D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4.625" style="21" customWidth="1"/>
    <col min="2" max="2" width="19.25390625" style="21" customWidth="1"/>
    <col min="3" max="3" width="11.75390625" style="21" customWidth="1"/>
    <col min="4" max="4" width="9.375" style="21" customWidth="1"/>
    <col min="5" max="5" width="9.875" style="21" customWidth="1"/>
    <col min="6" max="6" width="9.375" style="21" customWidth="1"/>
    <col min="7" max="7" width="14.875" style="21" customWidth="1"/>
    <col min="8" max="8" width="13.25390625" style="21" customWidth="1"/>
    <col min="9" max="9" width="13.75390625" style="21" customWidth="1"/>
    <col min="10" max="10" width="10.875" style="21" customWidth="1"/>
    <col min="11" max="11" width="11.00390625" style="21" customWidth="1"/>
    <col min="12" max="12" width="12.25390625" style="21" customWidth="1"/>
    <col min="13" max="16384" width="9.125" style="21" customWidth="1"/>
  </cols>
  <sheetData>
    <row r="1" spans="2:11" ht="18" customHeight="1">
      <c r="B1" s="512" t="s">
        <v>116</v>
      </c>
      <c r="C1" s="512"/>
      <c r="D1" s="512"/>
      <c r="E1" s="512"/>
      <c r="F1" s="512"/>
      <c r="G1" s="512"/>
      <c r="H1" s="512"/>
      <c r="I1" s="511"/>
      <c r="J1" s="511"/>
      <c r="K1" s="511"/>
    </row>
    <row r="2" spans="1:12" ht="18" customHeight="1">
      <c r="A2" s="512" t="s">
        <v>117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</row>
    <row r="3" spans="1:12" ht="18" customHeight="1">
      <c r="A3" s="513" t="s">
        <v>118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</row>
    <row r="4" ht="18">
      <c r="C4" s="341"/>
    </row>
    <row r="5" spans="1:6" ht="14.25" customHeight="1" hidden="1">
      <c r="A5" s="22"/>
      <c r="B5" s="22"/>
      <c r="C5" s="22"/>
      <c r="D5" s="22"/>
      <c r="E5" s="22"/>
      <c r="F5" s="22"/>
    </row>
    <row r="6" spans="2:9" ht="18" customHeight="1">
      <c r="B6" s="509" t="s">
        <v>523</v>
      </c>
      <c r="C6" s="510"/>
      <c r="D6" s="510"/>
      <c r="E6" s="510"/>
      <c r="F6" s="511"/>
      <c r="G6" s="511"/>
      <c r="H6" s="511"/>
      <c r="I6" s="511"/>
    </row>
    <row r="7" spans="2:5" ht="18.75" thickBot="1">
      <c r="B7" s="50"/>
      <c r="C7" s="48"/>
      <c r="D7" s="48"/>
      <c r="E7" s="48"/>
    </row>
    <row r="8" spans="1:14" ht="26.25" customHeight="1">
      <c r="A8" s="518" t="s">
        <v>1</v>
      </c>
      <c r="B8" s="527" t="s">
        <v>30</v>
      </c>
      <c r="C8" s="530" t="s">
        <v>119</v>
      </c>
      <c r="D8" s="530" t="s">
        <v>120</v>
      </c>
      <c r="E8" s="530" t="s">
        <v>121</v>
      </c>
      <c r="F8" s="530" t="s">
        <v>122</v>
      </c>
      <c r="G8" s="530" t="s">
        <v>123</v>
      </c>
      <c r="H8" s="515" t="s">
        <v>124</v>
      </c>
      <c r="I8" s="395" t="s">
        <v>232</v>
      </c>
      <c r="J8" s="525"/>
      <c r="K8" s="525"/>
      <c r="L8" s="526"/>
      <c r="N8" s="23"/>
    </row>
    <row r="9" spans="1:12" ht="15.75" customHeight="1">
      <c r="A9" s="519"/>
      <c r="B9" s="528"/>
      <c r="C9" s="531"/>
      <c r="D9" s="531"/>
      <c r="E9" s="531"/>
      <c r="F9" s="531"/>
      <c r="G9" s="531"/>
      <c r="H9" s="516"/>
      <c r="I9" s="521" t="s">
        <v>125</v>
      </c>
      <c r="J9" s="522"/>
      <c r="K9" s="491"/>
      <c r="L9" s="523" t="s">
        <v>126</v>
      </c>
    </row>
    <row r="10" spans="1:12" ht="16.5" customHeight="1" thickBot="1">
      <c r="A10" s="520"/>
      <c r="B10" s="529"/>
      <c r="C10" s="532"/>
      <c r="D10" s="532"/>
      <c r="E10" s="532"/>
      <c r="F10" s="532"/>
      <c r="G10" s="532"/>
      <c r="H10" s="517"/>
      <c r="I10" s="77" t="s">
        <v>127</v>
      </c>
      <c r="J10" s="78" t="s">
        <v>128</v>
      </c>
      <c r="K10" s="78" t="s">
        <v>129</v>
      </c>
      <c r="L10" s="524"/>
    </row>
    <row r="11" spans="1:12" ht="18">
      <c r="A11" s="55">
        <v>1</v>
      </c>
      <c r="B11" s="56" t="s">
        <v>68</v>
      </c>
      <c r="C11" s="57">
        <v>8</v>
      </c>
      <c r="D11" s="57">
        <v>2</v>
      </c>
      <c r="E11" s="57">
        <v>106</v>
      </c>
      <c r="F11" s="57">
        <v>163</v>
      </c>
      <c r="G11" s="58">
        <v>279</v>
      </c>
      <c r="H11" s="61">
        <v>269</v>
      </c>
      <c r="I11" s="75" t="s">
        <v>524</v>
      </c>
      <c r="J11" s="59">
        <f>I11-K11</f>
        <v>592</v>
      </c>
      <c r="K11" s="59" t="s">
        <v>391</v>
      </c>
      <c r="L11" s="76" t="s">
        <v>525</v>
      </c>
    </row>
    <row r="12" spans="1:12" ht="18">
      <c r="A12" s="72">
        <v>2</v>
      </c>
      <c r="B12" s="66" t="s">
        <v>109</v>
      </c>
      <c r="C12" s="67">
        <v>2</v>
      </c>
      <c r="D12" s="67">
        <v>0</v>
      </c>
      <c r="E12" s="67">
        <v>84</v>
      </c>
      <c r="F12" s="67">
        <v>188</v>
      </c>
      <c r="G12" s="68">
        <v>274</v>
      </c>
      <c r="H12" s="69">
        <v>261</v>
      </c>
      <c r="I12" s="70" t="s">
        <v>526</v>
      </c>
      <c r="J12" s="74">
        <f aca="true" t="shared" si="0" ref="J12:J29">I12-K12</f>
        <v>436</v>
      </c>
      <c r="K12" s="74" t="s">
        <v>180</v>
      </c>
      <c r="L12" s="71" t="s">
        <v>527</v>
      </c>
    </row>
    <row r="13" spans="1:12" ht="18">
      <c r="A13" s="73">
        <v>3</v>
      </c>
      <c r="B13" s="54" t="s">
        <v>130</v>
      </c>
      <c r="C13" s="49">
        <v>10</v>
      </c>
      <c r="D13" s="49">
        <v>0</v>
      </c>
      <c r="E13" s="49">
        <v>254</v>
      </c>
      <c r="F13" s="49">
        <v>477</v>
      </c>
      <c r="G13" s="8">
        <v>741</v>
      </c>
      <c r="H13" s="62">
        <v>704</v>
      </c>
      <c r="I13" s="63" t="s">
        <v>528</v>
      </c>
      <c r="J13" s="59">
        <f t="shared" si="0"/>
        <v>1097</v>
      </c>
      <c r="K13" s="59" t="s">
        <v>529</v>
      </c>
      <c r="L13" s="60" t="s">
        <v>530</v>
      </c>
    </row>
    <row r="14" spans="1:12" ht="18">
      <c r="A14" s="72">
        <v>4</v>
      </c>
      <c r="B14" s="66" t="s">
        <v>111</v>
      </c>
      <c r="C14" s="67">
        <v>10</v>
      </c>
      <c r="D14" s="67">
        <v>0</v>
      </c>
      <c r="E14" s="67">
        <v>259</v>
      </c>
      <c r="F14" s="67">
        <v>520</v>
      </c>
      <c r="G14" s="68">
        <v>789</v>
      </c>
      <c r="H14" s="69">
        <v>734</v>
      </c>
      <c r="I14" s="70" t="s">
        <v>531</v>
      </c>
      <c r="J14" s="74">
        <f t="shared" si="0"/>
        <v>1216</v>
      </c>
      <c r="K14" s="74" t="s">
        <v>249</v>
      </c>
      <c r="L14" s="71" t="s">
        <v>532</v>
      </c>
    </row>
    <row r="15" spans="1:12" ht="18">
      <c r="A15" s="73">
        <v>5</v>
      </c>
      <c r="B15" s="54" t="s">
        <v>112</v>
      </c>
      <c r="C15" s="49">
        <v>9</v>
      </c>
      <c r="D15" s="49">
        <v>0</v>
      </c>
      <c r="E15" s="49">
        <v>226</v>
      </c>
      <c r="F15" s="49">
        <v>339</v>
      </c>
      <c r="G15" s="8">
        <v>574</v>
      </c>
      <c r="H15" s="62">
        <v>547</v>
      </c>
      <c r="I15" s="63" t="s">
        <v>533</v>
      </c>
      <c r="J15" s="59">
        <f t="shared" si="0"/>
        <v>1569</v>
      </c>
      <c r="K15" s="59" t="s">
        <v>386</v>
      </c>
      <c r="L15" s="60" t="s">
        <v>534</v>
      </c>
    </row>
    <row r="16" spans="1:12" ht="18">
      <c r="A16" s="72">
        <v>6</v>
      </c>
      <c r="B16" s="66" t="s">
        <v>40</v>
      </c>
      <c r="C16" s="67">
        <v>11</v>
      </c>
      <c r="D16" s="67">
        <v>8</v>
      </c>
      <c r="E16" s="67">
        <v>366</v>
      </c>
      <c r="F16" s="67">
        <v>636</v>
      </c>
      <c r="G16" s="68">
        <v>1021</v>
      </c>
      <c r="H16" s="69">
        <v>926</v>
      </c>
      <c r="I16" s="70" t="s">
        <v>535</v>
      </c>
      <c r="J16" s="74">
        <f t="shared" si="0"/>
        <v>1571</v>
      </c>
      <c r="K16" s="74" t="s">
        <v>344</v>
      </c>
      <c r="L16" s="71" t="s">
        <v>536</v>
      </c>
    </row>
    <row r="17" spans="1:12" ht="18">
      <c r="A17" s="73">
        <v>7</v>
      </c>
      <c r="B17" s="54" t="s">
        <v>41</v>
      </c>
      <c r="C17" s="49">
        <v>8</v>
      </c>
      <c r="D17" s="49">
        <v>2</v>
      </c>
      <c r="E17" s="49">
        <v>142</v>
      </c>
      <c r="F17" s="49">
        <v>176</v>
      </c>
      <c r="G17" s="8">
        <v>328</v>
      </c>
      <c r="H17" s="62">
        <v>307</v>
      </c>
      <c r="I17" s="63" t="s">
        <v>537</v>
      </c>
      <c r="J17" s="59">
        <f t="shared" si="0"/>
        <v>552</v>
      </c>
      <c r="K17" s="59" t="s">
        <v>343</v>
      </c>
      <c r="L17" s="60" t="s">
        <v>538</v>
      </c>
    </row>
    <row r="18" spans="1:14" ht="18">
      <c r="A18" s="72">
        <v>8</v>
      </c>
      <c r="B18" s="66" t="s">
        <v>42</v>
      </c>
      <c r="C18" s="67">
        <v>7</v>
      </c>
      <c r="D18" s="67">
        <v>0</v>
      </c>
      <c r="E18" s="67">
        <v>60</v>
      </c>
      <c r="F18" s="67">
        <v>171</v>
      </c>
      <c r="G18" s="68">
        <v>238</v>
      </c>
      <c r="H18" s="69">
        <v>221</v>
      </c>
      <c r="I18" s="70" t="s">
        <v>539</v>
      </c>
      <c r="J18" s="74">
        <f t="shared" si="0"/>
        <v>357</v>
      </c>
      <c r="K18" s="74" t="s">
        <v>185</v>
      </c>
      <c r="L18" s="71" t="s">
        <v>540</v>
      </c>
      <c r="N18" s="24"/>
    </row>
    <row r="19" spans="1:12" ht="18">
      <c r="A19" s="73">
        <v>9</v>
      </c>
      <c r="B19" s="54" t="s">
        <v>43</v>
      </c>
      <c r="C19" s="49">
        <v>3</v>
      </c>
      <c r="D19" s="49">
        <v>0</v>
      </c>
      <c r="E19" s="49">
        <v>83</v>
      </c>
      <c r="F19" s="49">
        <v>152</v>
      </c>
      <c r="G19" s="8">
        <v>238</v>
      </c>
      <c r="H19" s="62">
        <v>224</v>
      </c>
      <c r="I19" s="63" t="s">
        <v>541</v>
      </c>
      <c r="J19" s="59">
        <f t="shared" si="0"/>
        <v>407</v>
      </c>
      <c r="K19" s="59" t="s">
        <v>336</v>
      </c>
      <c r="L19" s="60" t="s">
        <v>269</v>
      </c>
    </row>
    <row r="20" spans="1:12" ht="18">
      <c r="A20" s="72">
        <v>10</v>
      </c>
      <c r="B20" s="66" t="s">
        <v>44</v>
      </c>
      <c r="C20" s="67">
        <v>9</v>
      </c>
      <c r="D20" s="67">
        <v>0</v>
      </c>
      <c r="E20" s="67">
        <v>112</v>
      </c>
      <c r="F20" s="67">
        <v>208</v>
      </c>
      <c r="G20" s="68">
        <v>329</v>
      </c>
      <c r="H20" s="69">
        <v>320</v>
      </c>
      <c r="I20" s="70" t="s">
        <v>542</v>
      </c>
      <c r="J20" s="74">
        <f t="shared" si="0"/>
        <v>503</v>
      </c>
      <c r="K20" s="74" t="s">
        <v>356</v>
      </c>
      <c r="L20" s="71" t="s">
        <v>543</v>
      </c>
    </row>
    <row r="21" spans="1:12" ht="18">
      <c r="A21" s="73">
        <v>11</v>
      </c>
      <c r="B21" s="54" t="s">
        <v>45</v>
      </c>
      <c r="C21" s="49">
        <v>3</v>
      </c>
      <c r="D21" s="49">
        <v>6</v>
      </c>
      <c r="E21" s="49">
        <v>68</v>
      </c>
      <c r="F21" s="49">
        <v>151</v>
      </c>
      <c r="G21" s="8">
        <v>228</v>
      </c>
      <c r="H21" s="62">
        <v>216</v>
      </c>
      <c r="I21" s="63" t="s">
        <v>544</v>
      </c>
      <c r="J21" s="59">
        <f t="shared" si="0"/>
        <v>349</v>
      </c>
      <c r="K21" s="59" t="s">
        <v>545</v>
      </c>
      <c r="L21" s="60" t="s">
        <v>546</v>
      </c>
    </row>
    <row r="22" spans="1:12" ht="18">
      <c r="A22" s="72">
        <v>12</v>
      </c>
      <c r="B22" s="66" t="s">
        <v>46</v>
      </c>
      <c r="C22" s="67">
        <v>9</v>
      </c>
      <c r="D22" s="67">
        <v>0</v>
      </c>
      <c r="E22" s="67">
        <v>181</v>
      </c>
      <c r="F22" s="67">
        <v>432</v>
      </c>
      <c r="G22" s="68">
        <v>622</v>
      </c>
      <c r="H22" s="69">
        <v>577</v>
      </c>
      <c r="I22" s="70" t="s">
        <v>547</v>
      </c>
      <c r="J22" s="74">
        <f t="shared" si="0"/>
        <v>1006</v>
      </c>
      <c r="K22" s="74" t="s">
        <v>343</v>
      </c>
      <c r="L22" s="71" t="s">
        <v>548</v>
      </c>
    </row>
    <row r="23" spans="1:12" ht="18">
      <c r="A23" s="73">
        <v>13</v>
      </c>
      <c r="B23" s="54" t="s">
        <v>47</v>
      </c>
      <c r="C23" s="49">
        <v>14</v>
      </c>
      <c r="D23" s="49">
        <v>0</v>
      </c>
      <c r="E23" s="49">
        <v>122</v>
      </c>
      <c r="F23" s="49">
        <v>216</v>
      </c>
      <c r="G23" s="8">
        <v>352</v>
      </c>
      <c r="H23" s="62">
        <v>335</v>
      </c>
      <c r="I23" s="63" t="s">
        <v>549</v>
      </c>
      <c r="J23" s="59">
        <f t="shared" si="0"/>
        <v>576</v>
      </c>
      <c r="K23" s="59" t="s">
        <v>349</v>
      </c>
      <c r="L23" s="60" t="s">
        <v>550</v>
      </c>
    </row>
    <row r="24" spans="1:12" ht="18">
      <c r="A24" s="72">
        <v>14</v>
      </c>
      <c r="B24" s="66" t="s">
        <v>48</v>
      </c>
      <c r="C24" s="67">
        <v>6</v>
      </c>
      <c r="D24" s="67">
        <v>6</v>
      </c>
      <c r="E24" s="67">
        <v>123</v>
      </c>
      <c r="F24" s="67">
        <v>307</v>
      </c>
      <c r="G24" s="68">
        <v>442</v>
      </c>
      <c r="H24" s="69">
        <v>412</v>
      </c>
      <c r="I24" s="70" t="s">
        <v>551</v>
      </c>
      <c r="J24" s="74">
        <f t="shared" si="0"/>
        <v>721</v>
      </c>
      <c r="K24" s="74" t="s">
        <v>552</v>
      </c>
      <c r="L24" s="71" t="s">
        <v>553</v>
      </c>
    </row>
    <row r="25" spans="1:12" ht="18">
      <c r="A25" s="73">
        <v>15</v>
      </c>
      <c r="B25" s="54" t="s">
        <v>49</v>
      </c>
      <c r="C25" s="49">
        <v>5</v>
      </c>
      <c r="D25" s="49">
        <v>2</v>
      </c>
      <c r="E25" s="49">
        <v>108</v>
      </c>
      <c r="F25" s="49">
        <v>222</v>
      </c>
      <c r="G25" s="8">
        <v>337</v>
      </c>
      <c r="H25" s="62">
        <v>312</v>
      </c>
      <c r="I25" s="63" t="s">
        <v>554</v>
      </c>
      <c r="J25" s="59">
        <f t="shared" si="0"/>
        <v>476</v>
      </c>
      <c r="K25" s="59" t="s">
        <v>382</v>
      </c>
      <c r="L25" s="60" t="s">
        <v>368</v>
      </c>
    </row>
    <row r="26" spans="1:12" ht="18">
      <c r="A26" s="72">
        <v>16</v>
      </c>
      <c r="B26" s="66" t="s">
        <v>50</v>
      </c>
      <c r="C26" s="67">
        <v>2</v>
      </c>
      <c r="D26" s="67">
        <v>0</v>
      </c>
      <c r="E26" s="67">
        <v>28</v>
      </c>
      <c r="F26" s="67">
        <v>61</v>
      </c>
      <c r="G26" s="68">
        <v>91</v>
      </c>
      <c r="H26" s="69">
        <v>87</v>
      </c>
      <c r="I26" s="70" t="s">
        <v>555</v>
      </c>
      <c r="J26" s="74">
        <f t="shared" si="0"/>
        <v>175</v>
      </c>
      <c r="K26" s="74" t="s">
        <v>181</v>
      </c>
      <c r="L26" s="71" t="s">
        <v>556</v>
      </c>
    </row>
    <row r="27" spans="1:12" ht="18">
      <c r="A27" s="73">
        <v>17</v>
      </c>
      <c r="B27" s="54" t="s">
        <v>51</v>
      </c>
      <c r="C27" s="49">
        <v>6</v>
      </c>
      <c r="D27" s="49">
        <v>4</v>
      </c>
      <c r="E27" s="49">
        <v>149</v>
      </c>
      <c r="F27" s="49">
        <v>411</v>
      </c>
      <c r="G27" s="8">
        <v>570</v>
      </c>
      <c r="H27" s="62">
        <v>537</v>
      </c>
      <c r="I27" s="63" t="s">
        <v>557</v>
      </c>
      <c r="J27" s="59">
        <f t="shared" si="0"/>
        <v>873</v>
      </c>
      <c r="K27" s="59" t="s">
        <v>367</v>
      </c>
      <c r="L27" s="60" t="s">
        <v>558</v>
      </c>
    </row>
    <row r="28" spans="1:12" ht="18">
      <c r="A28" s="72">
        <v>18</v>
      </c>
      <c r="B28" s="66" t="s">
        <v>52</v>
      </c>
      <c r="C28" s="67">
        <v>3</v>
      </c>
      <c r="D28" s="67">
        <v>0</v>
      </c>
      <c r="E28" s="67">
        <v>121</v>
      </c>
      <c r="F28" s="67">
        <v>181</v>
      </c>
      <c r="G28" s="68">
        <v>305</v>
      </c>
      <c r="H28" s="69">
        <v>292</v>
      </c>
      <c r="I28" s="70" t="s">
        <v>559</v>
      </c>
      <c r="J28" s="74">
        <f t="shared" si="0"/>
        <v>531</v>
      </c>
      <c r="K28" s="74" t="s">
        <v>335</v>
      </c>
      <c r="L28" s="71" t="s">
        <v>560</v>
      </c>
    </row>
    <row r="29" spans="1:12" ht="30" customHeight="1" thickBot="1">
      <c r="A29" s="53"/>
      <c r="B29" s="51" t="s">
        <v>27</v>
      </c>
      <c r="C29" s="52">
        <v>125</v>
      </c>
      <c r="D29" s="52">
        <v>30</v>
      </c>
      <c r="E29" s="52">
        <v>2592</v>
      </c>
      <c r="F29" s="52">
        <v>5011</v>
      </c>
      <c r="G29" s="52">
        <v>7758</v>
      </c>
      <c r="H29" s="52">
        <v>7281</v>
      </c>
      <c r="I29" s="64">
        <v>13661</v>
      </c>
      <c r="J29" s="79">
        <f t="shared" si="0"/>
        <v>13007</v>
      </c>
      <c r="K29" s="79" t="s">
        <v>561</v>
      </c>
      <c r="L29" s="65" t="s">
        <v>562</v>
      </c>
    </row>
  </sheetData>
  <sheetProtection/>
  <mergeCells count="15">
    <mergeCell ref="G8:G10"/>
    <mergeCell ref="C8:C10"/>
    <mergeCell ref="D8:D10"/>
    <mergeCell ref="E8:E10"/>
    <mergeCell ref="F8:F10"/>
    <mergeCell ref="B6:I6"/>
    <mergeCell ref="B1:K1"/>
    <mergeCell ref="A2:L2"/>
    <mergeCell ref="A3:L3"/>
    <mergeCell ref="H8:H10"/>
    <mergeCell ref="A8:A10"/>
    <mergeCell ref="I9:K9"/>
    <mergeCell ref="L9:L10"/>
    <mergeCell ref="I8:L8"/>
    <mergeCell ref="B8:B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R10" sqref="R10"/>
    </sheetView>
  </sheetViews>
  <sheetFormatPr defaultColWidth="9.00390625" defaultRowHeight="12.75"/>
  <cols>
    <col min="2" max="2" width="29.625" style="0" customWidth="1"/>
  </cols>
  <sheetData>
    <row r="1" spans="1:6" ht="59.25" customHeight="1">
      <c r="A1" s="227"/>
      <c r="B1" s="535" t="s">
        <v>563</v>
      </c>
      <c r="C1" s="535"/>
      <c r="D1" s="535"/>
      <c r="E1" s="535"/>
      <c r="F1" s="535"/>
    </row>
    <row r="2" spans="1:6" ht="12.75" customHeight="1">
      <c r="A2" s="536" t="s">
        <v>108</v>
      </c>
      <c r="B2" s="536" t="s">
        <v>272</v>
      </c>
      <c r="C2" s="541" t="s">
        <v>273</v>
      </c>
      <c r="D2" s="542"/>
      <c r="E2" s="541" t="s">
        <v>274</v>
      </c>
      <c r="F2" s="542"/>
    </row>
    <row r="3" spans="1:6" ht="12.75">
      <c r="A3" s="537"/>
      <c r="B3" s="539"/>
      <c r="C3" s="543" t="s">
        <v>564</v>
      </c>
      <c r="D3" s="543"/>
      <c r="E3" s="544" t="s">
        <v>275</v>
      </c>
      <c r="F3" s="544"/>
    </row>
    <row r="4" spans="1:6" ht="12.75">
      <c r="A4" s="538"/>
      <c r="B4" s="540"/>
      <c r="C4" s="297" t="s">
        <v>276</v>
      </c>
      <c r="D4" s="297" t="s">
        <v>277</v>
      </c>
      <c r="E4" s="297" t="s">
        <v>276</v>
      </c>
      <c r="F4" s="298" t="s">
        <v>277</v>
      </c>
    </row>
    <row r="5" spans="1:6" ht="15.75">
      <c r="A5" s="299">
        <v>1</v>
      </c>
      <c r="B5" s="300" t="s">
        <v>278</v>
      </c>
      <c r="C5" s="301">
        <v>159</v>
      </c>
      <c r="D5" s="301">
        <v>276</v>
      </c>
      <c r="E5" s="301">
        <v>228</v>
      </c>
      <c r="F5" s="301">
        <v>452</v>
      </c>
    </row>
    <row r="6" spans="1:6" ht="15.75">
      <c r="A6" s="302">
        <v>2</v>
      </c>
      <c r="B6" s="303" t="s">
        <v>109</v>
      </c>
      <c r="C6" s="304">
        <v>163</v>
      </c>
      <c r="D6" s="304">
        <v>206</v>
      </c>
      <c r="E6" s="304">
        <v>188</v>
      </c>
      <c r="F6" s="304">
        <v>256</v>
      </c>
    </row>
    <row r="7" spans="1:6" ht="15.75">
      <c r="A7" s="299">
        <v>3</v>
      </c>
      <c r="B7" s="300" t="s">
        <v>110</v>
      </c>
      <c r="C7" s="301">
        <v>221</v>
      </c>
      <c r="D7" s="301">
        <v>342</v>
      </c>
      <c r="E7" s="301">
        <v>284</v>
      </c>
      <c r="F7" s="301">
        <v>470</v>
      </c>
    </row>
    <row r="8" spans="1:6" ht="15.75">
      <c r="A8" s="302">
        <v>4</v>
      </c>
      <c r="B8" s="303" t="s">
        <v>111</v>
      </c>
      <c r="C8" s="304">
        <v>865</v>
      </c>
      <c r="D8" s="304">
        <v>1239</v>
      </c>
      <c r="E8" s="304">
        <v>1070</v>
      </c>
      <c r="F8" s="304">
        <v>1659</v>
      </c>
    </row>
    <row r="9" spans="1:6" ht="15.75">
      <c r="A9" s="299">
        <v>5</v>
      </c>
      <c r="B9" s="300" t="s">
        <v>280</v>
      </c>
      <c r="C9" s="301">
        <v>1304</v>
      </c>
      <c r="D9" s="301">
        <v>1819</v>
      </c>
      <c r="E9" s="301">
        <v>1554</v>
      </c>
      <c r="F9" s="301">
        <v>2388</v>
      </c>
    </row>
    <row r="10" spans="1:6" ht="15.75">
      <c r="A10" s="302">
        <v>6</v>
      </c>
      <c r="B10" s="303" t="s">
        <v>40</v>
      </c>
      <c r="C10" s="304">
        <v>1092</v>
      </c>
      <c r="D10" s="304">
        <v>1355</v>
      </c>
      <c r="E10" s="304">
        <v>1310</v>
      </c>
      <c r="F10" s="304">
        <v>1669</v>
      </c>
    </row>
    <row r="11" spans="1:6" ht="15.75">
      <c r="A11" s="299">
        <v>7</v>
      </c>
      <c r="B11" s="300" t="s">
        <v>41</v>
      </c>
      <c r="C11" s="301">
        <v>1026</v>
      </c>
      <c r="D11" s="301">
        <v>1444</v>
      </c>
      <c r="E11" s="301">
        <v>1222</v>
      </c>
      <c r="F11" s="301">
        <v>1782</v>
      </c>
    </row>
    <row r="12" spans="1:6" ht="15.75">
      <c r="A12" s="302">
        <v>8</v>
      </c>
      <c r="B12" s="303" t="s">
        <v>42</v>
      </c>
      <c r="C12" s="304">
        <v>269</v>
      </c>
      <c r="D12" s="304">
        <v>387</v>
      </c>
      <c r="E12" s="304">
        <v>321</v>
      </c>
      <c r="F12" s="304">
        <v>497</v>
      </c>
    </row>
    <row r="13" spans="1:6" ht="15.75">
      <c r="A13" s="299">
        <v>9</v>
      </c>
      <c r="B13" s="300" t="s">
        <v>43</v>
      </c>
      <c r="C13" s="305">
        <v>707</v>
      </c>
      <c r="D13" s="305">
        <v>883</v>
      </c>
      <c r="E13" s="301">
        <v>811</v>
      </c>
      <c r="F13" s="301">
        <v>1029</v>
      </c>
    </row>
    <row r="14" spans="1:6" ht="15.75">
      <c r="A14" s="302">
        <v>10</v>
      </c>
      <c r="B14" s="303" t="s">
        <v>77</v>
      </c>
      <c r="C14" s="304">
        <v>261</v>
      </c>
      <c r="D14" s="304">
        <v>393</v>
      </c>
      <c r="E14" s="304">
        <v>317</v>
      </c>
      <c r="F14" s="304">
        <v>495</v>
      </c>
    </row>
    <row r="15" spans="1:6" ht="15.75">
      <c r="A15" s="299">
        <v>11</v>
      </c>
      <c r="B15" s="300" t="s">
        <v>45</v>
      </c>
      <c r="C15" s="301">
        <v>125</v>
      </c>
      <c r="D15" s="301">
        <v>182</v>
      </c>
      <c r="E15" s="301">
        <v>163</v>
      </c>
      <c r="F15" s="301">
        <v>252</v>
      </c>
    </row>
    <row r="16" spans="1:6" ht="15.75">
      <c r="A16" s="302">
        <v>12</v>
      </c>
      <c r="B16" s="303" t="s">
        <v>46</v>
      </c>
      <c r="C16" s="304">
        <v>103</v>
      </c>
      <c r="D16" s="304">
        <v>171</v>
      </c>
      <c r="E16" s="304">
        <v>492</v>
      </c>
      <c r="F16" s="304">
        <v>835</v>
      </c>
    </row>
    <row r="17" spans="1:6" ht="15.75">
      <c r="A17" s="299">
        <v>13</v>
      </c>
      <c r="B17" s="300" t="s">
        <v>47</v>
      </c>
      <c r="C17" s="301">
        <v>278</v>
      </c>
      <c r="D17" s="301">
        <v>450</v>
      </c>
      <c r="E17" s="301">
        <v>350</v>
      </c>
      <c r="F17" s="301">
        <v>566</v>
      </c>
    </row>
    <row r="18" spans="1:6" ht="15.75">
      <c r="A18" s="302">
        <v>14</v>
      </c>
      <c r="B18" s="303" t="s">
        <v>48</v>
      </c>
      <c r="C18" s="304">
        <v>315</v>
      </c>
      <c r="D18" s="304">
        <v>400</v>
      </c>
      <c r="E18" s="304">
        <v>362</v>
      </c>
      <c r="F18" s="304">
        <v>481</v>
      </c>
    </row>
    <row r="19" spans="1:6" ht="15.75">
      <c r="A19" s="299">
        <v>15</v>
      </c>
      <c r="B19" s="300" t="s">
        <v>49</v>
      </c>
      <c r="C19" s="301">
        <v>338</v>
      </c>
      <c r="D19" s="301">
        <v>528</v>
      </c>
      <c r="E19" s="301">
        <v>429</v>
      </c>
      <c r="F19" s="301">
        <v>699</v>
      </c>
    </row>
    <row r="20" spans="1:6" ht="15.75">
      <c r="A20" s="302">
        <v>16</v>
      </c>
      <c r="B20" s="303" t="s">
        <v>279</v>
      </c>
      <c r="C20" s="304">
        <v>34</v>
      </c>
      <c r="D20" s="304">
        <v>58</v>
      </c>
      <c r="E20" s="304">
        <v>43</v>
      </c>
      <c r="F20" s="304">
        <v>69</v>
      </c>
    </row>
    <row r="21" spans="1:6" ht="15.75">
      <c r="A21" s="299">
        <v>17</v>
      </c>
      <c r="B21" s="300" t="s">
        <v>51</v>
      </c>
      <c r="C21" s="301">
        <v>971</v>
      </c>
      <c r="D21" s="301">
        <v>1370</v>
      </c>
      <c r="E21" s="301">
        <v>1132</v>
      </c>
      <c r="F21" s="301">
        <v>1644</v>
      </c>
    </row>
    <row r="22" spans="1:6" ht="15.75">
      <c r="A22" s="302">
        <v>18</v>
      </c>
      <c r="B22" s="303" t="s">
        <v>52</v>
      </c>
      <c r="C22" s="228">
        <v>568</v>
      </c>
      <c r="D22" s="304">
        <v>796</v>
      </c>
      <c r="E22" s="228">
        <v>675</v>
      </c>
      <c r="F22" s="304">
        <v>978</v>
      </c>
    </row>
    <row r="23" spans="1:6" ht="15.75">
      <c r="A23" s="533" t="s">
        <v>27</v>
      </c>
      <c r="B23" s="534"/>
      <c r="C23" s="306">
        <f>SUM(C5:C22)</f>
        <v>8799</v>
      </c>
      <c r="D23" s="306">
        <f>SUM(D5:D22)</f>
        <v>12299</v>
      </c>
      <c r="E23" s="306">
        <f>SUM(E5:E22)</f>
        <v>10951</v>
      </c>
      <c r="F23" s="306">
        <f>SUM(F5:F22)</f>
        <v>16221</v>
      </c>
    </row>
  </sheetData>
  <sheetProtection/>
  <mergeCells count="8">
    <mergeCell ref="A23:B23"/>
    <mergeCell ref="B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V13" sqref="V13"/>
    </sheetView>
  </sheetViews>
  <sheetFormatPr defaultColWidth="9.00390625" defaultRowHeight="12.75"/>
  <cols>
    <col min="1" max="1" width="7.125" style="0" bestFit="1" customWidth="1"/>
    <col min="2" max="2" width="33.625" style="0" customWidth="1"/>
  </cols>
  <sheetData>
    <row r="1" spans="1:20" ht="23.25">
      <c r="A1" s="232"/>
      <c r="B1" s="545" t="s">
        <v>283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232"/>
    </row>
    <row r="2" spans="1:20" ht="23.25">
      <c r="A2" s="232"/>
      <c r="B2" s="545" t="s">
        <v>284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232"/>
    </row>
    <row r="3" spans="1:20" ht="23.25">
      <c r="A3" s="232"/>
      <c r="B3" s="232"/>
      <c r="C3" s="545" t="s">
        <v>565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232"/>
      <c r="R3" s="232"/>
      <c r="S3" s="232"/>
      <c r="T3" s="232"/>
    </row>
    <row r="4" spans="1:20" ht="18">
      <c r="A4" s="233"/>
      <c r="B4" s="233"/>
      <c r="C4" s="233"/>
      <c r="D4" s="234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  <c r="R4" s="233"/>
      <c r="S4" s="233"/>
      <c r="T4" s="233"/>
    </row>
    <row r="5" spans="1:20" ht="18.75" customHeight="1">
      <c r="A5" s="546" t="s">
        <v>1</v>
      </c>
      <c r="B5" s="547" t="s">
        <v>285</v>
      </c>
      <c r="C5" s="550" t="s">
        <v>286</v>
      </c>
      <c r="D5" s="550"/>
      <c r="E5" s="550"/>
      <c r="F5" s="550"/>
      <c r="G5" s="550"/>
      <c r="H5" s="550"/>
      <c r="I5" s="551" t="s">
        <v>287</v>
      </c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</row>
    <row r="6" spans="1:20" ht="17.25" customHeight="1">
      <c r="A6" s="546"/>
      <c r="B6" s="548"/>
      <c r="C6" s="550"/>
      <c r="D6" s="550"/>
      <c r="E6" s="550"/>
      <c r="F6" s="550"/>
      <c r="G6" s="550"/>
      <c r="H6" s="550"/>
      <c r="I6" s="550" t="s">
        <v>288</v>
      </c>
      <c r="J6" s="550"/>
      <c r="K6" s="550"/>
      <c r="L6" s="550"/>
      <c r="M6" s="550"/>
      <c r="N6" s="550"/>
      <c r="O6" s="550" t="s">
        <v>289</v>
      </c>
      <c r="P6" s="550"/>
      <c r="Q6" s="550"/>
      <c r="R6" s="550"/>
      <c r="S6" s="550"/>
      <c r="T6" s="550"/>
    </row>
    <row r="7" spans="1:20" ht="60">
      <c r="A7" s="546"/>
      <c r="B7" s="549"/>
      <c r="C7" s="235" t="s">
        <v>290</v>
      </c>
      <c r="D7" s="235" t="s">
        <v>291</v>
      </c>
      <c r="E7" s="235" t="s">
        <v>292</v>
      </c>
      <c r="F7" s="235" t="s">
        <v>291</v>
      </c>
      <c r="G7" s="235" t="s">
        <v>293</v>
      </c>
      <c r="H7" s="235" t="s">
        <v>291</v>
      </c>
      <c r="I7" s="235" t="s">
        <v>290</v>
      </c>
      <c r="J7" s="235" t="s">
        <v>291</v>
      </c>
      <c r="K7" s="235" t="s">
        <v>292</v>
      </c>
      <c r="L7" s="235" t="s">
        <v>291</v>
      </c>
      <c r="M7" s="235" t="s">
        <v>293</v>
      </c>
      <c r="N7" s="235" t="s">
        <v>291</v>
      </c>
      <c r="O7" s="235" t="s">
        <v>290</v>
      </c>
      <c r="P7" s="235" t="s">
        <v>291</v>
      </c>
      <c r="Q7" s="235" t="s">
        <v>294</v>
      </c>
      <c r="R7" s="235" t="s">
        <v>291</v>
      </c>
      <c r="S7" s="235" t="s">
        <v>295</v>
      </c>
      <c r="T7" s="235" t="s">
        <v>291</v>
      </c>
    </row>
    <row r="8" spans="1:20" ht="12.75">
      <c r="A8" s="235">
        <v>1</v>
      </c>
      <c r="B8" s="235">
        <v>2</v>
      </c>
      <c r="C8" s="235">
        <v>3</v>
      </c>
      <c r="D8" s="235">
        <v>4</v>
      </c>
      <c r="E8" s="235">
        <v>5</v>
      </c>
      <c r="F8" s="235">
        <v>6</v>
      </c>
      <c r="G8" s="235">
        <v>7</v>
      </c>
      <c r="H8" s="235">
        <v>8</v>
      </c>
      <c r="I8" s="235">
        <v>9</v>
      </c>
      <c r="J8" s="235">
        <v>10</v>
      </c>
      <c r="K8" s="235">
        <v>11</v>
      </c>
      <c r="L8" s="235">
        <v>12</v>
      </c>
      <c r="M8" s="235">
        <v>13</v>
      </c>
      <c r="N8" s="235">
        <v>14</v>
      </c>
      <c r="O8" s="235">
        <v>15</v>
      </c>
      <c r="P8" s="235">
        <v>16</v>
      </c>
      <c r="Q8" s="235">
        <v>17</v>
      </c>
      <c r="R8" s="235">
        <v>18</v>
      </c>
      <c r="S8" s="235">
        <v>19</v>
      </c>
      <c r="T8" s="235">
        <v>20</v>
      </c>
    </row>
    <row r="9" spans="1:20" ht="18">
      <c r="A9" s="236">
        <v>1</v>
      </c>
      <c r="B9" s="237" t="s">
        <v>211</v>
      </c>
      <c r="C9" s="238">
        <f>E9+G9</f>
        <v>199</v>
      </c>
      <c r="D9" s="238">
        <f>F9+H9</f>
        <v>0</v>
      </c>
      <c r="E9" s="238">
        <v>106</v>
      </c>
      <c r="F9" s="238">
        <v>0</v>
      </c>
      <c r="G9" s="238">
        <v>93</v>
      </c>
      <c r="H9" s="238">
        <v>0</v>
      </c>
      <c r="I9" s="238">
        <f>K9+M9</f>
        <v>315</v>
      </c>
      <c r="J9" s="238">
        <f>L9+N9</f>
        <v>0</v>
      </c>
      <c r="K9" s="238">
        <v>168</v>
      </c>
      <c r="L9" s="238">
        <v>0</v>
      </c>
      <c r="M9" s="238">
        <v>147</v>
      </c>
      <c r="N9" s="238">
        <v>0</v>
      </c>
      <c r="O9" s="238">
        <v>308</v>
      </c>
      <c r="P9" s="238">
        <v>0</v>
      </c>
      <c r="Q9" s="238">
        <v>168</v>
      </c>
      <c r="R9" s="238">
        <v>0</v>
      </c>
      <c r="S9" s="238">
        <v>142</v>
      </c>
      <c r="T9" s="238">
        <v>0</v>
      </c>
    </row>
    <row r="10" spans="1:20" ht="18">
      <c r="A10" s="307">
        <v>2</v>
      </c>
      <c r="B10" s="308" t="s">
        <v>212</v>
      </c>
      <c r="C10" s="309">
        <f aca="true" t="shared" si="0" ref="C10:D26">E10+G10</f>
        <v>200</v>
      </c>
      <c r="D10" s="309">
        <f t="shared" si="0"/>
        <v>35</v>
      </c>
      <c r="E10" s="309">
        <v>92</v>
      </c>
      <c r="F10" s="309">
        <v>12</v>
      </c>
      <c r="G10" s="309">
        <v>108</v>
      </c>
      <c r="H10" s="309">
        <v>23</v>
      </c>
      <c r="I10" s="309">
        <f>K10+M10</f>
        <v>340</v>
      </c>
      <c r="J10" s="309">
        <f aca="true" t="shared" si="1" ref="I10:J26">L10+N10</f>
        <v>59</v>
      </c>
      <c r="K10" s="309">
        <v>159</v>
      </c>
      <c r="L10" s="309">
        <v>25</v>
      </c>
      <c r="M10" s="309">
        <v>181</v>
      </c>
      <c r="N10" s="309">
        <v>34</v>
      </c>
      <c r="O10" s="309">
        <v>334</v>
      </c>
      <c r="P10" s="309">
        <v>58</v>
      </c>
      <c r="Q10" s="309">
        <v>159</v>
      </c>
      <c r="R10" s="309">
        <v>25</v>
      </c>
      <c r="S10" s="309">
        <v>178</v>
      </c>
      <c r="T10" s="309">
        <v>33</v>
      </c>
    </row>
    <row r="11" spans="1:20" ht="18">
      <c r="A11" s="236">
        <v>3</v>
      </c>
      <c r="B11" s="237" t="s">
        <v>213</v>
      </c>
      <c r="C11" s="238">
        <f t="shared" si="0"/>
        <v>295</v>
      </c>
      <c r="D11" s="238">
        <f t="shared" si="0"/>
        <v>0</v>
      </c>
      <c r="E11" s="238">
        <v>150</v>
      </c>
      <c r="F11" s="238">
        <v>0</v>
      </c>
      <c r="G11" s="238">
        <v>145</v>
      </c>
      <c r="H11" s="238">
        <v>0</v>
      </c>
      <c r="I11" s="238">
        <f t="shared" si="1"/>
        <v>525</v>
      </c>
      <c r="J11" s="238">
        <f t="shared" si="1"/>
        <v>0</v>
      </c>
      <c r="K11" s="238">
        <v>278</v>
      </c>
      <c r="L11" s="238">
        <v>0</v>
      </c>
      <c r="M11" s="238">
        <v>247</v>
      </c>
      <c r="N11" s="238">
        <v>0</v>
      </c>
      <c r="O11" s="238">
        <v>515</v>
      </c>
      <c r="P11" s="238">
        <v>0</v>
      </c>
      <c r="Q11" s="238">
        <v>278</v>
      </c>
      <c r="R11" s="238">
        <v>0</v>
      </c>
      <c r="S11" s="238">
        <v>243</v>
      </c>
      <c r="T11" s="238">
        <v>0</v>
      </c>
    </row>
    <row r="12" spans="1:20" ht="18">
      <c r="A12" s="307">
        <v>4</v>
      </c>
      <c r="B12" s="308" t="s">
        <v>214</v>
      </c>
      <c r="C12" s="309">
        <f t="shared" si="0"/>
        <v>845</v>
      </c>
      <c r="D12" s="309">
        <f t="shared" si="0"/>
        <v>0</v>
      </c>
      <c r="E12" s="309">
        <v>386</v>
      </c>
      <c r="F12" s="309">
        <v>0</v>
      </c>
      <c r="G12" s="309">
        <v>459</v>
      </c>
      <c r="H12" s="309">
        <v>0</v>
      </c>
      <c r="I12" s="309">
        <f t="shared" si="1"/>
        <v>1386</v>
      </c>
      <c r="J12" s="309">
        <f t="shared" si="1"/>
        <v>0</v>
      </c>
      <c r="K12" s="309">
        <v>644</v>
      </c>
      <c r="L12" s="309">
        <v>0</v>
      </c>
      <c r="M12" s="309">
        <v>742</v>
      </c>
      <c r="N12" s="309">
        <v>0</v>
      </c>
      <c r="O12" s="309">
        <v>1342</v>
      </c>
      <c r="P12" s="309">
        <v>0</v>
      </c>
      <c r="Q12" s="309">
        <v>644</v>
      </c>
      <c r="R12" s="309">
        <v>0</v>
      </c>
      <c r="S12" s="309">
        <v>716</v>
      </c>
      <c r="T12" s="309">
        <v>0</v>
      </c>
    </row>
    <row r="13" spans="1:20" ht="18">
      <c r="A13" s="236">
        <v>5</v>
      </c>
      <c r="B13" s="237" t="s">
        <v>215</v>
      </c>
      <c r="C13" s="238">
        <f t="shared" si="0"/>
        <v>725</v>
      </c>
      <c r="D13" s="238">
        <f t="shared" si="0"/>
        <v>0</v>
      </c>
      <c r="E13" s="238">
        <v>390</v>
      </c>
      <c r="F13" s="238">
        <v>0</v>
      </c>
      <c r="G13" s="238">
        <v>335</v>
      </c>
      <c r="H13" s="238">
        <v>0</v>
      </c>
      <c r="I13" s="238">
        <f t="shared" si="1"/>
        <v>1131</v>
      </c>
      <c r="J13" s="238">
        <f t="shared" si="1"/>
        <v>0</v>
      </c>
      <c r="K13" s="238">
        <v>623</v>
      </c>
      <c r="L13" s="238">
        <v>0</v>
      </c>
      <c r="M13" s="238">
        <v>508</v>
      </c>
      <c r="N13" s="238">
        <v>0</v>
      </c>
      <c r="O13" s="238">
        <v>1101</v>
      </c>
      <c r="P13" s="238">
        <v>0</v>
      </c>
      <c r="Q13" s="238">
        <v>623</v>
      </c>
      <c r="R13" s="238">
        <v>0</v>
      </c>
      <c r="S13" s="238">
        <v>495</v>
      </c>
      <c r="T13" s="238">
        <v>0</v>
      </c>
    </row>
    <row r="14" spans="1:20" ht="18">
      <c r="A14" s="307">
        <v>6</v>
      </c>
      <c r="B14" s="308" t="s">
        <v>216</v>
      </c>
      <c r="C14" s="309">
        <f t="shared" si="0"/>
        <v>812</v>
      </c>
      <c r="D14" s="309">
        <f t="shared" si="0"/>
        <v>0</v>
      </c>
      <c r="E14" s="309">
        <v>351</v>
      </c>
      <c r="F14" s="309">
        <v>0</v>
      </c>
      <c r="G14" s="309">
        <v>461</v>
      </c>
      <c r="H14" s="309">
        <v>0</v>
      </c>
      <c r="I14" s="309">
        <f t="shared" si="1"/>
        <v>1316</v>
      </c>
      <c r="J14" s="309">
        <f t="shared" si="1"/>
        <v>0</v>
      </c>
      <c r="K14" s="309">
        <v>592</v>
      </c>
      <c r="L14" s="309">
        <v>0</v>
      </c>
      <c r="M14" s="309">
        <v>724</v>
      </c>
      <c r="N14" s="309">
        <v>0</v>
      </c>
      <c r="O14" s="309">
        <v>1270</v>
      </c>
      <c r="P14" s="309">
        <v>0</v>
      </c>
      <c r="Q14" s="309">
        <v>592</v>
      </c>
      <c r="R14" s="309">
        <v>0</v>
      </c>
      <c r="S14" s="309">
        <v>700</v>
      </c>
      <c r="T14" s="309">
        <v>0</v>
      </c>
    </row>
    <row r="15" spans="1:20" ht="18">
      <c r="A15" s="236">
        <v>7</v>
      </c>
      <c r="B15" s="237" t="s">
        <v>217</v>
      </c>
      <c r="C15" s="238">
        <f t="shared" si="0"/>
        <v>275</v>
      </c>
      <c r="D15" s="238">
        <f t="shared" si="0"/>
        <v>9</v>
      </c>
      <c r="E15" s="238">
        <v>144</v>
      </c>
      <c r="F15" s="238">
        <v>5</v>
      </c>
      <c r="G15" s="238">
        <v>131</v>
      </c>
      <c r="H15" s="238">
        <v>4</v>
      </c>
      <c r="I15" s="238">
        <f t="shared" si="1"/>
        <v>462</v>
      </c>
      <c r="J15" s="238">
        <f t="shared" si="1"/>
        <v>18</v>
      </c>
      <c r="K15" s="238">
        <v>251</v>
      </c>
      <c r="L15" s="238">
        <v>9</v>
      </c>
      <c r="M15" s="238">
        <v>211</v>
      </c>
      <c r="N15" s="238">
        <v>9</v>
      </c>
      <c r="O15" s="238">
        <v>456</v>
      </c>
      <c r="P15" s="238">
        <v>18</v>
      </c>
      <c r="Q15" s="238">
        <v>251</v>
      </c>
      <c r="R15" s="238">
        <v>9</v>
      </c>
      <c r="S15" s="238">
        <v>209</v>
      </c>
      <c r="T15" s="238">
        <v>9</v>
      </c>
    </row>
    <row r="16" spans="1:20" ht="18">
      <c r="A16" s="307">
        <v>8</v>
      </c>
      <c r="B16" s="308" t="s">
        <v>218</v>
      </c>
      <c r="C16" s="309">
        <f t="shared" si="0"/>
        <v>179</v>
      </c>
      <c r="D16" s="309">
        <f t="shared" si="0"/>
        <v>0</v>
      </c>
      <c r="E16" s="309">
        <v>92</v>
      </c>
      <c r="F16" s="309">
        <v>0</v>
      </c>
      <c r="G16" s="309">
        <v>87</v>
      </c>
      <c r="H16" s="309">
        <v>0</v>
      </c>
      <c r="I16" s="309">
        <f t="shared" si="1"/>
        <v>314</v>
      </c>
      <c r="J16" s="309">
        <f t="shared" si="1"/>
        <v>0</v>
      </c>
      <c r="K16" s="309">
        <v>168</v>
      </c>
      <c r="L16" s="309">
        <v>0</v>
      </c>
      <c r="M16" s="309">
        <v>146</v>
      </c>
      <c r="N16" s="309">
        <v>0</v>
      </c>
      <c r="O16" s="309">
        <v>301</v>
      </c>
      <c r="P16" s="309">
        <v>0</v>
      </c>
      <c r="Q16" s="309">
        <v>168</v>
      </c>
      <c r="R16" s="309">
        <v>0</v>
      </c>
      <c r="S16" s="309">
        <v>139</v>
      </c>
      <c r="T16" s="309">
        <v>0</v>
      </c>
    </row>
    <row r="17" spans="1:20" ht="18">
      <c r="A17" s="236">
        <v>9</v>
      </c>
      <c r="B17" s="237" t="s">
        <v>219</v>
      </c>
      <c r="C17" s="238">
        <f t="shared" si="0"/>
        <v>320</v>
      </c>
      <c r="D17" s="238">
        <f t="shared" si="0"/>
        <v>0</v>
      </c>
      <c r="E17" s="238">
        <v>161</v>
      </c>
      <c r="F17" s="238">
        <v>0</v>
      </c>
      <c r="G17" s="238">
        <v>159</v>
      </c>
      <c r="H17" s="238">
        <v>0</v>
      </c>
      <c r="I17" s="238">
        <f t="shared" si="1"/>
        <v>529</v>
      </c>
      <c r="J17" s="238">
        <f t="shared" si="1"/>
        <v>0</v>
      </c>
      <c r="K17" s="238">
        <v>269</v>
      </c>
      <c r="L17" s="238">
        <v>0</v>
      </c>
      <c r="M17" s="238">
        <v>260</v>
      </c>
      <c r="N17" s="238">
        <v>0</v>
      </c>
      <c r="O17" s="238">
        <v>516</v>
      </c>
      <c r="P17" s="238">
        <v>0</v>
      </c>
      <c r="Q17" s="238">
        <v>269</v>
      </c>
      <c r="R17" s="238">
        <v>0</v>
      </c>
      <c r="S17" s="238">
        <v>255</v>
      </c>
      <c r="T17" s="238">
        <v>0</v>
      </c>
    </row>
    <row r="18" spans="1:20" ht="18">
      <c r="A18" s="307">
        <v>10</v>
      </c>
      <c r="B18" s="308" t="s">
        <v>220</v>
      </c>
      <c r="C18" s="309">
        <f t="shared" si="0"/>
        <v>134</v>
      </c>
      <c r="D18" s="309">
        <f t="shared" si="0"/>
        <v>0</v>
      </c>
      <c r="E18" s="309">
        <v>63</v>
      </c>
      <c r="F18" s="309">
        <v>0</v>
      </c>
      <c r="G18" s="309">
        <v>71</v>
      </c>
      <c r="H18" s="309">
        <v>0</v>
      </c>
      <c r="I18" s="309">
        <f t="shared" si="1"/>
        <v>211</v>
      </c>
      <c r="J18" s="309">
        <f t="shared" si="1"/>
        <v>0</v>
      </c>
      <c r="K18" s="309">
        <v>97</v>
      </c>
      <c r="L18" s="309">
        <v>0</v>
      </c>
      <c r="M18" s="309">
        <v>114</v>
      </c>
      <c r="N18" s="309">
        <v>0</v>
      </c>
      <c r="O18" s="309">
        <v>208</v>
      </c>
      <c r="P18" s="309">
        <v>0</v>
      </c>
      <c r="Q18" s="309">
        <v>97</v>
      </c>
      <c r="R18" s="309">
        <v>0</v>
      </c>
      <c r="S18" s="309">
        <v>112</v>
      </c>
      <c r="T18" s="309">
        <v>0</v>
      </c>
    </row>
    <row r="19" spans="1:20" ht="18">
      <c r="A19" s="236">
        <v>11</v>
      </c>
      <c r="B19" s="237" t="s">
        <v>221</v>
      </c>
      <c r="C19" s="238">
        <f t="shared" si="0"/>
        <v>222</v>
      </c>
      <c r="D19" s="238">
        <f t="shared" si="0"/>
        <v>0</v>
      </c>
      <c r="E19" s="238">
        <v>126</v>
      </c>
      <c r="F19" s="238">
        <v>0</v>
      </c>
      <c r="G19" s="238">
        <v>96</v>
      </c>
      <c r="H19" s="238">
        <v>0</v>
      </c>
      <c r="I19" s="238">
        <f t="shared" si="1"/>
        <v>352</v>
      </c>
      <c r="J19" s="238">
        <f t="shared" si="1"/>
        <v>0</v>
      </c>
      <c r="K19" s="238">
        <v>193</v>
      </c>
      <c r="L19" s="238">
        <v>0</v>
      </c>
      <c r="M19" s="238">
        <v>159</v>
      </c>
      <c r="N19" s="238">
        <v>0</v>
      </c>
      <c r="O19" s="238">
        <v>347</v>
      </c>
      <c r="P19" s="238">
        <v>0</v>
      </c>
      <c r="Q19" s="238">
        <v>193</v>
      </c>
      <c r="R19" s="238">
        <v>0</v>
      </c>
      <c r="S19" s="238">
        <v>156</v>
      </c>
      <c r="T19" s="238">
        <v>0</v>
      </c>
    </row>
    <row r="20" spans="1:20" ht="18">
      <c r="A20" s="307">
        <v>12</v>
      </c>
      <c r="B20" s="308" t="s">
        <v>222</v>
      </c>
      <c r="C20" s="309">
        <f t="shared" si="0"/>
        <v>305</v>
      </c>
      <c r="D20" s="309">
        <f t="shared" si="0"/>
        <v>0</v>
      </c>
      <c r="E20" s="309">
        <v>142</v>
      </c>
      <c r="F20" s="309">
        <v>0</v>
      </c>
      <c r="G20" s="309">
        <v>163</v>
      </c>
      <c r="H20" s="309">
        <v>0</v>
      </c>
      <c r="I20" s="309">
        <f t="shared" si="1"/>
        <v>502</v>
      </c>
      <c r="J20" s="309">
        <f t="shared" si="1"/>
        <v>0</v>
      </c>
      <c r="K20" s="309">
        <v>237</v>
      </c>
      <c r="L20" s="309">
        <v>0</v>
      </c>
      <c r="M20" s="309">
        <v>265</v>
      </c>
      <c r="N20" s="309">
        <v>0</v>
      </c>
      <c r="O20" s="309">
        <v>479</v>
      </c>
      <c r="P20" s="309">
        <v>0</v>
      </c>
      <c r="Q20" s="309">
        <v>237</v>
      </c>
      <c r="R20" s="309">
        <v>0</v>
      </c>
      <c r="S20" s="309">
        <v>257</v>
      </c>
      <c r="T20" s="309">
        <v>0</v>
      </c>
    </row>
    <row r="21" spans="1:20" ht="18">
      <c r="A21" s="236">
        <v>13</v>
      </c>
      <c r="B21" s="237" t="s">
        <v>223</v>
      </c>
      <c r="C21" s="238">
        <f t="shared" si="0"/>
        <v>152</v>
      </c>
      <c r="D21" s="238">
        <f t="shared" si="0"/>
        <v>0</v>
      </c>
      <c r="E21" s="238">
        <v>73</v>
      </c>
      <c r="F21" s="238">
        <v>0</v>
      </c>
      <c r="G21" s="238">
        <v>79</v>
      </c>
      <c r="H21" s="238">
        <v>0</v>
      </c>
      <c r="I21" s="238">
        <f t="shared" si="1"/>
        <v>262</v>
      </c>
      <c r="J21" s="238">
        <v>0</v>
      </c>
      <c r="K21" s="238">
        <v>127</v>
      </c>
      <c r="L21" s="238">
        <v>0</v>
      </c>
      <c r="M21" s="238">
        <v>135</v>
      </c>
      <c r="N21" s="238">
        <v>0</v>
      </c>
      <c r="O21" s="238">
        <v>256</v>
      </c>
      <c r="P21" s="238">
        <v>0</v>
      </c>
      <c r="Q21" s="238">
        <v>127</v>
      </c>
      <c r="R21" s="238">
        <v>0</v>
      </c>
      <c r="S21" s="238">
        <v>132</v>
      </c>
      <c r="T21" s="238">
        <v>0</v>
      </c>
    </row>
    <row r="22" spans="1:20" ht="18">
      <c r="A22" s="307">
        <v>14</v>
      </c>
      <c r="B22" s="308" t="s">
        <v>224</v>
      </c>
      <c r="C22" s="309">
        <f t="shared" si="0"/>
        <v>286</v>
      </c>
      <c r="D22" s="309">
        <f t="shared" si="0"/>
        <v>0</v>
      </c>
      <c r="E22" s="309">
        <v>138</v>
      </c>
      <c r="F22" s="309">
        <v>0</v>
      </c>
      <c r="G22" s="309">
        <v>148</v>
      </c>
      <c r="H22" s="309">
        <v>0</v>
      </c>
      <c r="I22" s="309">
        <f t="shared" si="1"/>
        <v>457</v>
      </c>
      <c r="J22" s="309">
        <f t="shared" si="1"/>
        <v>0</v>
      </c>
      <c r="K22" s="309">
        <v>222</v>
      </c>
      <c r="L22" s="309">
        <v>0</v>
      </c>
      <c r="M22" s="309">
        <v>235</v>
      </c>
      <c r="N22" s="309">
        <v>0</v>
      </c>
      <c r="O22" s="309">
        <v>447</v>
      </c>
      <c r="P22" s="309">
        <v>0</v>
      </c>
      <c r="Q22" s="309">
        <v>222</v>
      </c>
      <c r="R22" s="309">
        <v>0</v>
      </c>
      <c r="S22" s="309">
        <v>229</v>
      </c>
      <c r="T22" s="309">
        <v>0</v>
      </c>
    </row>
    <row r="23" spans="1:20" ht="18">
      <c r="A23" s="236">
        <v>15</v>
      </c>
      <c r="B23" s="237" t="s">
        <v>225</v>
      </c>
      <c r="C23" s="238">
        <f t="shared" si="0"/>
        <v>206</v>
      </c>
      <c r="D23" s="238">
        <f t="shared" si="0"/>
        <v>0</v>
      </c>
      <c r="E23" s="238">
        <v>93</v>
      </c>
      <c r="F23" s="238">
        <v>0</v>
      </c>
      <c r="G23" s="238">
        <v>113</v>
      </c>
      <c r="H23" s="238">
        <v>0</v>
      </c>
      <c r="I23" s="238">
        <f t="shared" si="1"/>
        <v>339</v>
      </c>
      <c r="J23" s="238">
        <f t="shared" si="1"/>
        <v>0</v>
      </c>
      <c r="K23" s="238">
        <v>160</v>
      </c>
      <c r="L23" s="238">
        <v>0</v>
      </c>
      <c r="M23" s="238">
        <v>179</v>
      </c>
      <c r="N23" s="238">
        <v>0</v>
      </c>
      <c r="O23" s="238">
        <v>322</v>
      </c>
      <c r="P23" s="238">
        <v>0</v>
      </c>
      <c r="Q23" s="238">
        <v>160</v>
      </c>
      <c r="R23" s="238">
        <v>0</v>
      </c>
      <c r="S23" s="238">
        <v>171</v>
      </c>
      <c r="T23" s="238">
        <v>0</v>
      </c>
    </row>
    <row r="24" spans="1:20" ht="18">
      <c r="A24" s="307">
        <v>16</v>
      </c>
      <c r="B24" s="308" t="s">
        <v>226</v>
      </c>
      <c r="C24" s="309">
        <f t="shared" si="0"/>
        <v>140</v>
      </c>
      <c r="D24" s="309">
        <f t="shared" si="0"/>
        <v>0</v>
      </c>
      <c r="E24" s="309">
        <v>75</v>
      </c>
      <c r="F24" s="309">
        <v>0</v>
      </c>
      <c r="G24" s="309">
        <v>65</v>
      </c>
      <c r="H24" s="309">
        <v>0</v>
      </c>
      <c r="I24" s="309">
        <f t="shared" si="1"/>
        <v>239</v>
      </c>
      <c r="J24" s="309">
        <f t="shared" si="1"/>
        <v>0</v>
      </c>
      <c r="K24" s="309">
        <v>131</v>
      </c>
      <c r="L24" s="309">
        <v>0</v>
      </c>
      <c r="M24" s="309">
        <v>108</v>
      </c>
      <c r="N24" s="309">
        <v>0</v>
      </c>
      <c r="O24" s="309">
        <v>231</v>
      </c>
      <c r="P24" s="309">
        <v>0</v>
      </c>
      <c r="Q24" s="309">
        <v>131</v>
      </c>
      <c r="R24" s="309">
        <v>0</v>
      </c>
      <c r="S24" s="309">
        <v>105</v>
      </c>
      <c r="T24" s="309">
        <v>0</v>
      </c>
    </row>
    <row r="25" spans="1:20" ht="18">
      <c r="A25" s="236">
        <v>17</v>
      </c>
      <c r="B25" s="237" t="s">
        <v>227</v>
      </c>
      <c r="C25" s="238">
        <f t="shared" si="0"/>
        <v>287</v>
      </c>
      <c r="D25" s="238">
        <f t="shared" si="0"/>
        <v>0</v>
      </c>
      <c r="E25" s="238">
        <v>148</v>
      </c>
      <c r="F25" s="238">
        <v>0</v>
      </c>
      <c r="G25" s="238">
        <v>139</v>
      </c>
      <c r="H25" s="238">
        <v>0</v>
      </c>
      <c r="I25" s="238">
        <f t="shared" si="1"/>
        <v>464</v>
      </c>
      <c r="J25" s="238">
        <f t="shared" si="1"/>
        <v>0</v>
      </c>
      <c r="K25" s="238">
        <v>242</v>
      </c>
      <c r="L25" s="238">
        <v>0</v>
      </c>
      <c r="M25" s="238">
        <v>222</v>
      </c>
      <c r="N25" s="238">
        <v>0</v>
      </c>
      <c r="O25" s="238">
        <v>449</v>
      </c>
      <c r="P25" s="238">
        <v>0</v>
      </c>
      <c r="Q25" s="238">
        <v>242</v>
      </c>
      <c r="R25" s="238">
        <v>0</v>
      </c>
      <c r="S25" s="238">
        <v>217</v>
      </c>
      <c r="T25" s="238">
        <v>0</v>
      </c>
    </row>
    <row r="26" spans="1:20" ht="18">
      <c r="A26" s="307">
        <v>18</v>
      </c>
      <c r="B26" s="308" t="s">
        <v>228</v>
      </c>
      <c r="C26" s="309">
        <f t="shared" si="0"/>
        <v>443</v>
      </c>
      <c r="D26" s="309">
        <f t="shared" si="0"/>
        <v>0</v>
      </c>
      <c r="E26" s="309">
        <v>220</v>
      </c>
      <c r="F26" s="309">
        <v>0</v>
      </c>
      <c r="G26" s="309">
        <v>223</v>
      </c>
      <c r="H26" s="309">
        <v>0</v>
      </c>
      <c r="I26" s="309">
        <f t="shared" si="1"/>
        <v>724</v>
      </c>
      <c r="J26" s="309">
        <f t="shared" si="1"/>
        <v>0</v>
      </c>
      <c r="K26" s="309">
        <v>372</v>
      </c>
      <c r="L26" s="309">
        <v>0</v>
      </c>
      <c r="M26" s="309">
        <v>352</v>
      </c>
      <c r="N26" s="309">
        <v>0</v>
      </c>
      <c r="O26" s="309">
        <v>701</v>
      </c>
      <c r="P26" s="309">
        <v>0</v>
      </c>
      <c r="Q26" s="309">
        <v>372</v>
      </c>
      <c r="R26" s="309">
        <v>0</v>
      </c>
      <c r="S26" s="309">
        <v>340</v>
      </c>
      <c r="T26" s="309">
        <v>0</v>
      </c>
    </row>
    <row r="27" spans="1:20" ht="18">
      <c r="A27" s="236"/>
      <c r="B27" s="239" t="s">
        <v>102</v>
      </c>
      <c r="C27" s="240">
        <f>SUM(C9:C26)</f>
        <v>6025</v>
      </c>
      <c r="D27" s="240">
        <f>SUM(D9:D26)</f>
        <v>44</v>
      </c>
      <c r="E27" s="240">
        <f>E9+E10+E11+E12+E13+E14+E15+E16+E17+E18+E19+E20+E21+E22+E23+E24+E25+E26</f>
        <v>2950</v>
      </c>
      <c r="F27" s="240">
        <f>F9+F10+F11+F12+F13+F14+F15+F16+F17+F18+F19+F20+F21+F22+F23+F24+F25+F26</f>
        <v>17</v>
      </c>
      <c r="G27" s="240">
        <f>G9+G10+G11+G12+G13+G14+G15+G16+G17+G18+G19+G20+G21+G22+G23+G24+G25+G26</f>
        <v>3075</v>
      </c>
      <c r="H27" s="240">
        <f>H9+H10+H11+H12+H13+H14+H15+H16+H17+H18+H19+H20+H21+H22+H23+H24+H25+H26</f>
        <v>27</v>
      </c>
      <c r="I27" s="240">
        <f>SUM(I9:I26)</f>
        <v>9868</v>
      </c>
      <c r="J27" s="240">
        <f>SUM(J9:J26)</f>
        <v>77</v>
      </c>
      <c r="K27" s="240">
        <f>K9+K10+K11+K12+K13+K14+K15+K16+K17+K18+K19+K20+K21+K22+K23+K24+K25+K26</f>
        <v>4933</v>
      </c>
      <c r="L27" s="240">
        <f>L9+L10+L11+L12+L13+L14+L15+L16+L17+L18+L19+L20+L21+L22+L23+L24+L25+L26</f>
        <v>34</v>
      </c>
      <c r="M27" s="240">
        <f>SUM(M9:M26)</f>
        <v>4935</v>
      </c>
      <c r="N27" s="240">
        <f>N9+N10+N11+N12+N13+N14+N15+N16+N17+N18+N19+N20+N21+N22+N23+N24+N25+N26</f>
        <v>43</v>
      </c>
      <c r="O27" s="240">
        <f aca="true" t="shared" si="2" ref="O27:T27">O9+O10+O11+O12+O13+O14+O15+O16+O17+O18+O19+O20+O21+O22+O23+O24+O25+O26</f>
        <v>9583</v>
      </c>
      <c r="P27" s="240">
        <f t="shared" si="2"/>
        <v>76</v>
      </c>
      <c r="Q27" s="240">
        <f t="shared" si="2"/>
        <v>4933</v>
      </c>
      <c r="R27" s="240">
        <f t="shared" si="2"/>
        <v>34</v>
      </c>
      <c r="S27" s="240">
        <f t="shared" si="2"/>
        <v>4796</v>
      </c>
      <c r="T27" s="240">
        <f t="shared" si="2"/>
        <v>42</v>
      </c>
    </row>
  </sheetData>
  <sheetProtection/>
  <mergeCells count="9"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20.75390625" style="0" customWidth="1"/>
    <col min="3" max="3" width="22.875" style="0" customWidth="1"/>
    <col min="4" max="4" width="22.375" style="0" customWidth="1"/>
  </cols>
  <sheetData>
    <row r="1" spans="1:4" ht="54" customHeight="1">
      <c r="A1" s="552" t="s">
        <v>566</v>
      </c>
      <c r="B1" s="552"/>
      <c r="C1" s="552"/>
      <c r="D1" s="552"/>
    </row>
    <row r="2" spans="1:4" ht="63.75">
      <c r="A2" s="229" t="s">
        <v>108</v>
      </c>
      <c r="B2" s="229" t="s">
        <v>30</v>
      </c>
      <c r="C2" s="229" t="s">
        <v>281</v>
      </c>
      <c r="D2" s="218" t="s">
        <v>282</v>
      </c>
    </row>
    <row r="3" spans="1:4" ht="18">
      <c r="A3" s="219">
        <v>1</v>
      </c>
      <c r="B3" s="256" t="s">
        <v>35</v>
      </c>
      <c r="C3" s="651">
        <v>37197</v>
      </c>
      <c r="D3" s="651">
        <v>18209</v>
      </c>
    </row>
    <row r="4" spans="1:4" ht="18">
      <c r="A4" s="230">
        <v>2</v>
      </c>
      <c r="B4" s="173" t="s">
        <v>36</v>
      </c>
      <c r="C4" s="652">
        <v>36906</v>
      </c>
      <c r="D4" s="652">
        <v>14572</v>
      </c>
    </row>
    <row r="5" spans="1:4" ht="18">
      <c r="A5" s="219">
        <v>3</v>
      </c>
      <c r="B5" s="172" t="s">
        <v>37</v>
      </c>
      <c r="C5" s="651">
        <v>74281</v>
      </c>
      <c r="D5" s="651">
        <v>31693</v>
      </c>
    </row>
    <row r="6" spans="1:4" ht="18">
      <c r="A6" s="230">
        <v>4</v>
      </c>
      <c r="B6" s="173" t="s">
        <v>38</v>
      </c>
      <c r="C6" s="652">
        <v>161459</v>
      </c>
      <c r="D6" s="652">
        <v>70495</v>
      </c>
    </row>
    <row r="7" spans="1:4" ht="18">
      <c r="A7" s="219">
        <v>5</v>
      </c>
      <c r="B7" s="172" t="s">
        <v>39</v>
      </c>
      <c r="C7" s="651">
        <v>97938</v>
      </c>
      <c r="D7" s="651">
        <v>55141</v>
      </c>
    </row>
    <row r="8" spans="1:4" ht="18">
      <c r="A8" s="230">
        <v>6</v>
      </c>
      <c r="B8" s="173" t="s">
        <v>40</v>
      </c>
      <c r="C8" s="652">
        <v>141708</v>
      </c>
      <c r="D8" s="652">
        <v>61390</v>
      </c>
    </row>
    <row r="9" spans="1:4" ht="18">
      <c r="A9" s="219">
        <v>7</v>
      </c>
      <c r="B9" s="172" t="s">
        <v>41</v>
      </c>
      <c r="C9" s="651">
        <v>51329</v>
      </c>
      <c r="D9" s="651">
        <v>26202</v>
      </c>
    </row>
    <row r="10" spans="1:4" ht="18">
      <c r="A10" s="230">
        <v>8</v>
      </c>
      <c r="B10" s="173" t="s">
        <v>42</v>
      </c>
      <c r="C10" s="652">
        <v>42407</v>
      </c>
      <c r="D10" s="652">
        <v>20638</v>
      </c>
    </row>
    <row r="11" spans="1:4" ht="18">
      <c r="A11" s="219">
        <v>9</v>
      </c>
      <c r="B11" s="172" t="s">
        <v>43</v>
      </c>
      <c r="C11" s="651">
        <v>66574</v>
      </c>
      <c r="D11" s="651">
        <v>26317</v>
      </c>
    </row>
    <row r="12" spans="1:4" ht="18">
      <c r="A12" s="230">
        <v>10</v>
      </c>
      <c r="B12" s="173" t="s">
        <v>44</v>
      </c>
      <c r="C12" s="652">
        <v>22357</v>
      </c>
      <c r="D12" s="652">
        <v>9945</v>
      </c>
    </row>
    <row r="13" spans="1:4" ht="18">
      <c r="A13" s="219">
        <v>11</v>
      </c>
      <c r="B13" s="172" t="s">
        <v>45</v>
      </c>
      <c r="C13" s="651">
        <v>38895</v>
      </c>
      <c r="D13" s="651">
        <v>16913</v>
      </c>
    </row>
    <row r="14" spans="1:4" ht="18">
      <c r="A14" s="230">
        <v>12</v>
      </c>
      <c r="B14" s="173" t="s">
        <v>46</v>
      </c>
      <c r="C14" s="652">
        <v>42995</v>
      </c>
      <c r="D14" s="652">
        <v>25640</v>
      </c>
    </row>
    <row r="15" spans="1:4" ht="18">
      <c r="A15" s="219">
        <v>13</v>
      </c>
      <c r="B15" s="172" t="s">
        <v>47</v>
      </c>
      <c r="C15" s="651">
        <v>25434</v>
      </c>
      <c r="D15" s="651">
        <v>12203</v>
      </c>
    </row>
    <row r="16" spans="1:4" ht="18">
      <c r="A16" s="230">
        <v>14</v>
      </c>
      <c r="B16" s="173" t="s">
        <v>48</v>
      </c>
      <c r="C16" s="652">
        <v>40935</v>
      </c>
      <c r="D16" s="652">
        <v>18267</v>
      </c>
    </row>
    <row r="17" spans="1:4" ht="18">
      <c r="A17" s="219">
        <v>15</v>
      </c>
      <c r="B17" s="172" t="s">
        <v>49</v>
      </c>
      <c r="C17" s="651">
        <v>34384</v>
      </c>
      <c r="D17" s="651">
        <v>15812</v>
      </c>
    </row>
    <row r="18" spans="1:4" ht="18">
      <c r="A18" s="230">
        <v>16</v>
      </c>
      <c r="B18" s="173" t="s">
        <v>50</v>
      </c>
      <c r="C18" s="652">
        <v>43695</v>
      </c>
      <c r="D18" s="652">
        <v>20020</v>
      </c>
    </row>
    <row r="19" spans="1:4" ht="18">
      <c r="A19" s="219">
        <v>17</v>
      </c>
      <c r="B19" s="172" t="s">
        <v>51</v>
      </c>
      <c r="C19" s="651">
        <v>54540</v>
      </c>
      <c r="D19" s="651">
        <v>27335</v>
      </c>
    </row>
    <row r="20" spans="1:4" ht="18">
      <c r="A20" s="230">
        <v>18</v>
      </c>
      <c r="B20" s="179" t="s">
        <v>52</v>
      </c>
      <c r="C20" s="652">
        <v>80101</v>
      </c>
      <c r="D20" s="652">
        <v>29194</v>
      </c>
    </row>
    <row r="21" spans="1:4" ht="31.5">
      <c r="A21" s="7"/>
      <c r="B21" s="231" t="s">
        <v>102</v>
      </c>
      <c r="C21" s="231">
        <f>SUM(C3:C20)</f>
        <v>1093135</v>
      </c>
      <c r="D21" s="231">
        <f>SUM(D3:D20)</f>
        <v>499986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2" max="2" width="26.25390625" style="0" customWidth="1"/>
    <col min="3" max="3" width="16.625" style="0" customWidth="1"/>
    <col min="4" max="4" width="16.375" style="0" customWidth="1"/>
    <col min="5" max="5" width="24.00390625" style="0" customWidth="1"/>
  </cols>
  <sheetData>
    <row r="1" spans="1:5" ht="129" customHeight="1">
      <c r="A1" s="553" t="s">
        <v>298</v>
      </c>
      <c r="B1" s="553"/>
      <c r="C1" s="553"/>
      <c r="D1" s="553"/>
      <c r="E1" s="553"/>
    </row>
    <row r="2" spans="1:5" ht="18">
      <c r="A2" s="497" t="s">
        <v>481</v>
      </c>
      <c r="B2" s="497"/>
      <c r="C2" s="497"/>
      <c r="D2" s="497"/>
      <c r="E2" s="497"/>
    </row>
    <row r="3" spans="1:5" ht="18">
      <c r="A3" s="21"/>
      <c r="B3" s="342"/>
      <c r="C3" s="343"/>
      <c r="D3" s="343"/>
      <c r="E3" s="21"/>
    </row>
    <row r="4" spans="1:5" ht="77.25">
      <c r="A4" s="349" t="s">
        <v>1</v>
      </c>
      <c r="B4" s="312" t="s">
        <v>30</v>
      </c>
      <c r="C4" s="312" t="s">
        <v>296</v>
      </c>
      <c r="D4" s="312" t="s">
        <v>297</v>
      </c>
      <c r="E4" s="312" t="s">
        <v>299</v>
      </c>
    </row>
    <row r="5" spans="1:5" ht="18">
      <c r="A5" s="344">
        <v>1</v>
      </c>
      <c r="B5" s="353" t="s">
        <v>35</v>
      </c>
      <c r="C5" s="357">
        <v>13</v>
      </c>
      <c r="D5" s="357">
        <v>13</v>
      </c>
      <c r="E5" s="358" t="s">
        <v>338</v>
      </c>
    </row>
    <row r="6" spans="1:5" ht="18">
      <c r="A6" s="351">
        <v>2</v>
      </c>
      <c r="B6" s="354" t="s">
        <v>36</v>
      </c>
      <c r="C6" s="359">
        <v>19</v>
      </c>
      <c r="D6" s="359">
        <v>17</v>
      </c>
      <c r="E6" s="360" t="s">
        <v>246</v>
      </c>
    </row>
    <row r="7" spans="1:5" ht="18">
      <c r="A7" s="344">
        <v>3</v>
      </c>
      <c r="B7" s="355" t="s">
        <v>37</v>
      </c>
      <c r="C7" s="357">
        <v>32</v>
      </c>
      <c r="D7" s="357">
        <v>31</v>
      </c>
      <c r="E7" s="358" t="s">
        <v>364</v>
      </c>
    </row>
    <row r="8" spans="1:5" ht="18">
      <c r="A8" s="351">
        <v>4</v>
      </c>
      <c r="B8" s="354" t="s">
        <v>38</v>
      </c>
      <c r="C8" s="359">
        <v>621</v>
      </c>
      <c r="D8" s="359">
        <v>596</v>
      </c>
      <c r="E8" s="360" t="s">
        <v>568</v>
      </c>
    </row>
    <row r="9" spans="1:5" ht="18">
      <c r="A9" s="344">
        <v>5</v>
      </c>
      <c r="B9" s="355" t="s">
        <v>39</v>
      </c>
      <c r="C9" s="357">
        <v>151</v>
      </c>
      <c r="D9" s="357">
        <v>147</v>
      </c>
      <c r="E9" s="358" t="s">
        <v>569</v>
      </c>
    </row>
    <row r="10" spans="1:5" ht="18">
      <c r="A10" s="351">
        <v>6</v>
      </c>
      <c r="B10" s="354" t="s">
        <v>40</v>
      </c>
      <c r="C10" s="359">
        <v>251</v>
      </c>
      <c r="D10" s="359">
        <v>240</v>
      </c>
      <c r="E10" s="360" t="s">
        <v>269</v>
      </c>
    </row>
    <row r="11" spans="1:5" ht="18">
      <c r="A11" s="344">
        <v>7</v>
      </c>
      <c r="B11" s="355" t="s">
        <v>41</v>
      </c>
      <c r="C11" s="357">
        <v>124</v>
      </c>
      <c r="D11" s="357">
        <v>118</v>
      </c>
      <c r="E11" s="358" t="s">
        <v>570</v>
      </c>
    </row>
    <row r="12" spans="1:5" ht="18">
      <c r="A12" s="351">
        <v>8</v>
      </c>
      <c r="B12" s="354" t="s">
        <v>42</v>
      </c>
      <c r="C12" s="359">
        <v>43</v>
      </c>
      <c r="D12" s="359">
        <v>41</v>
      </c>
      <c r="E12" s="360" t="s">
        <v>391</v>
      </c>
    </row>
    <row r="13" spans="1:5" ht="18">
      <c r="A13" s="344">
        <v>9</v>
      </c>
      <c r="B13" s="355" t="s">
        <v>43</v>
      </c>
      <c r="C13" s="357">
        <v>87</v>
      </c>
      <c r="D13" s="357">
        <v>79</v>
      </c>
      <c r="E13" s="358" t="s">
        <v>571</v>
      </c>
    </row>
    <row r="14" spans="1:5" ht="18">
      <c r="A14" s="351">
        <v>10</v>
      </c>
      <c r="B14" s="354" t="s">
        <v>44</v>
      </c>
      <c r="C14" s="359">
        <v>37</v>
      </c>
      <c r="D14" s="359">
        <v>33</v>
      </c>
      <c r="E14" s="360" t="s">
        <v>270</v>
      </c>
    </row>
    <row r="15" spans="1:5" ht="18">
      <c r="A15" s="344">
        <v>11</v>
      </c>
      <c r="B15" s="355" t="s">
        <v>45</v>
      </c>
      <c r="C15" s="357">
        <v>79</v>
      </c>
      <c r="D15" s="357">
        <v>75</v>
      </c>
      <c r="E15" s="358" t="s">
        <v>572</v>
      </c>
    </row>
    <row r="16" spans="1:5" ht="18">
      <c r="A16" s="351">
        <v>12</v>
      </c>
      <c r="B16" s="354" t="s">
        <v>46</v>
      </c>
      <c r="C16" s="359">
        <v>113</v>
      </c>
      <c r="D16" s="359">
        <v>111</v>
      </c>
      <c r="E16" s="360" t="s">
        <v>345</v>
      </c>
    </row>
    <row r="17" spans="1:5" ht="18">
      <c r="A17" s="344">
        <v>13</v>
      </c>
      <c r="B17" s="355" t="s">
        <v>47</v>
      </c>
      <c r="C17" s="357">
        <v>14</v>
      </c>
      <c r="D17" s="357">
        <v>14</v>
      </c>
      <c r="E17" s="358" t="s">
        <v>337</v>
      </c>
    </row>
    <row r="18" spans="1:5" ht="18">
      <c r="A18" s="351">
        <v>14</v>
      </c>
      <c r="B18" s="354" t="s">
        <v>48</v>
      </c>
      <c r="C18" s="359">
        <v>107</v>
      </c>
      <c r="D18" s="359">
        <v>99</v>
      </c>
      <c r="E18" s="360" t="s">
        <v>440</v>
      </c>
    </row>
    <row r="19" spans="1:5" ht="18">
      <c r="A19" s="344">
        <v>15</v>
      </c>
      <c r="B19" s="355" t="s">
        <v>49</v>
      </c>
      <c r="C19" s="357">
        <v>24</v>
      </c>
      <c r="D19" s="357">
        <v>22</v>
      </c>
      <c r="E19" s="358" t="s">
        <v>245</v>
      </c>
    </row>
    <row r="20" spans="1:5" ht="18">
      <c r="A20" s="351">
        <v>16</v>
      </c>
      <c r="B20" s="354" t="s">
        <v>50</v>
      </c>
      <c r="C20" s="359">
        <v>72</v>
      </c>
      <c r="D20" s="359">
        <v>66</v>
      </c>
      <c r="E20" s="360" t="s">
        <v>354</v>
      </c>
    </row>
    <row r="21" spans="1:5" ht="18">
      <c r="A21" s="344">
        <v>17</v>
      </c>
      <c r="B21" s="355" t="s">
        <v>51</v>
      </c>
      <c r="C21" s="357">
        <v>69</v>
      </c>
      <c r="D21" s="357">
        <v>69</v>
      </c>
      <c r="E21" s="358" t="s">
        <v>573</v>
      </c>
    </row>
    <row r="22" spans="1:5" ht="18">
      <c r="A22" s="351">
        <v>18</v>
      </c>
      <c r="B22" s="356" t="s">
        <v>52</v>
      </c>
      <c r="C22" s="359">
        <v>113</v>
      </c>
      <c r="D22" s="359">
        <v>102</v>
      </c>
      <c r="E22" s="360" t="s">
        <v>443</v>
      </c>
    </row>
    <row r="23" spans="1:5" ht="18">
      <c r="A23" s="345"/>
      <c r="B23" s="357" t="s">
        <v>27</v>
      </c>
      <c r="C23" s="357">
        <v>1969</v>
      </c>
      <c r="D23" s="357">
        <v>1873</v>
      </c>
      <c r="E23" s="358">
        <v>2897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3.25390625" style="242" customWidth="1"/>
    <col min="2" max="2" width="22.75390625" style="242" bestFit="1" customWidth="1"/>
    <col min="3" max="3" width="7.125" style="242" customWidth="1"/>
    <col min="4" max="4" width="7.25390625" style="242" customWidth="1"/>
    <col min="5" max="5" width="6.875" style="242" customWidth="1"/>
    <col min="6" max="6" width="7.00390625" style="242" customWidth="1"/>
    <col min="7" max="7" width="7.75390625" style="242" customWidth="1"/>
    <col min="8" max="8" width="7.625" style="242" customWidth="1"/>
    <col min="9" max="9" width="6.75390625" style="242" customWidth="1"/>
    <col min="10" max="10" width="7.875" style="242" customWidth="1"/>
    <col min="11" max="11" width="7.75390625" style="242" customWidth="1"/>
    <col min="12" max="12" width="8.00390625" style="242" customWidth="1"/>
    <col min="13" max="13" width="6.875" style="242" customWidth="1"/>
    <col min="14" max="14" width="8.125" style="242" customWidth="1"/>
    <col min="15" max="15" width="7.375" style="242" customWidth="1"/>
    <col min="16" max="16" width="8.875" style="242" customWidth="1"/>
    <col min="17" max="16384" width="9.125" style="242" customWidth="1"/>
  </cols>
  <sheetData>
    <row r="1" spans="1:16" s="241" customFormat="1" ht="12.75" customHeight="1">
      <c r="A1" s="352"/>
      <c r="B1" s="352"/>
      <c r="C1" s="352"/>
      <c r="D1" s="352"/>
      <c r="E1" s="352"/>
      <c r="F1" s="352"/>
      <c r="G1" s="352"/>
      <c r="H1" s="571" t="s">
        <v>301</v>
      </c>
      <c r="I1" s="571"/>
      <c r="J1" s="352"/>
      <c r="K1" s="352"/>
      <c r="L1" s="352"/>
      <c r="M1" s="352"/>
      <c r="N1" s="352"/>
      <c r="O1" s="352"/>
      <c r="P1" s="352"/>
    </row>
    <row r="2" spans="1:16" s="241" customFormat="1" ht="12.75" customHeight="1">
      <c r="A2" s="572" t="s">
        <v>302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</row>
    <row r="3" spans="1:16" s="241" customFormat="1" ht="12.75" customHeight="1">
      <c r="A3" s="572" t="s">
        <v>303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</row>
    <row r="4" spans="1:16" s="241" customFormat="1" ht="19.5" customHeight="1" thickBot="1">
      <c r="A4" s="361"/>
      <c r="B4" s="361"/>
      <c r="C4" s="361"/>
      <c r="D4" s="361"/>
      <c r="E4" s="361"/>
      <c r="F4" s="361"/>
      <c r="G4" s="573" t="s">
        <v>567</v>
      </c>
      <c r="H4" s="573"/>
      <c r="I4" s="573"/>
      <c r="J4" s="573"/>
      <c r="K4" s="573"/>
      <c r="L4" s="361"/>
      <c r="M4" s="361"/>
      <c r="N4" s="361"/>
      <c r="O4" s="361"/>
      <c r="P4" s="361"/>
    </row>
    <row r="5" spans="1:16" s="241" customFormat="1" ht="12.75" customHeight="1">
      <c r="A5" s="558" t="s">
        <v>29</v>
      </c>
      <c r="B5" s="560" t="s">
        <v>30</v>
      </c>
      <c r="C5" s="362"/>
      <c r="D5" s="363"/>
      <c r="E5" s="364"/>
      <c r="F5" s="364"/>
      <c r="G5" s="364"/>
      <c r="H5" s="364"/>
      <c r="I5" s="364"/>
      <c r="J5" s="364" t="s">
        <v>304</v>
      </c>
      <c r="K5" s="364"/>
      <c r="L5" s="364"/>
      <c r="M5" s="364"/>
      <c r="N5" s="364"/>
      <c r="O5" s="364"/>
      <c r="P5" s="365"/>
    </row>
    <row r="6" spans="1:16" ht="12.75" customHeight="1">
      <c r="A6" s="559"/>
      <c r="B6" s="560"/>
      <c r="C6" s="366" t="s">
        <v>305</v>
      </c>
      <c r="D6" s="561" t="s">
        <v>306</v>
      </c>
      <c r="E6" s="562"/>
      <c r="F6" s="561" t="s">
        <v>307</v>
      </c>
      <c r="G6" s="562"/>
      <c r="H6" s="562"/>
      <c r="I6" s="563"/>
      <c r="J6" s="561" t="s">
        <v>308</v>
      </c>
      <c r="K6" s="562"/>
      <c r="L6" s="562"/>
      <c r="M6" s="563"/>
      <c r="N6" s="561" t="s">
        <v>309</v>
      </c>
      <c r="O6" s="562"/>
      <c r="P6" s="563"/>
    </row>
    <row r="7" spans="1:16" ht="10.5" customHeight="1">
      <c r="A7" s="559"/>
      <c r="B7" s="560"/>
      <c r="C7" s="366" t="s">
        <v>310</v>
      </c>
      <c r="D7" s="569" t="s">
        <v>311</v>
      </c>
      <c r="E7" s="570"/>
      <c r="F7" s="367"/>
      <c r="G7" s="368"/>
      <c r="H7" s="368"/>
      <c r="I7" s="369"/>
      <c r="J7" s="367"/>
      <c r="K7" s="368"/>
      <c r="L7" s="368"/>
      <c r="M7" s="369"/>
      <c r="N7" s="367"/>
      <c r="O7" s="368"/>
      <c r="P7" s="369"/>
    </row>
    <row r="8" spans="1:16" ht="9.75" customHeight="1">
      <c r="A8" s="559"/>
      <c r="B8" s="560"/>
      <c r="C8" s="366" t="s">
        <v>312</v>
      </c>
      <c r="D8" s="564" t="s">
        <v>313</v>
      </c>
      <c r="E8" s="565"/>
      <c r="F8" s="567" t="s">
        <v>314</v>
      </c>
      <c r="G8" s="568"/>
      <c r="H8" s="567" t="s">
        <v>315</v>
      </c>
      <c r="I8" s="568"/>
      <c r="J8" s="567" t="s">
        <v>314</v>
      </c>
      <c r="K8" s="568"/>
      <c r="L8" s="567" t="s">
        <v>315</v>
      </c>
      <c r="M8" s="568"/>
      <c r="N8" s="567" t="s">
        <v>316</v>
      </c>
      <c r="O8" s="568"/>
      <c r="P8" s="370" t="s">
        <v>317</v>
      </c>
    </row>
    <row r="9" spans="1:16" ht="9.75" customHeight="1">
      <c r="A9" s="559"/>
      <c r="B9" s="560"/>
      <c r="C9" s="366" t="s">
        <v>318</v>
      </c>
      <c r="D9" s="564" t="s">
        <v>319</v>
      </c>
      <c r="E9" s="565"/>
      <c r="F9" s="564" t="s">
        <v>320</v>
      </c>
      <c r="G9" s="566"/>
      <c r="H9" s="564" t="s">
        <v>321</v>
      </c>
      <c r="I9" s="566"/>
      <c r="J9" s="564" t="s">
        <v>322</v>
      </c>
      <c r="K9" s="566"/>
      <c r="L9" s="564" t="s">
        <v>321</v>
      </c>
      <c r="M9" s="566"/>
      <c r="N9" s="564" t="s">
        <v>31</v>
      </c>
      <c r="O9" s="566"/>
      <c r="P9" s="371" t="s">
        <v>323</v>
      </c>
    </row>
    <row r="10" spans="1:16" ht="9.75" customHeight="1">
      <c r="A10" s="559"/>
      <c r="B10" s="560"/>
      <c r="C10" s="372"/>
      <c r="D10" s="555" t="s">
        <v>324</v>
      </c>
      <c r="E10" s="556"/>
      <c r="F10" s="555" t="s">
        <v>324</v>
      </c>
      <c r="G10" s="557"/>
      <c r="H10" s="555" t="s">
        <v>324</v>
      </c>
      <c r="I10" s="557"/>
      <c r="J10" s="555" t="s">
        <v>324</v>
      </c>
      <c r="K10" s="557"/>
      <c r="L10" s="555" t="s">
        <v>324</v>
      </c>
      <c r="M10" s="557"/>
      <c r="N10" s="555" t="s">
        <v>324</v>
      </c>
      <c r="O10" s="557"/>
      <c r="P10" s="371" t="s">
        <v>325</v>
      </c>
    </row>
    <row r="11" spans="1:16" ht="9.75" customHeight="1">
      <c r="A11" s="559"/>
      <c r="B11" s="560"/>
      <c r="C11" s="372"/>
      <c r="D11" s="373" t="s">
        <v>326</v>
      </c>
      <c r="E11" s="374" t="s">
        <v>327</v>
      </c>
      <c r="F11" s="375" t="s">
        <v>326</v>
      </c>
      <c r="G11" s="376" t="s">
        <v>327</v>
      </c>
      <c r="H11" s="375" t="s">
        <v>326</v>
      </c>
      <c r="I11" s="376" t="s">
        <v>327</v>
      </c>
      <c r="J11" s="375" t="s">
        <v>326</v>
      </c>
      <c r="K11" s="376" t="s">
        <v>327</v>
      </c>
      <c r="L11" s="375" t="s">
        <v>326</v>
      </c>
      <c r="M11" s="376" t="s">
        <v>327</v>
      </c>
      <c r="N11" s="370" t="s">
        <v>326</v>
      </c>
      <c r="O11" s="370" t="s">
        <v>327</v>
      </c>
      <c r="P11" s="371" t="s">
        <v>328</v>
      </c>
    </row>
    <row r="12" spans="1:16" ht="9.75" customHeight="1">
      <c r="A12" s="377"/>
      <c r="B12" s="560"/>
      <c r="C12" s="372"/>
      <c r="D12" s="373" t="s">
        <v>329</v>
      </c>
      <c r="E12" s="374" t="s">
        <v>330</v>
      </c>
      <c r="F12" s="378" t="s">
        <v>329</v>
      </c>
      <c r="G12" s="379" t="s">
        <v>330</v>
      </c>
      <c r="H12" s="378" t="s">
        <v>329</v>
      </c>
      <c r="I12" s="379" t="s">
        <v>330</v>
      </c>
      <c r="J12" s="378" t="s">
        <v>329</v>
      </c>
      <c r="K12" s="379" t="s">
        <v>330</v>
      </c>
      <c r="L12" s="378" t="s">
        <v>329</v>
      </c>
      <c r="M12" s="379" t="s">
        <v>330</v>
      </c>
      <c r="N12" s="380" t="s">
        <v>329</v>
      </c>
      <c r="O12" s="380" t="s">
        <v>330</v>
      </c>
      <c r="P12" s="380" t="s">
        <v>331</v>
      </c>
    </row>
    <row r="13" spans="1:16" ht="17.25" customHeight="1">
      <c r="A13" s="381" t="s">
        <v>332</v>
      </c>
      <c r="B13" s="382" t="s">
        <v>68</v>
      </c>
      <c r="C13" s="310">
        <v>10</v>
      </c>
      <c r="D13" s="311">
        <v>0</v>
      </c>
      <c r="E13" s="311">
        <v>0</v>
      </c>
      <c r="F13" s="311">
        <v>2</v>
      </c>
      <c r="G13" s="311">
        <v>6</v>
      </c>
      <c r="H13" s="311">
        <v>2</v>
      </c>
      <c r="I13" s="311">
        <v>0</v>
      </c>
      <c r="J13" s="311">
        <v>0</v>
      </c>
      <c r="K13" s="311">
        <v>0</v>
      </c>
      <c r="L13" s="311">
        <v>0</v>
      </c>
      <c r="M13" s="311">
        <v>0</v>
      </c>
      <c r="N13" s="311">
        <v>0</v>
      </c>
      <c r="O13" s="311">
        <v>0</v>
      </c>
      <c r="P13" s="311">
        <v>0</v>
      </c>
    </row>
    <row r="14" spans="1:16" ht="17.25" customHeight="1">
      <c r="A14" s="383" t="s">
        <v>177</v>
      </c>
      <c r="B14" s="384" t="s">
        <v>109</v>
      </c>
      <c r="C14" s="385">
        <v>38</v>
      </c>
      <c r="D14" s="386">
        <v>2</v>
      </c>
      <c r="E14" s="386">
        <v>0</v>
      </c>
      <c r="F14" s="386">
        <v>12</v>
      </c>
      <c r="G14" s="386">
        <v>16</v>
      </c>
      <c r="H14" s="386">
        <v>8</v>
      </c>
      <c r="I14" s="386">
        <v>0</v>
      </c>
      <c r="J14" s="386">
        <v>0</v>
      </c>
      <c r="K14" s="386">
        <v>0</v>
      </c>
      <c r="L14" s="386">
        <v>0</v>
      </c>
      <c r="M14" s="386">
        <v>0</v>
      </c>
      <c r="N14" s="386">
        <v>0</v>
      </c>
      <c r="O14" s="386">
        <v>0</v>
      </c>
      <c r="P14" s="386">
        <v>0</v>
      </c>
    </row>
    <row r="15" spans="1:16" ht="17.25" customHeight="1">
      <c r="A15" s="381" t="s">
        <v>178</v>
      </c>
      <c r="B15" s="382" t="s">
        <v>110</v>
      </c>
      <c r="C15" s="310">
        <v>24</v>
      </c>
      <c r="D15" s="311">
        <v>0</v>
      </c>
      <c r="E15" s="311">
        <v>0</v>
      </c>
      <c r="F15" s="311">
        <v>18</v>
      </c>
      <c r="G15" s="311">
        <v>6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0</v>
      </c>
      <c r="P15" s="311">
        <v>0</v>
      </c>
    </row>
    <row r="16" spans="1:16" ht="17.25" customHeight="1">
      <c r="A16" s="383" t="s">
        <v>179</v>
      </c>
      <c r="B16" s="384" t="s">
        <v>111</v>
      </c>
      <c r="C16" s="385">
        <v>85</v>
      </c>
      <c r="D16" s="386">
        <v>1</v>
      </c>
      <c r="E16" s="386">
        <v>0</v>
      </c>
      <c r="F16" s="386">
        <v>47</v>
      </c>
      <c r="G16" s="386">
        <v>26</v>
      </c>
      <c r="H16" s="386">
        <v>3</v>
      </c>
      <c r="I16" s="386">
        <v>1</v>
      </c>
      <c r="J16" s="386">
        <v>1</v>
      </c>
      <c r="K16" s="386">
        <v>1</v>
      </c>
      <c r="L16" s="386">
        <v>0</v>
      </c>
      <c r="M16" s="386">
        <v>0</v>
      </c>
      <c r="N16" s="386">
        <v>1</v>
      </c>
      <c r="O16" s="386">
        <v>2</v>
      </c>
      <c r="P16" s="386">
        <v>2</v>
      </c>
    </row>
    <row r="17" spans="1:16" ht="17.25" customHeight="1">
      <c r="A17" s="381" t="s">
        <v>180</v>
      </c>
      <c r="B17" s="382" t="s">
        <v>112</v>
      </c>
      <c r="C17" s="310">
        <v>44</v>
      </c>
      <c r="D17" s="311">
        <v>4</v>
      </c>
      <c r="E17" s="311">
        <v>0</v>
      </c>
      <c r="F17" s="311">
        <v>27</v>
      </c>
      <c r="G17" s="311">
        <v>5</v>
      </c>
      <c r="H17" s="311">
        <v>7</v>
      </c>
      <c r="I17" s="311">
        <v>0</v>
      </c>
      <c r="J17" s="311">
        <v>1</v>
      </c>
      <c r="K17" s="311">
        <v>0</v>
      </c>
      <c r="L17" s="311">
        <v>0</v>
      </c>
      <c r="M17" s="311">
        <v>0</v>
      </c>
      <c r="N17" s="311">
        <v>0</v>
      </c>
      <c r="O17" s="311">
        <v>0</v>
      </c>
      <c r="P17" s="311">
        <v>0</v>
      </c>
    </row>
    <row r="18" spans="1:16" ht="17.25" customHeight="1">
      <c r="A18" s="383" t="s">
        <v>181</v>
      </c>
      <c r="B18" s="384" t="s">
        <v>40</v>
      </c>
      <c r="C18" s="385">
        <v>68</v>
      </c>
      <c r="D18" s="386">
        <v>2</v>
      </c>
      <c r="E18" s="386">
        <v>0</v>
      </c>
      <c r="F18" s="386">
        <v>27</v>
      </c>
      <c r="G18" s="386">
        <v>11</v>
      </c>
      <c r="H18" s="386">
        <v>23</v>
      </c>
      <c r="I18" s="386">
        <v>1</v>
      </c>
      <c r="J18" s="386">
        <v>2</v>
      </c>
      <c r="K18" s="386">
        <v>0</v>
      </c>
      <c r="L18" s="386">
        <v>1</v>
      </c>
      <c r="M18" s="386">
        <v>0</v>
      </c>
      <c r="N18" s="386">
        <v>1</v>
      </c>
      <c r="O18" s="386">
        <v>0</v>
      </c>
      <c r="P18" s="386">
        <v>0</v>
      </c>
    </row>
    <row r="19" spans="1:16" ht="17.25" customHeight="1">
      <c r="A19" s="381" t="s">
        <v>182</v>
      </c>
      <c r="B19" s="382" t="s">
        <v>41</v>
      </c>
      <c r="C19" s="310">
        <v>48</v>
      </c>
      <c r="D19" s="311">
        <v>3</v>
      </c>
      <c r="E19" s="311">
        <v>0</v>
      </c>
      <c r="F19" s="311">
        <v>20</v>
      </c>
      <c r="G19" s="311">
        <v>15</v>
      </c>
      <c r="H19" s="311">
        <v>9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311">
        <v>1</v>
      </c>
      <c r="O19" s="311">
        <v>0</v>
      </c>
      <c r="P19" s="311">
        <v>0</v>
      </c>
    </row>
    <row r="20" spans="1:16" ht="17.25" customHeight="1">
      <c r="A20" s="383" t="s">
        <v>183</v>
      </c>
      <c r="B20" s="384" t="s">
        <v>42</v>
      </c>
      <c r="C20" s="385">
        <v>14</v>
      </c>
      <c r="D20" s="386">
        <v>0</v>
      </c>
      <c r="E20" s="386">
        <v>0</v>
      </c>
      <c r="F20" s="386">
        <v>9</v>
      </c>
      <c r="G20" s="386">
        <v>0</v>
      </c>
      <c r="H20" s="386">
        <v>5</v>
      </c>
      <c r="I20" s="386">
        <v>0</v>
      </c>
      <c r="J20" s="386">
        <v>0</v>
      </c>
      <c r="K20" s="386">
        <v>0</v>
      </c>
      <c r="L20" s="386">
        <v>0</v>
      </c>
      <c r="M20" s="386">
        <v>0</v>
      </c>
      <c r="N20" s="386">
        <v>0</v>
      </c>
      <c r="O20" s="386">
        <v>0</v>
      </c>
      <c r="P20" s="386">
        <v>0</v>
      </c>
    </row>
    <row r="21" spans="1:16" ht="17.25" customHeight="1">
      <c r="A21" s="381" t="s">
        <v>247</v>
      </c>
      <c r="B21" s="382" t="s">
        <v>43</v>
      </c>
      <c r="C21" s="310">
        <v>37</v>
      </c>
      <c r="D21" s="311">
        <v>0</v>
      </c>
      <c r="E21" s="311">
        <v>0</v>
      </c>
      <c r="F21" s="311">
        <v>20</v>
      </c>
      <c r="G21" s="311">
        <v>11</v>
      </c>
      <c r="H21" s="311">
        <v>6</v>
      </c>
      <c r="I21" s="311">
        <v>0</v>
      </c>
      <c r="J21" s="311">
        <v>0</v>
      </c>
      <c r="K21" s="311">
        <v>0</v>
      </c>
      <c r="L21" s="311">
        <v>0</v>
      </c>
      <c r="M21" s="311">
        <v>0</v>
      </c>
      <c r="N21" s="311">
        <v>0</v>
      </c>
      <c r="O21" s="311">
        <v>0</v>
      </c>
      <c r="P21" s="311">
        <v>0</v>
      </c>
    </row>
    <row r="22" spans="1:16" ht="17.25" customHeight="1">
      <c r="A22" s="383" t="s">
        <v>333</v>
      </c>
      <c r="B22" s="384" t="s">
        <v>44</v>
      </c>
      <c r="C22" s="385">
        <v>14</v>
      </c>
      <c r="D22" s="386">
        <v>0</v>
      </c>
      <c r="E22" s="386">
        <v>0</v>
      </c>
      <c r="F22" s="386">
        <v>8</v>
      </c>
      <c r="G22" s="386">
        <v>3</v>
      </c>
      <c r="H22" s="386">
        <v>2</v>
      </c>
      <c r="I22" s="386">
        <v>0</v>
      </c>
      <c r="J22" s="386">
        <v>0</v>
      </c>
      <c r="K22" s="386">
        <v>0</v>
      </c>
      <c r="L22" s="386">
        <v>1</v>
      </c>
      <c r="M22" s="386">
        <v>0</v>
      </c>
      <c r="N22" s="386">
        <v>0</v>
      </c>
      <c r="O22" s="386">
        <v>0</v>
      </c>
      <c r="P22" s="386">
        <v>0</v>
      </c>
    </row>
    <row r="23" spans="1:16" ht="17.25" customHeight="1">
      <c r="A23" s="381" t="s">
        <v>184</v>
      </c>
      <c r="B23" s="382" t="s">
        <v>45</v>
      </c>
      <c r="C23" s="310">
        <v>14</v>
      </c>
      <c r="D23" s="311">
        <v>0</v>
      </c>
      <c r="E23" s="311">
        <v>0</v>
      </c>
      <c r="F23" s="311">
        <v>10</v>
      </c>
      <c r="G23" s="311">
        <v>3</v>
      </c>
      <c r="H23" s="311">
        <v>1</v>
      </c>
      <c r="I23" s="311">
        <v>0</v>
      </c>
      <c r="J23" s="311">
        <v>0</v>
      </c>
      <c r="K23" s="311">
        <v>0</v>
      </c>
      <c r="L23" s="311">
        <v>0</v>
      </c>
      <c r="M23" s="311">
        <v>0</v>
      </c>
      <c r="N23" s="311">
        <v>0</v>
      </c>
      <c r="O23" s="311">
        <v>0</v>
      </c>
      <c r="P23" s="311">
        <v>0</v>
      </c>
    </row>
    <row r="24" spans="1:16" ht="17.25" customHeight="1">
      <c r="A24" s="383" t="s">
        <v>334</v>
      </c>
      <c r="B24" s="384" t="s">
        <v>46</v>
      </c>
      <c r="C24" s="385">
        <v>38</v>
      </c>
      <c r="D24" s="386">
        <v>1</v>
      </c>
      <c r="E24" s="386">
        <v>0</v>
      </c>
      <c r="F24" s="386">
        <v>24</v>
      </c>
      <c r="G24" s="386">
        <v>8</v>
      </c>
      <c r="H24" s="386">
        <v>5</v>
      </c>
      <c r="I24" s="386">
        <v>0</v>
      </c>
      <c r="J24" s="386">
        <v>0</v>
      </c>
      <c r="K24" s="386">
        <v>0</v>
      </c>
      <c r="L24" s="386">
        <v>0</v>
      </c>
      <c r="M24" s="386">
        <v>0</v>
      </c>
      <c r="N24" s="386">
        <v>0</v>
      </c>
      <c r="O24" s="386">
        <v>0</v>
      </c>
      <c r="P24" s="386">
        <v>0</v>
      </c>
    </row>
    <row r="25" spans="1:16" ht="17.25" customHeight="1">
      <c r="A25" s="381" t="s">
        <v>185</v>
      </c>
      <c r="B25" s="382" t="s">
        <v>47</v>
      </c>
      <c r="C25" s="310">
        <v>15</v>
      </c>
      <c r="D25" s="311">
        <v>0</v>
      </c>
      <c r="E25" s="311">
        <v>0</v>
      </c>
      <c r="F25" s="311">
        <v>1</v>
      </c>
      <c r="G25" s="311">
        <v>8</v>
      </c>
      <c r="H25" s="311">
        <v>4</v>
      </c>
      <c r="I25" s="311">
        <v>0</v>
      </c>
      <c r="J25" s="311">
        <v>0</v>
      </c>
      <c r="K25" s="311">
        <v>0</v>
      </c>
      <c r="L25" s="311">
        <v>2</v>
      </c>
      <c r="M25" s="311">
        <v>0</v>
      </c>
      <c r="N25" s="311">
        <v>0</v>
      </c>
      <c r="O25" s="311">
        <v>0</v>
      </c>
      <c r="P25" s="311">
        <v>0</v>
      </c>
    </row>
    <row r="26" spans="1:16" ht="17.25" customHeight="1">
      <c r="A26" s="383" t="s">
        <v>335</v>
      </c>
      <c r="B26" s="384" t="s">
        <v>48</v>
      </c>
      <c r="C26" s="385">
        <v>21</v>
      </c>
      <c r="D26" s="386">
        <v>0</v>
      </c>
      <c r="E26" s="386">
        <v>0</v>
      </c>
      <c r="F26" s="386">
        <v>7</v>
      </c>
      <c r="G26" s="386">
        <v>10</v>
      </c>
      <c r="H26" s="386">
        <v>2</v>
      </c>
      <c r="I26" s="386">
        <v>1</v>
      </c>
      <c r="J26" s="386">
        <v>1</v>
      </c>
      <c r="K26" s="386">
        <v>0</v>
      </c>
      <c r="L26" s="386">
        <v>0</v>
      </c>
      <c r="M26" s="386">
        <v>0</v>
      </c>
      <c r="N26" s="386">
        <v>0</v>
      </c>
      <c r="O26" s="386">
        <v>0</v>
      </c>
      <c r="P26" s="386">
        <v>0</v>
      </c>
    </row>
    <row r="27" spans="1:16" ht="17.25" customHeight="1">
      <c r="A27" s="381" t="s">
        <v>336</v>
      </c>
      <c r="B27" s="382" t="s">
        <v>49</v>
      </c>
      <c r="C27" s="310">
        <v>38</v>
      </c>
      <c r="D27" s="311">
        <v>0</v>
      </c>
      <c r="E27" s="311">
        <v>0</v>
      </c>
      <c r="F27" s="311">
        <v>29</v>
      </c>
      <c r="G27" s="311">
        <v>4</v>
      </c>
      <c r="H27" s="311">
        <v>5</v>
      </c>
      <c r="I27" s="311">
        <v>0</v>
      </c>
      <c r="J27" s="311">
        <v>0</v>
      </c>
      <c r="K27" s="311">
        <v>0</v>
      </c>
      <c r="L27" s="311">
        <v>0</v>
      </c>
      <c r="M27" s="311">
        <v>0</v>
      </c>
      <c r="N27" s="311">
        <v>0</v>
      </c>
      <c r="O27" s="311">
        <v>0</v>
      </c>
      <c r="P27" s="311">
        <v>0</v>
      </c>
    </row>
    <row r="28" spans="1:16" ht="17.25" customHeight="1">
      <c r="A28" s="383" t="s">
        <v>186</v>
      </c>
      <c r="B28" s="384" t="s">
        <v>50</v>
      </c>
      <c r="C28" s="385">
        <v>193</v>
      </c>
      <c r="D28" s="386">
        <v>2</v>
      </c>
      <c r="E28" s="386">
        <v>1</v>
      </c>
      <c r="F28" s="386">
        <v>35</v>
      </c>
      <c r="G28" s="386">
        <v>83</v>
      </c>
      <c r="H28" s="386">
        <v>45</v>
      </c>
      <c r="I28" s="386">
        <v>22</v>
      </c>
      <c r="J28" s="386">
        <v>1</v>
      </c>
      <c r="K28" s="386">
        <v>2</v>
      </c>
      <c r="L28" s="386">
        <v>2</v>
      </c>
      <c r="M28" s="386">
        <v>0</v>
      </c>
      <c r="N28" s="386">
        <v>0</v>
      </c>
      <c r="O28" s="386">
        <v>0</v>
      </c>
      <c r="P28" s="386">
        <v>0</v>
      </c>
    </row>
    <row r="29" spans="1:16" ht="17.25" customHeight="1">
      <c r="A29" s="381" t="s">
        <v>337</v>
      </c>
      <c r="B29" s="382" t="s">
        <v>51</v>
      </c>
      <c r="C29" s="310">
        <v>52</v>
      </c>
      <c r="D29" s="311">
        <v>1</v>
      </c>
      <c r="E29" s="311">
        <v>0</v>
      </c>
      <c r="F29" s="311">
        <v>21</v>
      </c>
      <c r="G29" s="311">
        <v>10</v>
      </c>
      <c r="H29" s="311">
        <v>18</v>
      </c>
      <c r="I29" s="311">
        <v>0</v>
      </c>
      <c r="J29" s="311">
        <v>0</v>
      </c>
      <c r="K29" s="311">
        <v>0</v>
      </c>
      <c r="L29" s="311">
        <v>0</v>
      </c>
      <c r="M29" s="311">
        <v>0</v>
      </c>
      <c r="N29" s="311">
        <v>1</v>
      </c>
      <c r="O29" s="311">
        <v>1</v>
      </c>
      <c r="P29" s="311">
        <v>0</v>
      </c>
    </row>
    <row r="30" spans="1:16" ht="17.25" customHeight="1">
      <c r="A30" s="383" t="s">
        <v>338</v>
      </c>
      <c r="B30" s="384" t="s">
        <v>52</v>
      </c>
      <c r="C30" s="385">
        <v>36</v>
      </c>
      <c r="D30" s="386">
        <v>0</v>
      </c>
      <c r="E30" s="386">
        <v>0</v>
      </c>
      <c r="F30" s="386">
        <v>10</v>
      </c>
      <c r="G30" s="386">
        <v>18</v>
      </c>
      <c r="H30" s="386">
        <v>5</v>
      </c>
      <c r="I30" s="386">
        <v>2</v>
      </c>
      <c r="J30" s="386">
        <v>0</v>
      </c>
      <c r="K30" s="386">
        <v>0</v>
      </c>
      <c r="L30" s="386">
        <v>0</v>
      </c>
      <c r="M30" s="386">
        <v>0</v>
      </c>
      <c r="N30" s="386">
        <v>0</v>
      </c>
      <c r="O30" s="386">
        <v>1</v>
      </c>
      <c r="P30" s="386">
        <v>0</v>
      </c>
    </row>
    <row r="31" spans="1:16" ht="20.25" customHeight="1">
      <c r="A31" s="554" t="s">
        <v>27</v>
      </c>
      <c r="B31" s="554"/>
      <c r="C31" s="243">
        <f>SUM(C13:C30)</f>
        <v>789</v>
      </c>
      <c r="D31" s="243">
        <f aca="true" t="shared" si="0" ref="D31:P31">SUM(D13:D30)</f>
        <v>16</v>
      </c>
      <c r="E31" s="243">
        <f t="shared" si="0"/>
        <v>1</v>
      </c>
      <c r="F31" s="243">
        <f t="shared" si="0"/>
        <v>327</v>
      </c>
      <c r="G31" s="243">
        <f t="shared" si="0"/>
        <v>243</v>
      </c>
      <c r="H31" s="243">
        <f t="shared" si="0"/>
        <v>150</v>
      </c>
      <c r="I31" s="243">
        <f t="shared" si="0"/>
        <v>27</v>
      </c>
      <c r="J31" s="243">
        <f t="shared" si="0"/>
        <v>6</v>
      </c>
      <c r="K31" s="243">
        <f t="shared" si="0"/>
        <v>3</v>
      </c>
      <c r="L31" s="243">
        <f t="shared" si="0"/>
        <v>6</v>
      </c>
      <c r="M31" s="243">
        <f t="shared" si="0"/>
        <v>0</v>
      </c>
      <c r="N31" s="243">
        <f t="shared" si="0"/>
        <v>4</v>
      </c>
      <c r="O31" s="243">
        <f t="shared" si="0"/>
        <v>4</v>
      </c>
      <c r="P31" s="243">
        <f t="shared" si="0"/>
        <v>2</v>
      </c>
    </row>
  </sheetData>
  <sheetProtection/>
  <mergeCells count="30">
    <mergeCell ref="J6:M6"/>
    <mergeCell ref="N6:P6"/>
    <mergeCell ref="H1:I1"/>
    <mergeCell ref="A2:P2"/>
    <mergeCell ref="A3:P3"/>
    <mergeCell ref="G4:K4"/>
    <mergeCell ref="H9:I9"/>
    <mergeCell ref="J9:K9"/>
    <mergeCell ref="D7:E7"/>
    <mergeCell ref="D8:E8"/>
    <mergeCell ref="F8:G8"/>
    <mergeCell ref="H8:I8"/>
    <mergeCell ref="J10:K10"/>
    <mergeCell ref="L10:M10"/>
    <mergeCell ref="N10:O10"/>
    <mergeCell ref="N8:O8"/>
    <mergeCell ref="L9:M9"/>
    <mergeCell ref="N9:O9"/>
    <mergeCell ref="J8:K8"/>
    <mergeCell ref="L8:M8"/>
    <mergeCell ref="A31:B31"/>
    <mergeCell ref="D10:E10"/>
    <mergeCell ref="F10:G10"/>
    <mergeCell ref="H10:I10"/>
    <mergeCell ref="A5:A11"/>
    <mergeCell ref="B5:B12"/>
    <mergeCell ref="D6:E6"/>
    <mergeCell ref="F6:I6"/>
    <mergeCell ref="D9:E9"/>
    <mergeCell ref="F9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7"/>
  <sheetViews>
    <sheetView zoomScale="85" zoomScaleNormal="85" zoomScalePageLayoutView="0" workbookViewId="0" topLeftCell="A1">
      <selection activeCell="AA16" sqref="AA16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2:18" s="37" customFormat="1" ht="45.75" customHeight="1">
      <c r="B1" s="407" t="s">
        <v>380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9" s="42" customFormat="1" ht="33" customHeight="1">
      <c r="A2" s="399"/>
      <c r="B2" s="399" t="s">
        <v>30</v>
      </c>
      <c r="C2" s="402" t="s">
        <v>144</v>
      </c>
      <c r="D2" s="408" t="s">
        <v>145</v>
      </c>
      <c r="E2" s="411"/>
      <c r="F2" s="401" t="s">
        <v>146</v>
      </c>
      <c r="G2" s="401"/>
      <c r="H2" s="405" t="s">
        <v>147</v>
      </c>
      <c r="I2" s="410"/>
      <c r="J2" s="405" t="s">
        <v>148</v>
      </c>
      <c r="K2" s="410"/>
      <c r="L2" s="405" t="s">
        <v>149</v>
      </c>
      <c r="M2" s="406"/>
      <c r="N2" s="401" t="s">
        <v>150</v>
      </c>
      <c r="O2" s="401" t="s">
        <v>151</v>
      </c>
      <c r="P2" s="401" t="s">
        <v>152</v>
      </c>
      <c r="Q2" s="401" t="s">
        <v>153</v>
      </c>
      <c r="R2" s="408" t="s">
        <v>27</v>
      </c>
      <c r="S2" s="409" t="s">
        <v>381</v>
      </c>
    </row>
    <row r="3" spans="1:19" s="42" customFormat="1" ht="64.5" customHeight="1">
      <c r="A3" s="400"/>
      <c r="B3" s="404"/>
      <c r="C3" s="403"/>
      <c r="D3" s="81" t="s">
        <v>154</v>
      </c>
      <c r="E3" s="81" t="s">
        <v>155</v>
      </c>
      <c r="F3" s="81" t="s">
        <v>154</v>
      </c>
      <c r="G3" s="81" t="s">
        <v>155</v>
      </c>
      <c r="H3" s="81" t="s">
        <v>154</v>
      </c>
      <c r="I3" s="81" t="s">
        <v>155</v>
      </c>
      <c r="J3" s="81" t="s">
        <v>154</v>
      </c>
      <c r="K3" s="81" t="s">
        <v>155</v>
      </c>
      <c r="L3" s="81" t="s">
        <v>154</v>
      </c>
      <c r="M3" s="81" t="s">
        <v>155</v>
      </c>
      <c r="N3" s="401"/>
      <c r="O3" s="401"/>
      <c r="P3" s="401"/>
      <c r="Q3" s="401"/>
      <c r="R3" s="408"/>
      <c r="S3" s="409"/>
    </row>
    <row r="4" spans="1:19" s="42" customFormat="1" ht="12.75" customHeight="1">
      <c r="A4" s="46"/>
      <c r="B4" s="82" t="s">
        <v>156</v>
      </c>
      <c r="C4" s="83">
        <v>1</v>
      </c>
      <c r="D4" s="83">
        <v>2</v>
      </c>
      <c r="E4" s="83">
        <v>3</v>
      </c>
      <c r="F4" s="83">
        <v>4</v>
      </c>
      <c r="G4" s="83">
        <v>5</v>
      </c>
      <c r="H4" s="83">
        <v>6</v>
      </c>
      <c r="I4" s="83">
        <v>7</v>
      </c>
      <c r="J4" s="83">
        <v>8</v>
      </c>
      <c r="K4" s="83">
        <v>9</v>
      </c>
      <c r="L4" s="83">
        <v>10</v>
      </c>
      <c r="M4" s="83">
        <v>11</v>
      </c>
      <c r="N4" s="83">
        <v>12</v>
      </c>
      <c r="O4" s="83">
        <v>13</v>
      </c>
      <c r="P4" s="83">
        <v>14</v>
      </c>
      <c r="Q4" s="83">
        <v>15</v>
      </c>
      <c r="R4" s="84"/>
      <c r="S4" s="45"/>
    </row>
    <row r="5" spans="1:20" ht="21" customHeight="1">
      <c r="A5" s="7">
        <v>1</v>
      </c>
      <c r="B5" s="87" t="s">
        <v>35</v>
      </c>
      <c r="C5" s="88" t="s">
        <v>382</v>
      </c>
      <c r="D5" s="89" t="s">
        <v>383</v>
      </c>
      <c r="E5" s="89" t="s">
        <v>341</v>
      </c>
      <c r="F5" s="94">
        <v>41</v>
      </c>
      <c r="G5" s="94" t="s">
        <v>233</v>
      </c>
      <c r="H5" s="95" t="s">
        <v>245</v>
      </c>
      <c r="I5" s="96">
        <v>38</v>
      </c>
      <c r="J5" s="97">
        <v>9</v>
      </c>
      <c r="K5" s="90">
        <v>327</v>
      </c>
      <c r="L5" s="88">
        <v>10</v>
      </c>
      <c r="M5" s="88">
        <v>45</v>
      </c>
      <c r="N5" s="88" t="s">
        <v>384</v>
      </c>
      <c r="O5" s="89">
        <v>104</v>
      </c>
      <c r="P5" s="89">
        <v>218</v>
      </c>
      <c r="Q5" s="89">
        <v>4</v>
      </c>
      <c r="R5" s="578">
        <f>C5+D5+E5+F5+G5+H5+I5+J5+K5+L5+M5+N5+O5+P5+Q5</f>
        <v>4624</v>
      </c>
      <c r="S5" s="579" t="s">
        <v>385</v>
      </c>
      <c r="T5" t="s">
        <v>157</v>
      </c>
    </row>
    <row r="6" spans="1:20" ht="21" customHeight="1">
      <c r="A6" s="86">
        <v>2</v>
      </c>
      <c r="B6" s="247" t="s">
        <v>36</v>
      </c>
      <c r="C6" s="91" t="s">
        <v>340</v>
      </c>
      <c r="D6" s="92" t="s">
        <v>386</v>
      </c>
      <c r="E6" s="92" t="s">
        <v>183</v>
      </c>
      <c r="F6" s="92">
        <v>78</v>
      </c>
      <c r="G6" s="92" t="s">
        <v>339</v>
      </c>
      <c r="H6" s="91" t="s">
        <v>387</v>
      </c>
      <c r="I6" s="248">
        <v>249</v>
      </c>
      <c r="J6" s="98">
        <v>3</v>
      </c>
      <c r="K6" s="93">
        <v>265</v>
      </c>
      <c r="L6" s="91">
        <v>28</v>
      </c>
      <c r="M6" s="91">
        <v>29</v>
      </c>
      <c r="N6" s="91" t="s">
        <v>388</v>
      </c>
      <c r="O6" s="92">
        <v>104</v>
      </c>
      <c r="P6" s="92">
        <v>60</v>
      </c>
      <c r="Q6" s="92">
        <v>4869</v>
      </c>
      <c r="R6" s="580">
        <f aca="true" t="shared" si="0" ref="R6:R23">C6+D6+E6+F6+G6+H6+I6+J6+K6+L6+M6+N6+O6+P6+Q6</f>
        <v>9799</v>
      </c>
      <c r="S6" s="581" t="s">
        <v>389</v>
      </c>
      <c r="T6" t="s">
        <v>158</v>
      </c>
    </row>
    <row r="7" spans="1:20" ht="21" customHeight="1">
      <c r="A7" s="7">
        <v>3</v>
      </c>
      <c r="B7" s="47" t="s">
        <v>37</v>
      </c>
      <c r="C7" s="88" t="s">
        <v>300</v>
      </c>
      <c r="D7" s="89" t="s">
        <v>390</v>
      </c>
      <c r="E7" s="89" t="s">
        <v>391</v>
      </c>
      <c r="F7" s="94">
        <v>139</v>
      </c>
      <c r="G7" s="94" t="s">
        <v>357</v>
      </c>
      <c r="H7" s="95" t="s">
        <v>360</v>
      </c>
      <c r="I7" s="96">
        <v>53</v>
      </c>
      <c r="J7" s="97">
        <v>13</v>
      </c>
      <c r="K7" s="90">
        <v>498</v>
      </c>
      <c r="L7" s="88">
        <v>26</v>
      </c>
      <c r="M7" s="88">
        <v>54</v>
      </c>
      <c r="N7" s="88" t="s">
        <v>392</v>
      </c>
      <c r="O7" s="89">
        <v>192</v>
      </c>
      <c r="P7" s="89">
        <v>214</v>
      </c>
      <c r="Q7" s="89">
        <v>3</v>
      </c>
      <c r="R7" s="578">
        <f t="shared" si="0"/>
        <v>12135</v>
      </c>
      <c r="S7" s="582" t="s">
        <v>393</v>
      </c>
      <c r="T7" t="s">
        <v>159</v>
      </c>
    </row>
    <row r="8" spans="1:20" ht="21" customHeight="1">
      <c r="A8" s="86">
        <v>4</v>
      </c>
      <c r="B8" s="247" t="s">
        <v>38</v>
      </c>
      <c r="C8" s="91" t="s">
        <v>347</v>
      </c>
      <c r="D8" s="92" t="s">
        <v>394</v>
      </c>
      <c r="E8" s="92" t="s">
        <v>395</v>
      </c>
      <c r="F8" s="92">
        <v>2038</v>
      </c>
      <c r="G8" s="92" t="s">
        <v>396</v>
      </c>
      <c r="H8" s="91" t="s">
        <v>397</v>
      </c>
      <c r="I8" s="248">
        <v>266</v>
      </c>
      <c r="J8" s="98">
        <v>300</v>
      </c>
      <c r="K8" s="93">
        <v>2371</v>
      </c>
      <c r="L8" s="91">
        <v>155</v>
      </c>
      <c r="M8" s="91">
        <v>277</v>
      </c>
      <c r="N8" s="91" t="s">
        <v>398</v>
      </c>
      <c r="O8" s="92">
        <v>403</v>
      </c>
      <c r="P8" s="92">
        <v>426</v>
      </c>
      <c r="Q8" s="92">
        <v>40</v>
      </c>
      <c r="R8" s="580">
        <f t="shared" si="0"/>
        <v>27125</v>
      </c>
      <c r="S8" s="581" t="s">
        <v>399</v>
      </c>
      <c r="T8" t="s">
        <v>160</v>
      </c>
    </row>
    <row r="9" spans="1:20" ht="21" customHeight="1">
      <c r="A9" s="7">
        <v>5</v>
      </c>
      <c r="B9" s="47" t="s">
        <v>39</v>
      </c>
      <c r="C9" s="88" t="s">
        <v>383</v>
      </c>
      <c r="D9" s="89" t="s">
        <v>400</v>
      </c>
      <c r="E9" s="89" t="s">
        <v>362</v>
      </c>
      <c r="F9" s="94">
        <v>565</v>
      </c>
      <c r="G9" s="94" t="s">
        <v>401</v>
      </c>
      <c r="H9" s="95" t="s">
        <v>402</v>
      </c>
      <c r="I9" s="96">
        <v>160</v>
      </c>
      <c r="J9" s="97">
        <v>92</v>
      </c>
      <c r="K9" s="90">
        <v>1643</v>
      </c>
      <c r="L9" s="88">
        <v>56</v>
      </c>
      <c r="M9" s="88">
        <v>152</v>
      </c>
      <c r="N9" s="88" t="s">
        <v>403</v>
      </c>
      <c r="O9" s="89">
        <v>305</v>
      </c>
      <c r="P9" s="89">
        <v>323</v>
      </c>
      <c r="Q9" s="89">
        <v>26</v>
      </c>
      <c r="R9" s="578">
        <f t="shared" si="0"/>
        <v>24243</v>
      </c>
      <c r="S9" s="582" t="s">
        <v>404</v>
      </c>
      <c r="T9" t="s">
        <v>161</v>
      </c>
    </row>
    <row r="10" spans="1:20" ht="21" customHeight="1">
      <c r="A10" s="86">
        <v>6</v>
      </c>
      <c r="B10" s="247" t="s">
        <v>40</v>
      </c>
      <c r="C10" s="91" t="s">
        <v>361</v>
      </c>
      <c r="D10" s="92" t="s">
        <v>405</v>
      </c>
      <c r="E10" s="92" t="s">
        <v>271</v>
      </c>
      <c r="F10" s="92">
        <v>804</v>
      </c>
      <c r="G10" s="92" t="s">
        <v>406</v>
      </c>
      <c r="H10" s="91" t="s">
        <v>407</v>
      </c>
      <c r="I10" s="248">
        <v>1078</v>
      </c>
      <c r="J10" s="98">
        <v>54</v>
      </c>
      <c r="K10" s="93">
        <v>1168</v>
      </c>
      <c r="L10" s="91">
        <v>54</v>
      </c>
      <c r="M10" s="91">
        <v>218</v>
      </c>
      <c r="N10" s="91" t="s">
        <v>408</v>
      </c>
      <c r="O10" s="92">
        <v>433</v>
      </c>
      <c r="P10" s="92">
        <v>348</v>
      </c>
      <c r="Q10" s="92">
        <v>25</v>
      </c>
      <c r="R10" s="580">
        <f t="shared" si="0"/>
        <v>23749</v>
      </c>
      <c r="S10" s="581" t="s">
        <v>409</v>
      </c>
      <c r="T10" t="s">
        <v>162</v>
      </c>
    </row>
    <row r="11" spans="1:20" ht="21" customHeight="1">
      <c r="A11" s="7">
        <v>7</v>
      </c>
      <c r="B11" s="47" t="s">
        <v>41</v>
      </c>
      <c r="C11" s="88" t="s">
        <v>410</v>
      </c>
      <c r="D11" s="89" t="s">
        <v>363</v>
      </c>
      <c r="E11" s="89" t="s">
        <v>369</v>
      </c>
      <c r="F11" s="94">
        <v>141</v>
      </c>
      <c r="G11" s="94" t="s">
        <v>244</v>
      </c>
      <c r="H11" s="95" t="s">
        <v>411</v>
      </c>
      <c r="I11" s="96">
        <v>382</v>
      </c>
      <c r="J11" s="97">
        <v>12</v>
      </c>
      <c r="K11" s="90">
        <v>471</v>
      </c>
      <c r="L11" s="88">
        <v>37</v>
      </c>
      <c r="M11" s="88">
        <v>44</v>
      </c>
      <c r="N11" s="88" t="s">
        <v>412</v>
      </c>
      <c r="O11" s="89">
        <v>144</v>
      </c>
      <c r="P11" s="89">
        <v>188</v>
      </c>
      <c r="Q11" s="89">
        <v>2691</v>
      </c>
      <c r="R11" s="578">
        <f t="shared" si="0"/>
        <v>11798</v>
      </c>
      <c r="S11" s="582" t="s">
        <v>413</v>
      </c>
      <c r="T11" t="s">
        <v>163</v>
      </c>
    </row>
    <row r="12" spans="1:20" ht="21" customHeight="1">
      <c r="A12" s="86">
        <v>8</v>
      </c>
      <c r="B12" s="247" t="s">
        <v>42</v>
      </c>
      <c r="C12" s="91" t="s">
        <v>338</v>
      </c>
      <c r="D12" s="92" t="s">
        <v>350</v>
      </c>
      <c r="E12" s="92" t="s">
        <v>233</v>
      </c>
      <c r="F12" s="92">
        <v>63</v>
      </c>
      <c r="G12" s="92" t="s">
        <v>351</v>
      </c>
      <c r="H12" s="91" t="s">
        <v>342</v>
      </c>
      <c r="I12" s="248">
        <v>148</v>
      </c>
      <c r="J12" s="98">
        <v>11</v>
      </c>
      <c r="K12" s="93">
        <v>327</v>
      </c>
      <c r="L12" s="91">
        <v>9</v>
      </c>
      <c r="M12" s="91">
        <v>66</v>
      </c>
      <c r="N12" s="91" t="s">
        <v>414</v>
      </c>
      <c r="O12" s="92">
        <v>142</v>
      </c>
      <c r="P12" s="92">
        <v>179</v>
      </c>
      <c r="Q12" s="92">
        <v>9</v>
      </c>
      <c r="R12" s="580">
        <f t="shared" si="0"/>
        <v>5609</v>
      </c>
      <c r="S12" s="581" t="s">
        <v>415</v>
      </c>
      <c r="T12" t="s">
        <v>164</v>
      </c>
    </row>
    <row r="13" spans="1:20" ht="21" customHeight="1">
      <c r="A13" s="7">
        <v>9</v>
      </c>
      <c r="B13" s="47" t="s">
        <v>43</v>
      </c>
      <c r="C13" s="88" t="s">
        <v>300</v>
      </c>
      <c r="D13" s="89" t="s">
        <v>416</v>
      </c>
      <c r="E13" s="89" t="s">
        <v>343</v>
      </c>
      <c r="F13" s="94">
        <v>294</v>
      </c>
      <c r="G13" s="94" t="s">
        <v>365</v>
      </c>
      <c r="H13" s="95" t="s">
        <v>417</v>
      </c>
      <c r="I13" s="96">
        <v>254</v>
      </c>
      <c r="J13" s="97">
        <v>21</v>
      </c>
      <c r="K13" s="90">
        <v>448</v>
      </c>
      <c r="L13" s="88">
        <v>34</v>
      </c>
      <c r="M13" s="88">
        <v>85</v>
      </c>
      <c r="N13" s="88" t="s">
        <v>418</v>
      </c>
      <c r="O13" s="89">
        <v>191</v>
      </c>
      <c r="P13" s="89">
        <v>210</v>
      </c>
      <c r="Q13" s="89">
        <v>21</v>
      </c>
      <c r="R13" s="578">
        <f t="shared" si="0"/>
        <v>10485</v>
      </c>
      <c r="S13" s="582" t="s">
        <v>419</v>
      </c>
      <c r="T13" t="s">
        <v>165</v>
      </c>
    </row>
    <row r="14" spans="1:20" ht="21" customHeight="1">
      <c r="A14" s="86">
        <v>10</v>
      </c>
      <c r="B14" s="247" t="s">
        <v>44</v>
      </c>
      <c r="C14" s="91" t="s">
        <v>357</v>
      </c>
      <c r="D14" s="92" t="s">
        <v>420</v>
      </c>
      <c r="E14" s="92" t="s">
        <v>343</v>
      </c>
      <c r="F14" s="92">
        <v>22</v>
      </c>
      <c r="G14" s="92" t="s">
        <v>185</v>
      </c>
      <c r="H14" s="91" t="s">
        <v>351</v>
      </c>
      <c r="I14" s="248">
        <v>51</v>
      </c>
      <c r="J14" s="98">
        <v>5</v>
      </c>
      <c r="K14" s="93">
        <v>213</v>
      </c>
      <c r="L14" s="91">
        <v>12</v>
      </c>
      <c r="M14" s="91">
        <v>25</v>
      </c>
      <c r="N14" s="91" t="s">
        <v>421</v>
      </c>
      <c r="O14" s="92">
        <v>63</v>
      </c>
      <c r="P14" s="92">
        <v>97</v>
      </c>
      <c r="Q14" s="92">
        <v>11</v>
      </c>
      <c r="R14" s="580">
        <f t="shared" si="0"/>
        <v>3453</v>
      </c>
      <c r="S14" s="581" t="s">
        <v>422</v>
      </c>
      <c r="T14" t="s">
        <v>166</v>
      </c>
    </row>
    <row r="15" spans="1:20" ht="21" customHeight="1">
      <c r="A15" s="7">
        <v>11</v>
      </c>
      <c r="B15" s="47" t="s">
        <v>45</v>
      </c>
      <c r="C15" s="88" t="s">
        <v>357</v>
      </c>
      <c r="D15" s="89" t="s">
        <v>352</v>
      </c>
      <c r="E15" s="89" t="s">
        <v>186</v>
      </c>
      <c r="F15" s="94">
        <v>274</v>
      </c>
      <c r="G15" s="94" t="s">
        <v>348</v>
      </c>
      <c r="H15" s="95" t="s">
        <v>423</v>
      </c>
      <c r="I15" s="96">
        <v>220</v>
      </c>
      <c r="J15" s="97">
        <v>8</v>
      </c>
      <c r="K15" s="90">
        <v>610</v>
      </c>
      <c r="L15" s="88">
        <v>13</v>
      </c>
      <c r="M15" s="88">
        <v>67</v>
      </c>
      <c r="N15" s="88" t="s">
        <v>424</v>
      </c>
      <c r="O15" s="89">
        <v>104</v>
      </c>
      <c r="P15" s="89">
        <v>95</v>
      </c>
      <c r="Q15" s="89">
        <v>5</v>
      </c>
      <c r="R15" s="578">
        <f t="shared" si="0"/>
        <v>6728</v>
      </c>
      <c r="S15" s="582" t="s">
        <v>425</v>
      </c>
      <c r="T15" t="s">
        <v>167</v>
      </c>
    </row>
    <row r="16" spans="1:20" ht="21" customHeight="1">
      <c r="A16" s="86">
        <v>12</v>
      </c>
      <c r="B16" s="247" t="s">
        <v>46</v>
      </c>
      <c r="C16" s="91" t="s">
        <v>426</v>
      </c>
      <c r="D16" s="92" t="s">
        <v>346</v>
      </c>
      <c r="E16" s="92" t="s">
        <v>427</v>
      </c>
      <c r="F16" s="92">
        <v>227</v>
      </c>
      <c r="G16" s="92" t="s">
        <v>353</v>
      </c>
      <c r="H16" s="91" t="s">
        <v>366</v>
      </c>
      <c r="I16" s="248">
        <v>534</v>
      </c>
      <c r="J16" s="98">
        <v>19</v>
      </c>
      <c r="K16" s="93">
        <v>535</v>
      </c>
      <c r="L16" s="91">
        <v>39</v>
      </c>
      <c r="M16" s="91">
        <v>68</v>
      </c>
      <c r="N16" s="91" t="s">
        <v>428</v>
      </c>
      <c r="O16" s="92">
        <v>171</v>
      </c>
      <c r="P16" s="92">
        <v>247</v>
      </c>
      <c r="Q16" s="92">
        <v>11</v>
      </c>
      <c r="R16" s="580">
        <f t="shared" si="0"/>
        <v>10074</v>
      </c>
      <c r="S16" s="581" t="s">
        <v>429</v>
      </c>
      <c r="T16" t="s">
        <v>168</v>
      </c>
    </row>
    <row r="17" spans="1:20" ht="21" customHeight="1">
      <c r="A17" s="7">
        <v>13</v>
      </c>
      <c r="B17" s="47" t="s">
        <v>47</v>
      </c>
      <c r="C17" s="88" t="s">
        <v>185</v>
      </c>
      <c r="D17" s="89" t="s">
        <v>386</v>
      </c>
      <c r="E17" s="89" t="s">
        <v>340</v>
      </c>
      <c r="F17" s="94">
        <v>23</v>
      </c>
      <c r="G17" s="94" t="s">
        <v>181</v>
      </c>
      <c r="H17" s="95" t="s">
        <v>358</v>
      </c>
      <c r="I17" s="96">
        <v>323</v>
      </c>
      <c r="J17" s="97">
        <v>7</v>
      </c>
      <c r="K17" s="90">
        <v>215</v>
      </c>
      <c r="L17" s="88">
        <v>10</v>
      </c>
      <c r="M17" s="88">
        <v>49</v>
      </c>
      <c r="N17" s="88" t="s">
        <v>430</v>
      </c>
      <c r="O17" s="89">
        <v>115</v>
      </c>
      <c r="P17" s="89">
        <v>148</v>
      </c>
      <c r="Q17" s="89">
        <v>6</v>
      </c>
      <c r="R17" s="578">
        <f t="shared" si="0"/>
        <v>4230</v>
      </c>
      <c r="S17" s="582" t="s">
        <v>431</v>
      </c>
      <c r="T17" t="s">
        <v>169</v>
      </c>
    </row>
    <row r="18" spans="1:20" ht="21" customHeight="1">
      <c r="A18" s="86">
        <v>14</v>
      </c>
      <c r="B18" s="247" t="s">
        <v>48</v>
      </c>
      <c r="C18" s="91" t="s">
        <v>432</v>
      </c>
      <c r="D18" s="92" t="s">
        <v>350</v>
      </c>
      <c r="E18" s="92" t="s">
        <v>185</v>
      </c>
      <c r="F18" s="92">
        <v>180</v>
      </c>
      <c r="G18" s="92" t="s">
        <v>391</v>
      </c>
      <c r="H18" s="91" t="s">
        <v>365</v>
      </c>
      <c r="I18" s="248">
        <v>80</v>
      </c>
      <c r="J18" s="98">
        <v>24</v>
      </c>
      <c r="K18" s="93">
        <v>514</v>
      </c>
      <c r="L18" s="91">
        <v>28</v>
      </c>
      <c r="M18" s="91">
        <v>314</v>
      </c>
      <c r="N18" s="91" t="s">
        <v>433</v>
      </c>
      <c r="O18" s="92">
        <v>137</v>
      </c>
      <c r="P18" s="92">
        <v>128</v>
      </c>
      <c r="Q18" s="92">
        <v>16</v>
      </c>
      <c r="R18" s="580">
        <f t="shared" si="0"/>
        <v>7379</v>
      </c>
      <c r="S18" s="581" t="s">
        <v>434</v>
      </c>
      <c r="T18" t="s">
        <v>170</v>
      </c>
    </row>
    <row r="19" spans="1:20" ht="21" customHeight="1">
      <c r="A19" s="7">
        <v>15</v>
      </c>
      <c r="B19" s="47" t="s">
        <v>49</v>
      </c>
      <c r="C19" s="88" t="s">
        <v>351</v>
      </c>
      <c r="D19" s="89" t="s">
        <v>352</v>
      </c>
      <c r="E19" s="89" t="s">
        <v>334</v>
      </c>
      <c r="F19" s="94">
        <v>47</v>
      </c>
      <c r="G19" s="94" t="s">
        <v>391</v>
      </c>
      <c r="H19" s="95" t="s">
        <v>435</v>
      </c>
      <c r="I19" s="96">
        <v>126</v>
      </c>
      <c r="J19" s="97">
        <v>7</v>
      </c>
      <c r="K19" s="90">
        <v>256</v>
      </c>
      <c r="L19" s="88">
        <v>34</v>
      </c>
      <c r="M19" s="88">
        <v>13</v>
      </c>
      <c r="N19" s="88" t="s">
        <v>436</v>
      </c>
      <c r="O19" s="89">
        <v>117</v>
      </c>
      <c r="P19" s="89">
        <v>118</v>
      </c>
      <c r="Q19" s="89">
        <v>7</v>
      </c>
      <c r="R19" s="578">
        <f t="shared" si="0"/>
        <v>6292</v>
      </c>
      <c r="S19" s="582" t="s">
        <v>437</v>
      </c>
      <c r="T19" t="s">
        <v>171</v>
      </c>
    </row>
    <row r="20" spans="1:20" ht="21" customHeight="1">
      <c r="A20" s="86">
        <v>16</v>
      </c>
      <c r="B20" s="247" t="s">
        <v>50</v>
      </c>
      <c r="C20" s="91" t="s">
        <v>248</v>
      </c>
      <c r="D20" s="92" t="s">
        <v>347</v>
      </c>
      <c r="E20" s="92" t="s">
        <v>340</v>
      </c>
      <c r="F20" s="92">
        <v>256</v>
      </c>
      <c r="G20" s="92" t="s">
        <v>352</v>
      </c>
      <c r="H20" s="91" t="s">
        <v>353</v>
      </c>
      <c r="I20" s="248">
        <v>157</v>
      </c>
      <c r="J20" s="98">
        <v>18</v>
      </c>
      <c r="K20" s="93">
        <v>333</v>
      </c>
      <c r="L20" s="91">
        <v>133</v>
      </c>
      <c r="M20" s="91">
        <v>788</v>
      </c>
      <c r="N20" s="91" t="s">
        <v>438</v>
      </c>
      <c r="O20" s="92">
        <v>122</v>
      </c>
      <c r="P20" s="92">
        <v>102</v>
      </c>
      <c r="Q20" s="92">
        <v>33</v>
      </c>
      <c r="R20" s="580">
        <f t="shared" si="0"/>
        <v>5696</v>
      </c>
      <c r="S20" s="581" t="s">
        <v>439</v>
      </c>
      <c r="T20" t="s">
        <v>172</v>
      </c>
    </row>
    <row r="21" spans="1:20" ht="21" customHeight="1">
      <c r="A21" s="7">
        <v>17</v>
      </c>
      <c r="B21" s="47" t="s">
        <v>51</v>
      </c>
      <c r="C21" s="88" t="s">
        <v>343</v>
      </c>
      <c r="D21" s="89" t="s">
        <v>440</v>
      </c>
      <c r="E21" s="89" t="s">
        <v>341</v>
      </c>
      <c r="F21" s="94">
        <v>56</v>
      </c>
      <c r="G21" s="94" t="s">
        <v>356</v>
      </c>
      <c r="H21" s="95" t="s">
        <v>248</v>
      </c>
      <c r="I21" s="96">
        <v>63</v>
      </c>
      <c r="J21" s="97">
        <v>15</v>
      </c>
      <c r="K21" s="90">
        <v>475</v>
      </c>
      <c r="L21" s="88">
        <v>42</v>
      </c>
      <c r="M21" s="88">
        <v>39</v>
      </c>
      <c r="N21" s="88" t="s">
        <v>441</v>
      </c>
      <c r="O21" s="89">
        <v>205</v>
      </c>
      <c r="P21" s="89">
        <v>251</v>
      </c>
      <c r="Q21" s="89">
        <v>9</v>
      </c>
      <c r="R21" s="578">
        <f t="shared" si="0"/>
        <v>6957</v>
      </c>
      <c r="S21" s="582" t="s">
        <v>442</v>
      </c>
      <c r="T21" t="s">
        <v>173</v>
      </c>
    </row>
    <row r="22" spans="1:20" ht="21" customHeight="1">
      <c r="A22" s="86">
        <v>18</v>
      </c>
      <c r="B22" s="249" t="s">
        <v>52</v>
      </c>
      <c r="C22" s="91" t="s">
        <v>369</v>
      </c>
      <c r="D22" s="92" t="s">
        <v>443</v>
      </c>
      <c r="E22" s="92" t="s">
        <v>432</v>
      </c>
      <c r="F22" s="92">
        <v>256</v>
      </c>
      <c r="G22" s="92" t="s">
        <v>348</v>
      </c>
      <c r="H22" s="91" t="s">
        <v>444</v>
      </c>
      <c r="I22" s="248">
        <v>922</v>
      </c>
      <c r="J22" s="98">
        <v>35</v>
      </c>
      <c r="K22" s="93">
        <v>542</v>
      </c>
      <c r="L22" s="91">
        <v>35</v>
      </c>
      <c r="M22" s="91">
        <v>75</v>
      </c>
      <c r="N22" s="91" t="s">
        <v>445</v>
      </c>
      <c r="O22" s="92">
        <v>217</v>
      </c>
      <c r="P22" s="92">
        <v>241</v>
      </c>
      <c r="Q22" s="92">
        <v>21</v>
      </c>
      <c r="R22" s="580">
        <f t="shared" si="0"/>
        <v>12301</v>
      </c>
      <c r="S22" s="581" t="s">
        <v>446</v>
      </c>
      <c r="T22" t="s">
        <v>174</v>
      </c>
    </row>
    <row r="23" spans="1:19" s="10" customFormat="1" ht="30.75" customHeight="1">
      <c r="A23" s="80"/>
      <c r="B23" s="99" t="s">
        <v>102</v>
      </c>
      <c r="C23" s="100">
        <v>771</v>
      </c>
      <c r="D23" s="583" t="s">
        <v>447</v>
      </c>
      <c r="E23" s="583" t="s">
        <v>448</v>
      </c>
      <c r="F23" s="101">
        <v>5504</v>
      </c>
      <c r="G23" s="101" t="s">
        <v>449</v>
      </c>
      <c r="H23" s="101">
        <v>4067</v>
      </c>
      <c r="I23" s="101">
        <v>5104</v>
      </c>
      <c r="J23" s="100">
        <v>653</v>
      </c>
      <c r="K23" s="100">
        <v>11211</v>
      </c>
      <c r="L23" s="100">
        <v>755</v>
      </c>
      <c r="M23" s="100">
        <v>2408</v>
      </c>
      <c r="N23" s="100" t="s">
        <v>450</v>
      </c>
      <c r="O23" s="100">
        <v>3269</v>
      </c>
      <c r="P23" s="100">
        <v>3593</v>
      </c>
      <c r="Q23" s="100">
        <v>7807</v>
      </c>
      <c r="R23" s="578">
        <f t="shared" si="0"/>
        <v>192677</v>
      </c>
      <c r="S23" s="584" t="s">
        <v>451</v>
      </c>
    </row>
    <row r="25" s="43" customFormat="1" ht="15">
      <c r="B25" s="85" t="s">
        <v>175</v>
      </c>
    </row>
    <row r="26" s="43" customFormat="1" ht="12.75" customHeight="1"/>
    <row r="27" s="43" customFormat="1" ht="12.75"/>
    <row r="28" s="43" customFormat="1" ht="12.75"/>
    <row r="29" s="43" customFormat="1" ht="12.75"/>
    <row r="30" s="43" customFormat="1" ht="12.75"/>
    <row r="31" s="43" customFormat="1" ht="12.75"/>
    <row r="32" s="43" customFormat="1" ht="12.75"/>
    <row r="33" s="43" customFormat="1" ht="12.75"/>
    <row r="34" s="43" customFormat="1" ht="12.75"/>
    <row r="35" s="43" customFormat="1" ht="12.75" customHeight="1"/>
    <row r="36" s="43" customFormat="1" ht="12.75"/>
    <row r="37" s="43" customFormat="1" ht="12.75"/>
    <row r="38" s="43" customFormat="1" ht="12.75" customHeight="1"/>
    <row r="39" s="43" customFormat="1" ht="12.75"/>
    <row r="40" s="43" customFormat="1" ht="12.75"/>
    <row r="41" s="43" customFormat="1" ht="12.75" customHeight="1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25.5" customHeight="1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 customHeight="1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33" customHeight="1"/>
    <row r="70" s="43" customFormat="1" ht="12.75"/>
    <row r="71" spans="1:11" s="43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43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43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43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43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43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43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43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43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43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43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43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43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43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43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43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43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43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43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43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43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43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43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43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43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43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43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43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43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43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43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43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43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43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43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43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43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43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43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43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43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43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43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43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43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43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43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43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43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43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43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43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43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43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43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43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43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43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43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43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43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43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43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43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43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43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43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43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43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43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43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43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43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43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43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43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43" customFormat="1" ht="12.75">
      <c r="A147"/>
      <c r="B147"/>
      <c r="C147"/>
      <c r="D147"/>
      <c r="E147"/>
      <c r="F147"/>
      <c r="G147"/>
      <c r="H147"/>
      <c r="I147"/>
      <c r="J147"/>
      <c r="K147"/>
    </row>
  </sheetData>
  <sheetProtection/>
  <mergeCells count="15">
    <mergeCell ref="S2:S3"/>
    <mergeCell ref="P2:P3"/>
    <mergeCell ref="N2:N3"/>
    <mergeCell ref="O2:O3"/>
    <mergeCell ref="H2:I2"/>
    <mergeCell ref="D2:E2"/>
    <mergeCell ref="Q2:Q3"/>
    <mergeCell ref="J2:K2"/>
    <mergeCell ref="A2:A3"/>
    <mergeCell ref="F2:G2"/>
    <mergeCell ref="C2:C3"/>
    <mergeCell ref="B2:B3"/>
    <mergeCell ref="L2:M2"/>
    <mergeCell ref="B1:R1"/>
    <mergeCell ref="R2:R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A1" sqref="A1:J24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 thickBot="1">
      <c r="A1" s="412" t="s">
        <v>28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ht="20.25" customHeight="1">
      <c r="A2" s="418" t="s">
        <v>29</v>
      </c>
      <c r="B2" s="421" t="s">
        <v>30</v>
      </c>
      <c r="C2" s="415" t="s">
        <v>375</v>
      </c>
      <c r="D2" s="416"/>
      <c r="E2" s="416"/>
      <c r="F2" s="424"/>
      <c r="G2" s="415" t="s">
        <v>355</v>
      </c>
      <c r="H2" s="416"/>
      <c r="I2" s="416"/>
      <c r="J2" s="417"/>
    </row>
    <row r="3" spans="1:10" ht="76.5" customHeight="1">
      <c r="A3" s="419"/>
      <c r="B3" s="422"/>
      <c r="C3" s="413" t="s">
        <v>376</v>
      </c>
      <c r="D3" s="414"/>
      <c r="E3" s="250" t="s">
        <v>377</v>
      </c>
      <c r="F3" s="250" t="s">
        <v>229</v>
      </c>
      <c r="G3" s="413" t="s">
        <v>378</v>
      </c>
      <c r="H3" s="414"/>
      <c r="I3" s="251" t="s">
        <v>379</v>
      </c>
      <c r="J3" s="252" t="s">
        <v>230</v>
      </c>
    </row>
    <row r="4" spans="1:10" ht="45.75" thickBot="1">
      <c r="A4" s="420"/>
      <c r="B4" s="423"/>
      <c r="C4" s="253" t="s">
        <v>31</v>
      </c>
      <c r="D4" s="253" t="s">
        <v>32</v>
      </c>
      <c r="E4" s="253" t="s">
        <v>33</v>
      </c>
      <c r="F4" s="253" t="s">
        <v>33</v>
      </c>
      <c r="G4" s="253" t="s">
        <v>31</v>
      </c>
      <c r="H4" s="253" t="s">
        <v>32</v>
      </c>
      <c r="I4" s="253" t="s">
        <v>34</v>
      </c>
      <c r="J4" s="254" t="s">
        <v>34</v>
      </c>
    </row>
    <row r="5" spans="1:10" ht="18">
      <c r="A5" s="255">
        <v>1</v>
      </c>
      <c r="B5" s="256" t="s">
        <v>35</v>
      </c>
      <c r="C5" s="257">
        <v>97</v>
      </c>
      <c r="D5" s="257">
        <v>3</v>
      </c>
      <c r="E5" s="258">
        <v>103</v>
      </c>
      <c r="F5" s="258">
        <v>105</v>
      </c>
      <c r="G5" s="257">
        <v>5398</v>
      </c>
      <c r="H5" s="257">
        <v>119</v>
      </c>
      <c r="I5" s="258">
        <v>5633</v>
      </c>
      <c r="J5" s="259">
        <v>5944</v>
      </c>
    </row>
    <row r="6" spans="1:10" ht="18">
      <c r="A6" s="321">
        <v>2</v>
      </c>
      <c r="B6" s="322" t="s">
        <v>36</v>
      </c>
      <c r="C6" s="323">
        <v>38</v>
      </c>
      <c r="D6" s="323">
        <v>1</v>
      </c>
      <c r="E6" s="324">
        <v>39</v>
      </c>
      <c r="F6" s="324">
        <v>40</v>
      </c>
      <c r="G6" s="323">
        <v>2038</v>
      </c>
      <c r="H6" s="323">
        <v>11</v>
      </c>
      <c r="I6" s="324">
        <v>2216</v>
      </c>
      <c r="J6" s="325">
        <v>2285</v>
      </c>
    </row>
    <row r="7" spans="1:10" ht="18">
      <c r="A7" s="260">
        <v>3</v>
      </c>
      <c r="B7" s="172" t="s">
        <v>37</v>
      </c>
      <c r="C7" s="261">
        <v>70</v>
      </c>
      <c r="D7" s="261">
        <v>3</v>
      </c>
      <c r="E7" s="262">
        <v>76</v>
      </c>
      <c r="F7" s="262">
        <v>80</v>
      </c>
      <c r="G7" s="261">
        <v>6011</v>
      </c>
      <c r="H7" s="261">
        <v>94</v>
      </c>
      <c r="I7" s="262">
        <v>6429</v>
      </c>
      <c r="J7" s="263">
        <v>6693</v>
      </c>
    </row>
    <row r="8" spans="1:10" ht="18">
      <c r="A8" s="321">
        <v>4</v>
      </c>
      <c r="B8" s="322" t="s">
        <v>38</v>
      </c>
      <c r="C8" s="323">
        <v>316</v>
      </c>
      <c r="D8" s="323">
        <v>17</v>
      </c>
      <c r="E8" s="324">
        <v>348</v>
      </c>
      <c r="F8" s="324">
        <v>354</v>
      </c>
      <c r="G8" s="323">
        <v>13701</v>
      </c>
      <c r="H8" s="323">
        <v>581</v>
      </c>
      <c r="I8" s="324">
        <v>15111</v>
      </c>
      <c r="J8" s="325">
        <v>15460</v>
      </c>
    </row>
    <row r="9" spans="1:10" ht="18">
      <c r="A9" s="260">
        <v>5</v>
      </c>
      <c r="B9" s="172" t="s">
        <v>39</v>
      </c>
      <c r="C9" s="261">
        <v>119</v>
      </c>
      <c r="D9" s="261">
        <v>18</v>
      </c>
      <c r="E9" s="262">
        <v>122</v>
      </c>
      <c r="F9" s="262">
        <v>125</v>
      </c>
      <c r="G9" s="261">
        <v>8715</v>
      </c>
      <c r="H9" s="261">
        <v>265</v>
      </c>
      <c r="I9" s="262">
        <v>9276</v>
      </c>
      <c r="J9" s="263">
        <v>9533</v>
      </c>
    </row>
    <row r="10" spans="1:10" ht="18">
      <c r="A10" s="321">
        <v>6</v>
      </c>
      <c r="B10" s="322" t="s">
        <v>40</v>
      </c>
      <c r="C10" s="323">
        <v>222</v>
      </c>
      <c r="D10" s="323">
        <v>14</v>
      </c>
      <c r="E10" s="324">
        <v>229</v>
      </c>
      <c r="F10" s="324">
        <v>239</v>
      </c>
      <c r="G10" s="323">
        <v>14301</v>
      </c>
      <c r="H10" s="323">
        <v>646</v>
      </c>
      <c r="I10" s="324">
        <v>15488</v>
      </c>
      <c r="J10" s="325">
        <v>15904</v>
      </c>
    </row>
    <row r="11" spans="1:10" ht="18">
      <c r="A11" s="260">
        <v>7</v>
      </c>
      <c r="B11" s="172" t="s">
        <v>41</v>
      </c>
      <c r="C11" s="261">
        <v>122</v>
      </c>
      <c r="D11" s="261">
        <v>13</v>
      </c>
      <c r="E11" s="262">
        <v>124</v>
      </c>
      <c r="F11" s="262">
        <v>129</v>
      </c>
      <c r="G11" s="261">
        <v>5129</v>
      </c>
      <c r="H11" s="261">
        <v>209</v>
      </c>
      <c r="I11" s="262">
        <v>5424</v>
      </c>
      <c r="J11" s="263">
        <v>5721</v>
      </c>
    </row>
    <row r="12" spans="1:10" ht="18">
      <c r="A12" s="321">
        <v>8</v>
      </c>
      <c r="B12" s="322" t="s">
        <v>42</v>
      </c>
      <c r="C12" s="323">
        <v>96</v>
      </c>
      <c r="D12" s="323">
        <v>14</v>
      </c>
      <c r="E12" s="324">
        <v>102</v>
      </c>
      <c r="F12" s="324">
        <v>105</v>
      </c>
      <c r="G12" s="323">
        <v>5501</v>
      </c>
      <c r="H12" s="323">
        <v>633</v>
      </c>
      <c r="I12" s="324">
        <v>5699</v>
      </c>
      <c r="J12" s="325">
        <v>5884</v>
      </c>
    </row>
    <row r="13" spans="1:10" ht="18">
      <c r="A13" s="260">
        <v>9</v>
      </c>
      <c r="B13" s="172" t="s">
        <v>43</v>
      </c>
      <c r="C13" s="261">
        <v>102</v>
      </c>
      <c r="D13" s="261">
        <v>6</v>
      </c>
      <c r="E13" s="262">
        <v>106</v>
      </c>
      <c r="F13" s="262">
        <v>112</v>
      </c>
      <c r="G13" s="261">
        <v>5839</v>
      </c>
      <c r="H13" s="261">
        <v>309</v>
      </c>
      <c r="I13" s="262">
        <v>6303</v>
      </c>
      <c r="J13" s="263">
        <v>6556</v>
      </c>
    </row>
    <row r="14" spans="1:10" ht="18">
      <c r="A14" s="321">
        <v>10</v>
      </c>
      <c r="B14" s="322" t="s">
        <v>44</v>
      </c>
      <c r="C14" s="323">
        <v>38</v>
      </c>
      <c r="D14" s="323">
        <v>2</v>
      </c>
      <c r="E14" s="324">
        <v>41</v>
      </c>
      <c r="F14" s="324">
        <v>44</v>
      </c>
      <c r="G14" s="323">
        <v>1803</v>
      </c>
      <c r="H14" s="323">
        <v>77</v>
      </c>
      <c r="I14" s="324">
        <v>2430</v>
      </c>
      <c r="J14" s="325">
        <v>2497</v>
      </c>
    </row>
    <row r="15" spans="1:10" ht="18">
      <c r="A15" s="260">
        <v>11</v>
      </c>
      <c r="B15" s="172" t="s">
        <v>45</v>
      </c>
      <c r="C15" s="261">
        <v>67</v>
      </c>
      <c r="D15" s="261">
        <v>2</v>
      </c>
      <c r="E15" s="262">
        <v>71</v>
      </c>
      <c r="F15" s="262">
        <v>74</v>
      </c>
      <c r="G15" s="261">
        <v>3560</v>
      </c>
      <c r="H15" s="261">
        <v>16</v>
      </c>
      <c r="I15" s="262">
        <v>4046</v>
      </c>
      <c r="J15" s="263">
        <v>4202</v>
      </c>
    </row>
    <row r="16" spans="1:10" ht="18">
      <c r="A16" s="321">
        <v>12</v>
      </c>
      <c r="B16" s="322" t="s">
        <v>46</v>
      </c>
      <c r="C16" s="323">
        <v>90</v>
      </c>
      <c r="D16" s="323">
        <v>4</v>
      </c>
      <c r="E16" s="324">
        <v>98</v>
      </c>
      <c r="F16" s="324">
        <v>107</v>
      </c>
      <c r="G16" s="323">
        <v>5329</v>
      </c>
      <c r="H16" s="323">
        <v>97</v>
      </c>
      <c r="I16" s="324">
        <v>5701</v>
      </c>
      <c r="J16" s="325">
        <v>6006</v>
      </c>
    </row>
    <row r="17" spans="1:10" ht="18">
      <c r="A17" s="260">
        <v>13</v>
      </c>
      <c r="B17" s="172" t="s">
        <v>47</v>
      </c>
      <c r="C17" s="261">
        <v>43</v>
      </c>
      <c r="D17" s="261">
        <v>0</v>
      </c>
      <c r="E17" s="262">
        <v>45</v>
      </c>
      <c r="F17" s="262">
        <v>47</v>
      </c>
      <c r="G17" s="261">
        <v>3002</v>
      </c>
      <c r="H17" s="261">
        <v>85</v>
      </c>
      <c r="I17" s="262">
        <v>3173</v>
      </c>
      <c r="J17" s="263">
        <v>3315</v>
      </c>
    </row>
    <row r="18" spans="1:10" ht="18">
      <c r="A18" s="321">
        <v>14</v>
      </c>
      <c r="B18" s="322" t="s">
        <v>48</v>
      </c>
      <c r="C18" s="323">
        <v>55</v>
      </c>
      <c r="D18" s="323">
        <v>8</v>
      </c>
      <c r="E18" s="324">
        <v>61</v>
      </c>
      <c r="F18" s="324">
        <v>56</v>
      </c>
      <c r="G18" s="323">
        <v>3176</v>
      </c>
      <c r="H18" s="323">
        <v>127</v>
      </c>
      <c r="I18" s="324">
        <v>3450</v>
      </c>
      <c r="J18" s="325">
        <v>3524</v>
      </c>
    </row>
    <row r="19" spans="1:10" ht="18">
      <c r="A19" s="260">
        <v>15</v>
      </c>
      <c r="B19" s="172" t="s">
        <v>49</v>
      </c>
      <c r="C19" s="261">
        <v>56</v>
      </c>
      <c r="D19" s="261">
        <v>2</v>
      </c>
      <c r="E19" s="262">
        <v>62</v>
      </c>
      <c r="F19" s="262">
        <v>67</v>
      </c>
      <c r="G19" s="261">
        <v>3285</v>
      </c>
      <c r="H19" s="261">
        <v>130</v>
      </c>
      <c r="I19" s="262">
        <v>3572</v>
      </c>
      <c r="J19" s="263">
        <v>3694</v>
      </c>
    </row>
    <row r="20" spans="1:10" ht="18">
      <c r="A20" s="321">
        <v>16</v>
      </c>
      <c r="B20" s="322" t="s">
        <v>50</v>
      </c>
      <c r="C20" s="323">
        <v>98</v>
      </c>
      <c r="D20" s="323">
        <v>5</v>
      </c>
      <c r="E20" s="324">
        <v>106</v>
      </c>
      <c r="F20" s="324">
        <v>108</v>
      </c>
      <c r="G20" s="323">
        <v>7680</v>
      </c>
      <c r="H20" s="323">
        <v>302</v>
      </c>
      <c r="I20" s="324">
        <v>8940</v>
      </c>
      <c r="J20" s="325">
        <v>9114</v>
      </c>
    </row>
    <row r="21" spans="1:10" ht="18">
      <c r="A21" s="260">
        <v>17</v>
      </c>
      <c r="B21" s="172" t="s">
        <v>51</v>
      </c>
      <c r="C21" s="261">
        <v>108</v>
      </c>
      <c r="D21" s="261">
        <v>17</v>
      </c>
      <c r="E21" s="262">
        <v>111</v>
      </c>
      <c r="F21" s="262">
        <v>118</v>
      </c>
      <c r="G21" s="261">
        <v>6029</v>
      </c>
      <c r="H21" s="261">
        <v>583</v>
      </c>
      <c r="I21" s="262">
        <v>6307</v>
      </c>
      <c r="J21" s="263">
        <v>6577</v>
      </c>
    </row>
    <row r="22" spans="1:10" ht="18">
      <c r="A22" s="321">
        <v>18</v>
      </c>
      <c r="B22" s="322" t="s">
        <v>52</v>
      </c>
      <c r="C22" s="323">
        <v>94</v>
      </c>
      <c r="D22" s="323">
        <v>4</v>
      </c>
      <c r="E22" s="324">
        <v>103</v>
      </c>
      <c r="F22" s="324">
        <v>102</v>
      </c>
      <c r="G22" s="323">
        <v>6797</v>
      </c>
      <c r="H22" s="323">
        <v>143</v>
      </c>
      <c r="I22" s="324">
        <v>7205</v>
      </c>
      <c r="J22" s="325">
        <v>7325</v>
      </c>
    </row>
    <row r="23" spans="1:10" ht="20.25">
      <c r="A23" s="432"/>
      <c r="B23" s="434" t="s">
        <v>27</v>
      </c>
      <c r="C23" s="264">
        <v>1831</v>
      </c>
      <c r="D23" s="264">
        <v>133</v>
      </c>
      <c r="E23" s="426">
        <f aca="true" t="shared" si="0" ref="E23:J23">SUM(E5:E22)</f>
        <v>1947</v>
      </c>
      <c r="F23" s="426">
        <f t="shared" si="0"/>
        <v>2012</v>
      </c>
      <c r="G23" s="264">
        <v>107294</v>
      </c>
      <c r="H23" s="264">
        <v>4427</v>
      </c>
      <c r="I23" s="426">
        <f t="shared" si="0"/>
        <v>116403</v>
      </c>
      <c r="J23" s="428">
        <f t="shared" si="0"/>
        <v>120234</v>
      </c>
    </row>
    <row r="24" spans="1:10" ht="24" thickBot="1">
      <c r="A24" s="433"/>
      <c r="B24" s="435"/>
      <c r="C24" s="430">
        <f>C23+D23</f>
        <v>1964</v>
      </c>
      <c r="D24" s="431"/>
      <c r="E24" s="427"/>
      <c r="F24" s="427"/>
      <c r="G24" s="430">
        <f>G23+H23</f>
        <v>111721</v>
      </c>
      <c r="H24" s="431"/>
      <c r="I24" s="427"/>
      <c r="J24" s="429"/>
    </row>
    <row r="25" spans="1:10" ht="35.25" customHeight="1">
      <c r="A25" s="425" t="s">
        <v>53</v>
      </c>
      <c r="B25" s="425"/>
      <c r="C25" s="425"/>
      <c r="D25" s="425"/>
      <c r="E25" s="425"/>
      <c r="F25" s="425"/>
      <c r="G25" s="425"/>
      <c r="H25" s="425"/>
      <c r="I25" s="425"/>
      <c r="J25" s="425"/>
    </row>
  </sheetData>
  <sheetProtection/>
  <mergeCells count="16">
    <mergeCell ref="A25:J25"/>
    <mergeCell ref="I23:I24"/>
    <mergeCell ref="J23:J24"/>
    <mergeCell ref="G24:H24"/>
    <mergeCell ref="F23:F24"/>
    <mergeCell ref="C24:D24"/>
    <mergeCell ref="A23:A24"/>
    <mergeCell ref="B23:B24"/>
    <mergeCell ref="E23:E24"/>
    <mergeCell ref="A1:J1"/>
    <mergeCell ref="G3:H3"/>
    <mergeCell ref="C3:D3"/>
    <mergeCell ref="G2:J2"/>
    <mergeCell ref="A2:A4"/>
    <mergeCell ref="B2:B4"/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95" zoomScaleNormal="95" zoomScalePageLayoutView="0" workbookViewId="0" topLeftCell="A1">
      <selection activeCell="J6" sqref="J6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6.12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75390625" style="0" customWidth="1"/>
    <col min="28" max="28" width="5.375" style="0" customWidth="1"/>
    <col min="29" max="29" width="7.875" style="0" customWidth="1"/>
    <col min="30" max="30" width="12.00390625" style="0" customWidth="1"/>
    <col min="31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2" s="9" customFormat="1" ht="36" customHeight="1">
      <c r="A1" s="443" t="s">
        <v>87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</row>
    <row r="2" spans="1:33" ht="18" customHeight="1">
      <c r="A2" s="444" t="s">
        <v>88</v>
      </c>
      <c r="B2" s="450" t="s">
        <v>30</v>
      </c>
      <c r="C2" s="446" t="s">
        <v>378</v>
      </c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36" t="s">
        <v>452</v>
      </c>
      <c r="AE2" s="436"/>
      <c r="AF2" s="436" t="s">
        <v>243</v>
      </c>
      <c r="AG2" s="436"/>
    </row>
    <row r="3" spans="1:34" ht="46.5" customHeight="1">
      <c r="A3" s="444"/>
      <c r="B3" s="451"/>
      <c r="C3" s="444" t="s">
        <v>89</v>
      </c>
      <c r="D3" s="444"/>
      <c r="E3" s="444"/>
      <c r="F3" s="444"/>
      <c r="G3" s="444" t="s">
        <v>90</v>
      </c>
      <c r="H3" s="444"/>
      <c r="I3" s="444"/>
      <c r="J3" s="444"/>
      <c r="K3" s="444" t="s">
        <v>91</v>
      </c>
      <c r="L3" s="444"/>
      <c r="M3" s="444"/>
      <c r="N3" s="444"/>
      <c r="O3" s="444" t="s">
        <v>92</v>
      </c>
      <c r="P3" s="444"/>
      <c r="Q3" s="444"/>
      <c r="R3" s="444"/>
      <c r="S3" s="444" t="s">
        <v>93</v>
      </c>
      <c r="T3" s="444"/>
      <c r="U3" s="444"/>
      <c r="V3" s="444"/>
      <c r="W3" s="444" t="s">
        <v>94</v>
      </c>
      <c r="X3" s="444"/>
      <c r="Y3" s="444"/>
      <c r="Z3" s="444"/>
      <c r="AA3" s="447" t="s">
        <v>27</v>
      </c>
      <c r="AB3" s="447"/>
      <c r="AC3" s="445" t="s">
        <v>8</v>
      </c>
      <c r="AD3" s="436"/>
      <c r="AE3" s="436"/>
      <c r="AF3" s="436"/>
      <c r="AG3" s="436"/>
      <c r="AH3" s="217"/>
    </row>
    <row r="4" spans="1:34" ht="33" customHeight="1">
      <c r="A4" s="444"/>
      <c r="B4" s="451"/>
      <c r="C4" s="442" t="s">
        <v>95</v>
      </c>
      <c r="D4" s="442"/>
      <c r="E4" s="442" t="s">
        <v>96</v>
      </c>
      <c r="F4" s="442"/>
      <c r="G4" s="442" t="s">
        <v>95</v>
      </c>
      <c r="H4" s="442"/>
      <c r="I4" s="442" t="s">
        <v>96</v>
      </c>
      <c r="J4" s="442"/>
      <c r="K4" s="442" t="s">
        <v>95</v>
      </c>
      <c r="L4" s="442"/>
      <c r="M4" s="442" t="s">
        <v>96</v>
      </c>
      <c r="N4" s="442"/>
      <c r="O4" s="442" t="s">
        <v>95</v>
      </c>
      <c r="P4" s="442"/>
      <c r="Q4" s="442" t="s">
        <v>96</v>
      </c>
      <c r="R4" s="442"/>
      <c r="S4" s="442" t="s">
        <v>95</v>
      </c>
      <c r="T4" s="442"/>
      <c r="U4" s="442" t="s">
        <v>96</v>
      </c>
      <c r="V4" s="442"/>
      <c r="W4" s="442" t="s">
        <v>95</v>
      </c>
      <c r="X4" s="442"/>
      <c r="Y4" s="442" t="s">
        <v>96</v>
      </c>
      <c r="Z4" s="442"/>
      <c r="AA4" s="447"/>
      <c r="AB4" s="447"/>
      <c r="AC4" s="445"/>
      <c r="AD4" s="436" t="s">
        <v>97</v>
      </c>
      <c r="AE4" s="436" t="s">
        <v>98</v>
      </c>
      <c r="AF4" s="436" t="s">
        <v>97</v>
      </c>
      <c r="AG4" s="436" t="s">
        <v>98</v>
      </c>
      <c r="AH4" s="220"/>
    </row>
    <row r="5" spans="1:34" ht="24">
      <c r="A5" s="444"/>
      <c r="B5" s="452"/>
      <c r="C5" s="265" t="s">
        <v>99</v>
      </c>
      <c r="D5" s="265" t="s">
        <v>100</v>
      </c>
      <c r="E5" s="265" t="s">
        <v>99</v>
      </c>
      <c r="F5" s="265" t="s">
        <v>100</v>
      </c>
      <c r="G5" s="265" t="s">
        <v>99</v>
      </c>
      <c r="H5" s="265" t="s">
        <v>100</v>
      </c>
      <c r="I5" s="265" t="s">
        <v>99</v>
      </c>
      <c r="J5" s="265" t="s">
        <v>100</v>
      </c>
      <c r="K5" s="265" t="s">
        <v>99</v>
      </c>
      <c r="L5" s="265" t="s">
        <v>100</v>
      </c>
      <c r="M5" s="265" t="s">
        <v>99</v>
      </c>
      <c r="N5" s="265" t="s">
        <v>100</v>
      </c>
      <c r="O5" s="265" t="s">
        <v>99</v>
      </c>
      <c r="P5" s="265" t="s">
        <v>100</v>
      </c>
      <c r="Q5" s="265" t="s">
        <v>99</v>
      </c>
      <c r="R5" s="265" t="s">
        <v>100</v>
      </c>
      <c r="S5" s="265" t="s">
        <v>99</v>
      </c>
      <c r="T5" s="265" t="s">
        <v>100</v>
      </c>
      <c r="U5" s="265" t="s">
        <v>99</v>
      </c>
      <c r="V5" s="265" t="s">
        <v>100</v>
      </c>
      <c r="W5" s="265" t="s">
        <v>99</v>
      </c>
      <c r="X5" s="265" t="s">
        <v>100</v>
      </c>
      <c r="Y5" s="265" t="s">
        <v>99</v>
      </c>
      <c r="Z5" s="265" t="s">
        <v>100</v>
      </c>
      <c r="AA5" s="265" t="s">
        <v>101</v>
      </c>
      <c r="AB5" s="265" t="s">
        <v>100</v>
      </c>
      <c r="AC5" s="445"/>
      <c r="AD5" s="436"/>
      <c r="AE5" s="436"/>
      <c r="AF5" s="436"/>
      <c r="AG5" s="436"/>
      <c r="AH5" s="221"/>
    </row>
    <row r="6" spans="1:34" ht="19.5">
      <c r="A6" s="244">
        <v>1</v>
      </c>
      <c r="B6" s="256" t="s">
        <v>35</v>
      </c>
      <c r="C6" s="176">
        <v>38</v>
      </c>
      <c r="D6" s="176">
        <v>4</v>
      </c>
      <c r="E6" s="176">
        <v>23</v>
      </c>
      <c r="F6" s="176">
        <v>0</v>
      </c>
      <c r="G6" s="176">
        <v>1</v>
      </c>
      <c r="H6" s="176">
        <v>0</v>
      </c>
      <c r="I6" s="176">
        <v>2</v>
      </c>
      <c r="J6" s="176">
        <v>0</v>
      </c>
      <c r="K6" s="176">
        <v>22</v>
      </c>
      <c r="L6" s="176">
        <v>3</v>
      </c>
      <c r="M6" s="176">
        <v>1</v>
      </c>
      <c r="N6" s="176">
        <v>0</v>
      </c>
      <c r="O6" s="176">
        <v>16</v>
      </c>
      <c r="P6" s="176">
        <v>1</v>
      </c>
      <c r="Q6" s="176">
        <v>6</v>
      </c>
      <c r="R6" s="176">
        <v>0</v>
      </c>
      <c r="S6" s="176">
        <v>2</v>
      </c>
      <c r="T6" s="176">
        <v>0</v>
      </c>
      <c r="U6" s="176">
        <v>2</v>
      </c>
      <c r="V6" s="176">
        <v>0</v>
      </c>
      <c r="W6" s="176">
        <v>176</v>
      </c>
      <c r="X6" s="176">
        <v>91</v>
      </c>
      <c r="Y6" s="176">
        <v>118</v>
      </c>
      <c r="Z6" s="176">
        <v>0</v>
      </c>
      <c r="AA6" s="176">
        <v>407</v>
      </c>
      <c r="AB6" s="176">
        <v>99</v>
      </c>
      <c r="AC6" s="182">
        <v>506</v>
      </c>
      <c r="AD6" s="266">
        <v>416</v>
      </c>
      <c r="AE6" s="266">
        <v>299</v>
      </c>
      <c r="AF6" s="266">
        <v>492</v>
      </c>
      <c r="AG6" s="266">
        <v>338</v>
      </c>
      <c r="AH6" s="169"/>
    </row>
    <row r="7" spans="1:34" ht="19.5">
      <c r="A7" s="267">
        <v>2</v>
      </c>
      <c r="B7" s="173" t="s">
        <v>36</v>
      </c>
      <c r="C7" s="178">
        <v>28</v>
      </c>
      <c r="D7" s="178">
        <v>8</v>
      </c>
      <c r="E7" s="178">
        <v>10</v>
      </c>
      <c r="F7" s="178">
        <v>1</v>
      </c>
      <c r="G7" s="178">
        <v>2</v>
      </c>
      <c r="H7" s="178">
        <v>1</v>
      </c>
      <c r="I7" s="178">
        <v>0</v>
      </c>
      <c r="J7" s="178">
        <v>0</v>
      </c>
      <c r="K7" s="178">
        <v>10</v>
      </c>
      <c r="L7" s="178">
        <v>0</v>
      </c>
      <c r="M7" s="178">
        <v>0</v>
      </c>
      <c r="N7" s="178">
        <v>0</v>
      </c>
      <c r="O7" s="178">
        <v>16</v>
      </c>
      <c r="P7" s="178">
        <v>1</v>
      </c>
      <c r="Q7" s="178">
        <v>0</v>
      </c>
      <c r="R7" s="178">
        <v>0</v>
      </c>
      <c r="S7" s="178">
        <v>2</v>
      </c>
      <c r="T7" s="178">
        <v>1</v>
      </c>
      <c r="U7" s="178">
        <v>0</v>
      </c>
      <c r="V7" s="178">
        <v>0</v>
      </c>
      <c r="W7" s="178">
        <v>331</v>
      </c>
      <c r="X7" s="178">
        <v>122</v>
      </c>
      <c r="Y7" s="178">
        <v>98</v>
      </c>
      <c r="Z7" s="178">
        <v>0</v>
      </c>
      <c r="AA7" s="187">
        <v>497</v>
      </c>
      <c r="AB7" s="187">
        <v>134</v>
      </c>
      <c r="AC7" s="183">
        <v>631</v>
      </c>
      <c r="AD7" s="268">
        <v>524</v>
      </c>
      <c r="AE7" s="268">
        <v>448</v>
      </c>
      <c r="AF7" s="268">
        <v>636</v>
      </c>
      <c r="AG7" s="268">
        <v>529</v>
      </c>
      <c r="AH7" s="169"/>
    </row>
    <row r="8" spans="1:34" ht="19.5">
      <c r="A8" s="244">
        <v>3</v>
      </c>
      <c r="B8" s="172" t="s">
        <v>37</v>
      </c>
      <c r="C8" s="174">
        <v>35</v>
      </c>
      <c r="D8" s="174">
        <v>8</v>
      </c>
      <c r="E8" s="174">
        <v>26</v>
      </c>
      <c r="F8" s="174">
        <v>0</v>
      </c>
      <c r="G8" s="174">
        <v>2</v>
      </c>
      <c r="H8" s="174">
        <v>0</v>
      </c>
      <c r="I8" s="174">
        <v>2</v>
      </c>
      <c r="J8" s="174">
        <v>0</v>
      </c>
      <c r="K8" s="174">
        <v>12</v>
      </c>
      <c r="L8" s="174">
        <v>0</v>
      </c>
      <c r="M8" s="174">
        <v>0</v>
      </c>
      <c r="N8" s="174">
        <v>0</v>
      </c>
      <c r="O8" s="174">
        <v>29</v>
      </c>
      <c r="P8" s="174">
        <v>11</v>
      </c>
      <c r="Q8" s="174">
        <v>8</v>
      </c>
      <c r="R8" s="174">
        <v>1</v>
      </c>
      <c r="S8" s="174">
        <v>0</v>
      </c>
      <c r="T8" s="174">
        <v>0</v>
      </c>
      <c r="U8" s="174">
        <v>3</v>
      </c>
      <c r="V8" s="174">
        <v>0</v>
      </c>
      <c r="W8" s="174">
        <v>155</v>
      </c>
      <c r="X8" s="174">
        <v>67</v>
      </c>
      <c r="Y8" s="174">
        <v>214</v>
      </c>
      <c r="Z8" s="174">
        <v>3</v>
      </c>
      <c r="AA8" s="176">
        <v>486</v>
      </c>
      <c r="AB8" s="176">
        <v>90</v>
      </c>
      <c r="AC8" s="184">
        <v>576</v>
      </c>
      <c r="AD8" s="269">
        <v>549</v>
      </c>
      <c r="AE8" s="269">
        <v>418</v>
      </c>
      <c r="AF8" s="269">
        <v>628</v>
      </c>
      <c r="AG8" s="269">
        <v>456</v>
      </c>
      <c r="AH8" s="169"/>
    </row>
    <row r="9" spans="1:34" ht="19.5">
      <c r="A9" s="267">
        <v>4</v>
      </c>
      <c r="B9" s="173" t="s">
        <v>38</v>
      </c>
      <c r="C9" s="178">
        <v>252</v>
      </c>
      <c r="D9" s="178">
        <v>70</v>
      </c>
      <c r="E9" s="178">
        <v>66</v>
      </c>
      <c r="F9" s="178">
        <v>1</v>
      </c>
      <c r="G9" s="178">
        <v>0</v>
      </c>
      <c r="H9" s="178">
        <v>0</v>
      </c>
      <c r="I9" s="178">
        <v>0</v>
      </c>
      <c r="J9" s="178">
        <v>0</v>
      </c>
      <c r="K9" s="178">
        <v>29</v>
      </c>
      <c r="L9" s="178">
        <v>12</v>
      </c>
      <c r="M9" s="178">
        <v>0</v>
      </c>
      <c r="N9" s="178">
        <v>0</v>
      </c>
      <c r="O9" s="178">
        <v>21</v>
      </c>
      <c r="P9" s="178">
        <v>7</v>
      </c>
      <c r="Q9" s="178">
        <v>3</v>
      </c>
      <c r="R9" s="178">
        <v>0</v>
      </c>
      <c r="S9" s="178">
        <v>2</v>
      </c>
      <c r="T9" s="178">
        <v>0</v>
      </c>
      <c r="U9" s="178">
        <v>7</v>
      </c>
      <c r="V9" s="178">
        <v>0</v>
      </c>
      <c r="W9" s="178">
        <v>677</v>
      </c>
      <c r="X9" s="178">
        <v>284</v>
      </c>
      <c r="Y9" s="178">
        <v>386</v>
      </c>
      <c r="Z9" s="178">
        <v>2</v>
      </c>
      <c r="AA9" s="187">
        <v>1443</v>
      </c>
      <c r="AB9" s="187">
        <v>376</v>
      </c>
      <c r="AC9" s="183">
        <v>1819</v>
      </c>
      <c r="AD9" s="268">
        <v>1603</v>
      </c>
      <c r="AE9" s="268">
        <v>1180</v>
      </c>
      <c r="AF9" s="268">
        <v>1849</v>
      </c>
      <c r="AG9" s="268">
        <v>1337</v>
      </c>
      <c r="AH9" s="169"/>
    </row>
    <row r="10" spans="1:34" ht="19.5">
      <c r="A10" s="244">
        <v>5</v>
      </c>
      <c r="B10" s="172" t="s">
        <v>39</v>
      </c>
      <c r="C10" s="174">
        <v>160</v>
      </c>
      <c r="D10" s="174">
        <v>29</v>
      </c>
      <c r="E10" s="174">
        <v>25</v>
      </c>
      <c r="F10" s="174">
        <v>1</v>
      </c>
      <c r="G10" s="174">
        <v>0</v>
      </c>
      <c r="H10" s="174">
        <v>0</v>
      </c>
      <c r="I10" s="174">
        <v>0</v>
      </c>
      <c r="J10" s="174">
        <v>0</v>
      </c>
      <c r="K10" s="174">
        <v>7</v>
      </c>
      <c r="L10" s="174">
        <v>0</v>
      </c>
      <c r="M10" s="174">
        <v>1</v>
      </c>
      <c r="N10" s="174">
        <v>0</v>
      </c>
      <c r="O10" s="174">
        <v>32</v>
      </c>
      <c r="P10" s="174">
        <v>17</v>
      </c>
      <c r="Q10" s="174">
        <v>0</v>
      </c>
      <c r="R10" s="174">
        <v>0</v>
      </c>
      <c r="S10" s="174">
        <v>3</v>
      </c>
      <c r="T10" s="174">
        <v>2</v>
      </c>
      <c r="U10" s="174">
        <v>4</v>
      </c>
      <c r="V10" s="174">
        <v>0</v>
      </c>
      <c r="W10" s="174">
        <v>392</v>
      </c>
      <c r="X10" s="174">
        <v>144</v>
      </c>
      <c r="Y10" s="174">
        <v>206</v>
      </c>
      <c r="Z10" s="174">
        <v>1</v>
      </c>
      <c r="AA10" s="176">
        <v>830</v>
      </c>
      <c r="AB10" s="176">
        <v>194</v>
      </c>
      <c r="AC10" s="184">
        <v>1024</v>
      </c>
      <c r="AD10" s="269">
        <v>962</v>
      </c>
      <c r="AE10" s="269">
        <v>706</v>
      </c>
      <c r="AF10" s="269">
        <v>1316</v>
      </c>
      <c r="AG10" s="269">
        <v>979</v>
      </c>
      <c r="AH10" s="169"/>
    </row>
    <row r="11" spans="1:34" ht="19.5">
      <c r="A11" s="267">
        <v>6</v>
      </c>
      <c r="B11" s="173" t="s">
        <v>40</v>
      </c>
      <c r="C11" s="178">
        <v>194</v>
      </c>
      <c r="D11" s="178">
        <v>61</v>
      </c>
      <c r="E11" s="178">
        <v>79</v>
      </c>
      <c r="F11" s="178">
        <v>1</v>
      </c>
      <c r="G11" s="178">
        <v>3</v>
      </c>
      <c r="H11" s="178">
        <v>2</v>
      </c>
      <c r="I11" s="178">
        <v>0</v>
      </c>
      <c r="J11" s="178">
        <v>0</v>
      </c>
      <c r="K11" s="178">
        <v>25</v>
      </c>
      <c r="L11" s="178">
        <v>3</v>
      </c>
      <c r="M11" s="178">
        <v>0</v>
      </c>
      <c r="N11" s="178">
        <v>0</v>
      </c>
      <c r="O11" s="178">
        <v>28</v>
      </c>
      <c r="P11" s="178">
        <v>8</v>
      </c>
      <c r="Q11" s="178">
        <v>0</v>
      </c>
      <c r="R11" s="178">
        <v>0</v>
      </c>
      <c r="S11" s="178">
        <v>2</v>
      </c>
      <c r="T11" s="178">
        <v>0</v>
      </c>
      <c r="U11" s="178">
        <v>1</v>
      </c>
      <c r="V11" s="178">
        <v>0</v>
      </c>
      <c r="W11" s="178">
        <v>654</v>
      </c>
      <c r="X11" s="178">
        <v>188</v>
      </c>
      <c r="Y11" s="178">
        <v>345</v>
      </c>
      <c r="Z11" s="178">
        <v>3</v>
      </c>
      <c r="AA11" s="187">
        <v>1331</v>
      </c>
      <c r="AB11" s="187">
        <v>266</v>
      </c>
      <c r="AC11" s="183">
        <v>1597</v>
      </c>
      <c r="AD11" s="268">
        <v>1407</v>
      </c>
      <c r="AE11" s="268">
        <v>1056</v>
      </c>
      <c r="AF11" s="268">
        <v>1703</v>
      </c>
      <c r="AG11" s="268">
        <v>1233</v>
      </c>
      <c r="AH11" s="169"/>
    </row>
    <row r="12" spans="1:34" ht="19.5">
      <c r="A12" s="244">
        <v>7</v>
      </c>
      <c r="B12" s="172" t="s">
        <v>41</v>
      </c>
      <c r="C12" s="174">
        <v>27</v>
      </c>
      <c r="D12" s="174">
        <v>5</v>
      </c>
      <c r="E12" s="174">
        <v>8</v>
      </c>
      <c r="F12" s="174">
        <v>0</v>
      </c>
      <c r="G12" s="174">
        <v>2</v>
      </c>
      <c r="H12" s="174">
        <v>0</v>
      </c>
      <c r="I12" s="174">
        <v>0</v>
      </c>
      <c r="J12" s="174">
        <v>0</v>
      </c>
      <c r="K12" s="174">
        <v>12</v>
      </c>
      <c r="L12" s="174">
        <v>1</v>
      </c>
      <c r="M12" s="174">
        <v>4</v>
      </c>
      <c r="N12" s="174">
        <v>0</v>
      </c>
      <c r="O12" s="174">
        <v>8</v>
      </c>
      <c r="P12" s="174">
        <v>3</v>
      </c>
      <c r="Q12" s="174">
        <v>2</v>
      </c>
      <c r="R12" s="174">
        <v>0</v>
      </c>
      <c r="S12" s="174">
        <v>0</v>
      </c>
      <c r="T12" s="174">
        <v>0</v>
      </c>
      <c r="U12" s="174">
        <v>0</v>
      </c>
      <c r="V12" s="174">
        <v>0</v>
      </c>
      <c r="W12" s="174">
        <v>100</v>
      </c>
      <c r="X12" s="174">
        <v>41</v>
      </c>
      <c r="Y12" s="174">
        <v>67</v>
      </c>
      <c r="Z12" s="174">
        <v>5</v>
      </c>
      <c r="AA12" s="176">
        <v>230</v>
      </c>
      <c r="AB12" s="176">
        <v>55</v>
      </c>
      <c r="AC12" s="184">
        <v>285</v>
      </c>
      <c r="AD12" s="269">
        <v>259</v>
      </c>
      <c r="AE12" s="269">
        <v>185</v>
      </c>
      <c r="AF12" s="269">
        <v>307</v>
      </c>
      <c r="AG12" s="269">
        <v>206</v>
      </c>
      <c r="AH12" s="169"/>
    </row>
    <row r="13" spans="1:34" ht="19.5">
      <c r="A13" s="267">
        <v>8</v>
      </c>
      <c r="B13" s="173" t="s">
        <v>42</v>
      </c>
      <c r="C13" s="178">
        <v>54</v>
      </c>
      <c r="D13" s="178">
        <v>25</v>
      </c>
      <c r="E13" s="178">
        <v>23</v>
      </c>
      <c r="F13" s="178">
        <v>0</v>
      </c>
      <c r="G13" s="178">
        <v>2</v>
      </c>
      <c r="H13" s="178">
        <v>1</v>
      </c>
      <c r="I13" s="178">
        <v>1</v>
      </c>
      <c r="J13" s="178">
        <v>0</v>
      </c>
      <c r="K13" s="178">
        <v>23</v>
      </c>
      <c r="L13" s="178">
        <v>7</v>
      </c>
      <c r="M13" s="178">
        <v>5</v>
      </c>
      <c r="N13" s="178">
        <v>0</v>
      </c>
      <c r="O13" s="178">
        <v>18</v>
      </c>
      <c r="P13" s="178">
        <v>9</v>
      </c>
      <c r="Q13" s="178">
        <v>4</v>
      </c>
      <c r="R13" s="178">
        <v>0</v>
      </c>
      <c r="S13" s="178">
        <v>3</v>
      </c>
      <c r="T13" s="178">
        <v>0</v>
      </c>
      <c r="U13" s="178">
        <v>3</v>
      </c>
      <c r="V13" s="178">
        <v>0</v>
      </c>
      <c r="W13" s="178">
        <v>106</v>
      </c>
      <c r="X13" s="178">
        <v>49</v>
      </c>
      <c r="Y13" s="178">
        <v>91</v>
      </c>
      <c r="Z13" s="178">
        <v>2</v>
      </c>
      <c r="AA13" s="187">
        <v>333</v>
      </c>
      <c r="AB13" s="187">
        <v>93</v>
      </c>
      <c r="AC13" s="183">
        <v>426</v>
      </c>
      <c r="AD13" s="268">
        <v>361</v>
      </c>
      <c r="AE13" s="268">
        <v>211</v>
      </c>
      <c r="AF13" s="268">
        <v>383</v>
      </c>
      <c r="AG13" s="268">
        <v>224</v>
      </c>
      <c r="AH13" s="169"/>
    </row>
    <row r="14" spans="1:34" ht="19.5">
      <c r="A14" s="244">
        <v>9</v>
      </c>
      <c r="B14" s="172" t="s">
        <v>43</v>
      </c>
      <c r="C14" s="174">
        <v>83</v>
      </c>
      <c r="D14" s="174">
        <v>20</v>
      </c>
      <c r="E14" s="174">
        <v>29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30</v>
      </c>
      <c r="L14" s="174">
        <v>7</v>
      </c>
      <c r="M14" s="174">
        <v>9</v>
      </c>
      <c r="N14" s="174">
        <v>0</v>
      </c>
      <c r="O14" s="174">
        <v>27</v>
      </c>
      <c r="P14" s="174">
        <v>5</v>
      </c>
      <c r="Q14" s="174">
        <v>3</v>
      </c>
      <c r="R14" s="174">
        <v>0</v>
      </c>
      <c r="S14" s="174">
        <v>4</v>
      </c>
      <c r="T14" s="174">
        <v>2</v>
      </c>
      <c r="U14" s="174">
        <v>0</v>
      </c>
      <c r="V14" s="174">
        <v>0</v>
      </c>
      <c r="W14" s="174">
        <v>252</v>
      </c>
      <c r="X14" s="174">
        <v>100</v>
      </c>
      <c r="Y14" s="174">
        <v>133</v>
      </c>
      <c r="Z14" s="174">
        <v>1</v>
      </c>
      <c r="AA14" s="176">
        <v>570</v>
      </c>
      <c r="AB14" s="176">
        <v>135</v>
      </c>
      <c r="AC14" s="184">
        <v>705</v>
      </c>
      <c r="AD14" s="269">
        <v>625</v>
      </c>
      <c r="AE14" s="269">
        <v>427</v>
      </c>
      <c r="AF14" s="269">
        <v>691</v>
      </c>
      <c r="AG14" s="269">
        <v>475</v>
      </c>
      <c r="AH14" s="169"/>
    </row>
    <row r="15" spans="1:34" ht="19.5">
      <c r="A15" s="267">
        <v>10</v>
      </c>
      <c r="B15" s="173" t="s">
        <v>44</v>
      </c>
      <c r="C15" s="178">
        <v>9</v>
      </c>
      <c r="D15" s="178">
        <v>2</v>
      </c>
      <c r="E15" s="178">
        <v>12</v>
      </c>
      <c r="F15" s="178">
        <v>0</v>
      </c>
      <c r="G15" s="178">
        <v>0</v>
      </c>
      <c r="H15" s="178">
        <v>0</v>
      </c>
      <c r="I15" s="178">
        <v>1</v>
      </c>
      <c r="J15" s="178">
        <v>0</v>
      </c>
      <c r="K15" s="178">
        <v>1</v>
      </c>
      <c r="L15" s="178">
        <v>0</v>
      </c>
      <c r="M15" s="178">
        <v>0</v>
      </c>
      <c r="N15" s="178">
        <v>0</v>
      </c>
      <c r="O15" s="178">
        <v>17</v>
      </c>
      <c r="P15" s="178">
        <v>12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60</v>
      </c>
      <c r="X15" s="178">
        <v>18</v>
      </c>
      <c r="Y15" s="178">
        <v>47</v>
      </c>
      <c r="Z15" s="178">
        <v>0</v>
      </c>
      <c r="AA15" s="187">
        <v>147</v>
      </c>
      <c r="AB15" s="187">
        <v>32</v>
      </c>
      <c r="AC15" s="183">
        <v>179</v>
      </c>
      <c r="AD15" s="268">
        <v>272</v>
      </c>
      <c r="AE15" s="268">
        <v>156</v>
      </c>
      <c r="AF15" s="268">
        <v>276</v>
      </c>
      <c r="AG15" s="268">
        <v>158</v>
      </c>
      <c r="AH15" s="169"/>
    </row>
    <row r="16" spans="1:34" ht="19.5">
      <c r="A16" s="244">
        <v>11</v>
      </c>
      <c r="B16" s="172" t="s">
        <v>45</v>
      </c>
      <c r="C16" s="174">
        <v>53</v>
      </c>
      <c r="D16" s="174">
        <v>21</v>
      </c>
      <c r="E16" s="174">
        <v>39</v>
      </c>
      <c r="F16" s="174">
        <v>0</v>
      </c>
      <c r="G16" s="174">
        <v>9</v>
      </c>
      <c r="H16" s="174">
        <v>0</v>
      </c>
      <c r="I16" s="174">
        <v>1</v>
      </c>
      <c r="J16" s="174">
        <v>0</v>
      </c>
      <c r="K16" s="174">
        <v>6</v>
      </c>
      <c r="L16" s="174">
        <v>0</v>
      </c>
      <c r="M16" s="174">
        <v>0</v>
      </c>
      <c r="N16" s="174">
        <v>0</v>
      </c>
      <c r="O16" s="174">
        <v>18</v>
      </c>
      <c r="P16" s="174">
        <v>7</v>
      </c>
      <c r="Q16" s="174">
        <v>8</v>
      </c>
      <c r="R16" s="174">
        <v>0</v>
      </c>
      <c r="S16" s="174">
        <v>3</v>
      </c>
      <c r="T16" s="174">
        <v>1</v>
      </c>
      <c r="U16" s="174">
        <v>2</v>
      </c>
      <c r="V16" s="174">
        <v>0</v>
      </c>
      <c r="W16" s="174">
        <v>340</v>
      </c>
      <c r="X16" s="174">
        <v>169</v>
      </c>
      <c r="Y16" s="174">
        <v>326</v>
      </c>
      <c r="Z16" s="174">
        <v>2</v>
      </c>
      <c r="AA16" s="176">
        <v>805</v>
      </c>
      <c r="AB16" s="176">
        <v>200</v>
      </c>
      <c r="AC16" s="184">
        <v>1005</v>
      </c>
      <c r="AD16" s="269">
        <v>875</v>
      </c>
      <c r="AE16" s="269">
        <v>717</v>
      </c>
      <c r="AF16" s="269">
        <v>1027</v>
      </c>
      <c r="AG16" s="269">
        <v>823</v>
      </c>
      <c r="AH16" s="169"/>
    </row>
    <row r="17" spans="1:34" ht="19.5">
      <c r="A17" s="267">
        <v>12</v>
      </c>
      <c r="B17" s="173" t="s">
        <v>46</v>
      </c>
      <c r="C17" s="178">
        <v>31</v>
      </c>
      <c r="D17" s="178">
        <v>11</v>
      </c>
      <c r="E17" s="178">
        <v>37</v>
      </c>
      <c r="F17" s="178">
        <v>0</v>
      </c>
      <c r="G17" s="178">
        <v>2</v>
      </c>
      <c r="H17" s="178">
        <v>0</v>
      </c>
      <c r="I17" s="178">
        <v>1</v>
      </c>
      <c r="J17" s="178">
        <v>0</v>
      </c>
      <c r="K17" s="178">
        <v>16</v>
      </c>
      <c r="L17" s="178">
        <v>2</v>
      </c>
      <c r="M17" s="178">
        <v>9</v>
      </c>
      <c r="N17" s="178">
        <v>0</v>
      </c>
      <c r="O17" s="178">
        <v>11</v>
      </c>
      <c r="P17" s="178">
        <v>4</v>
      </c>
      <c r="Q17" s="178">
        <v>5</v>
      </c>
      <c r="R17" s="178">
        <v>0</v>
      </c>
      <c r="S17" s="178">
        <v>0</v>
      </c>
      <c r="T17" s="178">
        <v>0</v>
      </c>
      <c r="U17" s="178">
        <v>1</v>
      </c>
      <c r="V17" s="178">
        <v>0</v>
      </c>
      <c r="W17" s="178">
        <v>107</v>
      </c>
      <c r="X17" s="178">
        <v>48</v>
      </c>
      <c r="Y17" s="178">
        <v>247</v>
      </c>
      <c r="Z17" s="178">
        <v>2</v>
      </c>
      <c r="AA17" s="187">
        <v>467</v>
      </c>
      <c r="AB17" s="187">
        <v>67</v>
      </c>
      <c r="AC17" s="183">
        <v>534</v>
      </c>
      <c r="AD17" s="268">
        <v>498</v>
      </c>
      <c r="AE17" s="268">
        <v>368</v>
      </c>
      <c r="AF17" s="268">
        <v>608</v>
      </c>
      <c r="AG17" s="268">
        <v>430</v>
      </c>
      <c r="AH17" s="169"/>
    </row>
    <row r="18" spans="1:34" ht="19.5">
      <c r="A18" s="244">
        <v>13</v>
      </c>
      <c r="B18" s="172" t="s">
        <v>47</v>
      </c>
      <c r="C18" s="174">
        <v>39</v>
      </c>
      <c r="D18" s="174">
        <v>14</v>
      </c>
      <c r="E18" s="174">
        <v>39</v>
      </c>
      <c r="F18" s="174">
        <v>2</v>
      </c>
      <c r="G18" s="174">
        <v>4</v>
      </c>
      <c r="H18" s="174">
        <v>0</v>
      </c>
      <c r="I18" s="174">
        <v>3</v>
      </c>
      <c r="J18" s="174">
        <v>0</v>
      </c>
      <c r="K18" s="174">
        <v>36</v>
      </c>
      <c r="L18" s="174">
        <v>5</v>
      </c>
      <c r="M18" s="174">
        <v>1</v>
      </c>
      <c r="N18" s="174">
        <v>0</v>
      </c>
      <c r="O18" s="174">
        <v>33</v>
      </c>
      <c r="P18" s="174">
        <v>12</v>
      </c>
      <c r="Q18" s="174">
        <v>8</v>
      </c>
      <c r="R18" s="174">
        <v>0</v>
      </c>
      <c r="S18" s="174">
        <v>1</v>
      </c>
      <c r="T18" s="174">
        <v>2</v>
      </c>
      <c r="U18" s="174">
        <v>1</v>
      </c>
      <c r="V18" s="174">
        <v>0</v>
      </c>
      <c r="W18" s="174">
        <v>89</v>
      </c>
      <c r="X18" s="174">
        <v>43</v>
      </c>
      <c r="Y18" s="174">
        <v>162</v>
      </c>
      <c r="Z18" s="174">
        <v>3</v>
      </c>
      <c r="AA18" s="176">
        <v>416</v>
      </c>
      <c r="AB18" s="176">
        <v>81</v>
      </c>
      <c r="AC18" s="185">
        <v>497</v>
      </c>
      <c r="AD18" s="269">
        <v>452</v>
      </c>
      <c r="AE18" s="269">
        <v>266</v>
      </c>
      <c r="AF18" s="269">
        <v>483</v>
      </c>
      <c r="AG18" s="269">
        <v>280</v>
      </c>
      <c r="AH18" s="169"/>
    </row>
    <row r="19" spans="1:34" ht="19.5">
      <c r="A19" s="267">
        <v>14</v>
      </c>
      <c r="B19" s="173" t="s">
        <v>48</v>
      </c>
      <c r="C19" s="178">
        <v>103</v>
      </c>
      <c r="D19" s="178">
        <v>24</v>
      </c>
      <c r="E19" s="178">
        <v>21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17</v>
      </c>
      <c r="L19" s="178">
        <v>4</v>
      </c>
      <c r="M19" s="178">
        <v>0</v>
      </c>
      <c r="N19" s="178">
        <v>0</v>
      </c>
      <c r="O19" s="178">
        <v>39</v>
      </c>
      <c r="P19" s="178">
        <v>10</v>
      </c>
      <c r="Q19" s="178">
        <v>3</v>
      </c>
      <c r="R19" s="178">
        <v>0</v>
      </c>
      <c r="S19" s="178">
        <v>3</v>
      </c>
      <c r="T19" s="178">
        <v>0</v>
      </c>
      <c r="U19" s="178">
        <v>5</v>
      </c>
      <c r="V19" s="178">
        <v>0</v>
      </c>
      <c r="W19" s="178">
        <v>433</v>
      </c>
      <c r="X19" s="178">
        <v>182</v>
      </c>
      <c r="Y19" s="178">
        <v>188</v>
      </c>
      <c r="Z19" s="178">
        <v>5</v>
      </c>
      <c r="AA19" s="187">
        <v>812</v>
      </c>
      <c r="AB19" s="187">
        <v>225</v>
      </c>
      <c r="AC19" s="183">
        <v>1037</v>
      </c>
      <c r="AD19" s="268">
        <v>843</v>
      </c>
      <c r="AE19" s="268">
        <v>640</v>
      </c>
      <c r="AF19" s="268">
        <v>944</v>
      </c>
      <c r="AG19" s="268">
        <v>703</v>
      </c>
      <c r="AH19" s="169"/>
    </row>
    <row r="20" spans="1:34" ht="19.5">
      <c r="A20" s="244">
        <v>15</v>
      </c>
      <c r="B20" s="172" t="s">
        <v>49</v>
      </c>
      <c r="C20" s="174">
        <v>3</v>
      </c>
      <c r="D20" s="174">
        <v>0</v>
      </c>
      <c r="E20" s="174">
        <v>7</v>
      </c>
      <c r="F20" s="174">
        <v>0</v>
      </c>
      <c r="G20" s="174">
        <v>0</v>
      </c>
      <c r="H20" s="174">
        <v>0</v>
      </c>
      <c r="I20" s="174">
        <v>2</v>
      </c>
      <c r="J20" s="174">
        <v>0</v>
      </c>
      <c r="K20" s="174">
        <v>5</v>
      </c>
      <c r="L20" s="174">
        <v>0</v>
      </c>
      <c r="M20" s="174">
        <v>3</v>
      </c>
      <c r="N20" s="174">
        <v>0</v>
      </c>
      <c r="O20" s="174">
        <v>9</v>
      </c>
      <c r="P20" s="174">
        <v>1</v>
      </c>
      <c r="Q20" s="174">
        <v>3</v>
      </c>
      <c r="R20" s="174">
        <v>0</v>
      </c>
      <c r="S20" s="174">
        <v>1</v>
      </c>
      <c r="T20" s="174">
        <v>0</v>
      </c>
      <c r="U20" s="174">
        <v>1</v>
      </c>
      <c r="V20" s="174">
        <v>0</v>
      </c>
      <c r="W20" s="174">
        <v>41</v>
      </c>
      <c r="X20" s="174">
        <v>21</v>
      </c>
      <c r="Y20" s="174">
        <v>64</v>
      </c>
      <c r="Z20" s="174">
        <v>1</v>
      </c>
      <c r="AA20" s="176">
        <v>139</v>
      </c>
      <c r="AB20" s="176">
        <v>23</v>
      </c>
      <c r="AC20" s="184">
        <v>162</v>
      </c>
      <c r="AD20" s="269">
        <v>147</v>
      </c>
      <c r="AE20" s="269">
        <v>109</v>
      </c>
      <c r="AF20" s="269">
        <v>159</v>
      </c>
      <c r="AG20" s="269">
        <v>115</v>
      </c>
      <c r="AH20" s="169"/>
    </row>
    <row r="21" spans="1:34" ht="19.5">
      <c r="A21" s="267">
        <v>16</v>
      </c>
      <c r="B21" s="173" t="s">
        <v>50</v>
      </c>
      <c r="C21" s="178">
        <v>0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87">
        <v>0</v>
      </c>
      <c r="AB21" s="187">
        <v>0</v>
      </c>
      <c r="AC21" s="186">
        <v>0</v>
      </c>
      <c r="AD21" s="268">
        <v>0</v>
      </c>
      <c r="AE21" s="268">
        <v>0</v>
      </c>
      <c r="AF21" s="268">
        <v>0</v>
      </c>
      <c r="AG21" s="268">
        <v>0</v>
      </c>
      <c r="AH21" s="169"/>
    </row>
    <row r="22" spans="1:34" ht="19.5">
      <c r="A22" s="244">
        <v>17</v>
      </c>
      <c r="B22" s="172" t="s">
        <v>51</v>
      </c>
      <c r="C22" s="174">
        <v>41</v>
      </c>
      <c r="D22" s="174">
        <v>8</v>
      </c>
      <c r="E22" s="174">
        <v>14</v>
      </c>
      <c r="F22" s="174">
        <v>0</v>
      </c>
      <c r="G22" s="174">
        <v>1</v>
      </c>
      <c r="H22" s="174">
        <v>0</v>
      </c>
      <c r="I22" s="174">
        <v>1</v>
      </c>
      <c r="J22" s="174">
        <v>0</v>
      </c>
      <c r="K22" s="174">
        <v>25</v>
      </c>
      <c r="L22" s="174">
        <v>5</v>
      </c>
      <c r="M22" s="174">
        <v>1</v>
      </c>
      <c r="N22" s="174">
        <v>0</v>
      </c>
      <c r="O22" s="174">
        <v>34</v>
      </c>
      <c r="P22" s="174">
        <v>12</v>
      </c>
      <c r="Q22" s="174">
        <v>3</v>
      </c>
      <c r="R22" s="174">
        <v>0</v>
      </c>
      <c r="S22" s="174">
        <v>0</v>
      </c>
      <c r="T22" s="174">
        <v>0</v>
      </c>
      <c r="U22" s="174">
        <v>2</v>
      </c>
      <c r="V22" s="174">
        <v>0</v>
      </c>
      <c r="W22" s="174">
        <v>126</v>
      </c>
      <c r="X22" s="174">
        <v>49</v>
      </c>
      <c r="Y22" s="174">
        <v>66</v>
      </c>
      <c r="Z22" s="174">
        <v>0</v>
      </c>
      <c r="AA22" s="176">
        <v>314</v>
      </c>
      <c r="AB22" s="176">
        <v>74</v>
      </c>
      <c r="AC22" s="184">
        <v>388</v>
      </c>
      <c r="AD22" s="269">
        <v>326</v>
      </c>
      <c r="AE22" s="269">
        <v>195</v>
      </c>
      <c r="AF22" s="269">
        <v>343</v>
      </c>
      <c r="AG22" s="269">
        <v>202</v>
      </c>
      <c r="AH22" s="169"/>
    </row>
    <row r="23" spans="1:34" ht="19.5">
      <c r="A23" s="270">
        <v>18</v>
      </c>
      <c r="B23" s="179" t="s">
        <v>52</v>
      </c>
      <c r="C23" s="178">
        <v>36</v>
      </c>
      <c r="D23" s="178">
        <v>7</v>
      </c>
      <c r="E23" s="178">
        <v>28</v>
      </c>
      <c r="F23" s="178">
        <v>2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10</v>
      </c>
      <c r="P23" s="178">
        <v>1</v>
      </c>
      <c r="Q23" s="178">
        <v>8</v>
      </c>
      <c r="R23" s="178">
        <v>0</v>
      </c>
      <c r="S23" s="178">
        <v>1</v>
      </c>
      <c r="T23" s="178">
        <v>0</v>
      </c>
      <c r="U23" s="178">
        <v>4</v>
      </c>
      <c r="V23" s="178">
        <v>0</v>
      </c>
      <c r="W23" s="178">
        <v>180</v>
      </c>
      <c r="X23" s="178">
        <v>98</v>
      </c>
      <c r="Y23" s="178">
        <v>183</v>
      </c>
      <c r="Z23" s="178">
        <v>3</v>
      </c>
      <c r="AA23" s="187">
        <v>450</v>
      </c>
      <c r="AB23" s="187">
        <v>111</v>
      </c>
      <c r="AC23" s="183">
        <v>561</v>
      </c>
      <c r="AD23" s="268">
        <v>473</v>
      </c>
      <c r="AE23" s="268">
        <v>380</v>
      </c>
      <c r="AF23" s="268">
        <v>532</v>
      </c>
      <c r="AG23" s="268">
        <v>428</v>
      </c>
      <c r="AH23" s="169"/>
    </row>
    <row r="24" spans="1:34" ht="19.5">
      <c r="A24" s="449" t="s">
        <v>102</v>
      </c>
      <c r="B24" s="449"/>
      <c r="C24" s="175">
        <f>SUM(C6:C23)</f>
        <v>1186</v>
      </c>
      <c r="D24" s="175">
        <f aca="true" t="shared" si="0" ref="D24:AC24">SUM(D6:D23)</f>
        <v>317</v>
      </c>
      <c r="E24" s="175">
        <f t="shared" si="0"/>
        <v>486</v>
      </c>
      <c r="F24" s="175">
        <f t="shared" si="0"/>
        <v>8</v>
      </c>
      <c r="G24" s="175">
        <f t="shared" si="0"/>
        <v>28</v>
      </c>
      <c r="H24" s="175">
        <f t="shared" si="0"/>
        <v>4</v>
      </c>
      <c r="I24" s="175">
        <f t="shared" si="0"/>
        <v>14</v>
      </c>
      <c r="J24" s="175">
        <f t="shared" si="0"/>
        <v>0</v>
      </c>
      <c r="K24" s="175">
        <f t="shared" si="0"/>
        <v>276</v>
      </c>
      <c r="L24" s="175">
        <f t="shared" si="0"/>
        <v>49</v>
      </c>
      <c r="M24" s="175">
        <f t="shared" si="0"/>
        <v>34</v>
      </c>
      <c r="N24" s="175">
        <f t="shared" si="0"/>
        <v>0</v>
      </c>
      <c r="O24" s="175">
        <f t="shared" si="0"/>
        <v>366</v>
      </c>
      <c r="P24" s="175">
        <f t="shared" si="0"/>
        <v>121</v>
      </c>
      <c r="Q24" s="175">
        <f t="shared" si="0"/>
        <v>64</v>
      </c>
      <c r="R24" s="175">
        <f t="shared" si="0"/>
        <v>1</v>
      </c>
      <c r="S24" s="175">
        <f t="shared" si="0"/>
        <v>27</v>
      </c>
      <c r="T24" s="175">
        <f t="shared" si="0"/>
        <v>8</v>
      </c>
      <c r="U24" s="175">
        <f t="shared" si="0"/>
        <v>36</v>
      </c>
      <c r="V24" s="175">
        <f t="shared" si="0"/>
        <v>0</v>
      </c>
      <c r="W24" s="175">
        <f t="shared" si="0"/>
        <v>4219</v>
      </c>
      <c r="X24" s="175">
        <f t="shared" si="0"/>
        <v>1714</v>
      </c>
      <c r="Y24" s="175">
        <f t="shared" si="0"/>
        <v>2941</v>
      </c>
      <c r="Z24" s="175">
        <f t="shared" si="0"/>
        <v>33</v>
      </c>
      <c r="AA24" s="175">
        <f t="shared" si="0"/>
        <v>9677</v>
      </c>
      <c r="AB24" s="175">
        <f t="shared" si="0"/>
        <v>2255</v>
      </c>
      <c r="AC24" s="175">
        <f t="shared" si="0"/>
        <v>11932</v>
      </c>
      <c r="AD24" s="269">
        <f>SUM(AD6:AD23)</f>
        <v>10592</v>
      </c>
      <c r="AE24" s="269">
        <f>SUM(AE6:AE23)</f>
        <v>7761</v>
      </c>
      <c r="AF24" s="269">
        <f>SUM(AF6:AF23)</f>
        <v>12377</v>
      </c>
      <c r="AG24" s="269">
        <f>SUM(AG6:AG23)</f>
        <v>8916</v>
      </c>
      <c r="AH24" s="10"/>
    </row>
    <row r="25" spans="1:34" ht="18.75" customHeight="1">
      <c r="A25" s="271"/>
      <c r="B25" s="181"/>
      <c r="C25" s="438" t="s">
        <v>89</v>
      </c>
      <c r="D25" s="438"/>
      <c r="E25" s="438"/>
      <c r="F25" s="438"/>
      <c r="G25" s="438" t="s">
        <v>103</v>
      </c>
      <c r="H25" s="438"/>
      <c r="I25" s="438"/>
      <c r="J25" s="438"/>
      <c r="K25" s="438" t="s">
        <v>104</v>
      </c>
      <c r="L25" s="438"/>
      <c r="M25" s="438"/>
      <c r="N25" s="438"/>
      <c r="O25" s="438" t="s">
        <v>105</v>
      </c>
      <c r="P25" s="438"/>
      <c r="Q25" s="438"/>
      <c r="R25" s="438"/>
      <c r="S25" s="438" t="s">
        <v>106</v>
      </c>
      <c r="T25" s="438"/>
      <c r="U25" s="438"/>
      <c r="V25" s="438"/>
      <c r="W25" s="438" t="s">
        <v>94</v>
      </c>
      <c r="X25" s="438"/>
      <c r="Y25" s="438"/>
      <c r="Z25" s="438"/>
      <c r="AA25" s="438" t="s">
        <v>27</v>
      </c>
      <c r="AB25" s="438"/>
      <c r="AC25" s="272"/>
      <c r="AD25" s="180"/>
      <c r="AE25" s="180"/>
      <c r="AF25" s="180"/>
      <c r="AG25" s="273"/>
      <c r="AH25" s="222"/>
    </row>
    <row r="26" spans="1:34" ht="20.25">
      <c r="A26" s="448" t="s">
        <v>31</v>
      </c>
      <c r="B26" s="448"/>
      <c r="C26" s="437">
        <f>SUM(C24,E24)</f>
        <v>1672</v>
      </c>
      <c r="D26" s="437"/>
      <c r="E26" s="437"/>
      <c r="F26" s="437"/>
      <c r="G26" s="437">
        <f>G24+I24</f>
        <v>42</v>
      </c>
      <c r="H26" s="437"/>
      <c r="I26" s="437"/>
      <c r="J26" s="437"/>
      <c r="K26" s="437">
        <f>K24+M24</f>
        <v>310</v>
      </c>
      <c r="L26" s="437"/>
      <c r="M26" s="437"/>
      <c r="N26" s="437"/>
      <c r="O26" s="437">
        <f>O24+Q24</f>
        <v>430</v>
      </c>
      <c r="P26" s="437"/>
      <c r="Q26" s="437"/>
      <c r="R26" s="437"/>
      <c r="S26" s="437">
        <f>S24+U24</f>
        <v>63</v>
      </c>
      <c r="T26" s="437"/>
      <c r="U26" s="437"/>
      <c r="V26" s="437"/>
      <c r="W26" s="437">
        <f>W24+Y24</f>
        <v>7160</v>
      </c>
      <c r="X26" s="437"/>
      <c r="Y26" s="437"/>
      <c r="Z26" s="437"/>
      <c r="AA26" s="437">
        <f>SUM(C26,G26,K26,O26,S26,W26)</f>
        <v>9677</v>
      </c>
      <c r="AB26" s="437"/>
      <c r="AC26" s="274"/>
      <c r="AD26" s="177"/>
      <c r="AE26" s="177"/>
      <c r="AF26" s="177"/>
      <c r="AG26" s="275"/>
      <c r="AH26" s="10"/>
    </row>
    <row r="27" spans="1:34" ht="20.25">
      <c r="A27" s="448" t="s">
        <v>107</v>
      </c>
      <c r="B27" s="448"/>
      <c r="C27" s="437">
        <f>D24+F24</f>
        <v>325</v>
      </c>
      <c r="D27" s="437"/>
      <c r="E27" s="437"/>
      <c r="F27" s="437"/>
      <c r="G27" s="437">
        <f>H24+J24</f>
        <v>4</v>
      </c>
      <c r="H27" s="437"/>
      <c r="I27" s="437"/>
      <c r="J27" s="437"/>
      <c r="K27" s="437">
        <f>L24+N24</f>
        <v>49</v>
      </c>
      <c r="L27" s="437"/>
      <c r="M27" s="437"/>
      <c r="N27" s="437"/>
      <c r="O27" s="437">
        <f>P24+R24</f>
        <v>122</v>
      </c>
      <c r="P27" s="437"/>
      <c r="Q27" s="437"/>
      <c r="R27" s="437"/>
      <c r="S27" s="437">
        <f>T24+V24</f>
        <v>8</v>
      </c>
      <c r="T27" s="437"/>
      <c r="U27" s="437"/>
      <c r="V27" s="437"/>
      <c r="W27" s="439">
        <f>X24+Z24</f>
        <v>1747</v>
      </c>
      <c r="X27" s="440"/>
      <c r="Y27" s="440"/>
      <c r="Z27" s="441"/>
      <c r="AA27" s="437">
        <f>SUM(C27,G27,K27,O27,S27)</f>
        <v>508</v>
      </c>
      <c r="AB27" s="437"/>
      <c r="AC27" s="276"/>
      <c r="AD27" s="188"/>
      <c r="AE27" s="188"/>
      <c r="AF27" s="188"/>
      <c r="AG27" s="189"/>
      <c r="AH27" s="10"/>
    </row>
    <row r="28" ht="15">
      <c r="B28" s="11" t="s">
        <v>235</v>
      </c>
    </row>
  </sheetData>
  <sheetProtection/>
  <mergeCells count="54">
    <mergeCell ref="A27:B27"/>
    <mergeCell ref="A26:B26"/>
    <mergeCell ref="A24:B24"/>
    <mergeCell ref="A2:A5"/>
    <mergeCell ref="B2:B5"/>
    <mergeCell ref="S3:V3"/>
    <mergeCell ref="O4:P4"/>
    <mergeCell ref="AF2:AG3"/>
    <mergeCell ref="AD4:AD5"/>
    <mergeCell ref="AE4:AE5"/>
    <mergeCell ref="C2:AC2"/>
    <mergeCell ref="W3:Z3"/>
    <mergeCell ref="U4:V4"/>
    <mergeCell ref="W4:X4"/>
    <mergeCell ref="AA3:AB4"/>
    <mergeCell ref="O3:R3"/>
    <mergeCell ref="Y4:Z4"/>
    <mergeCell ref="A1:AF1"/>
    <mergeCell ref="S4:T4"/>
    <mergeCell ref="C3:F3"/>
    <mergeCell ref="G3:J3"/>
    <mergeCell ref="K3:N3"/>
    <mergeCell ref="C4:D4"/>
    <mergeCell ref="E4:F4"/>
    <mergeCell ref="AF4:AF5"/>
    <mergeCell ref="AD2:AE3"/>
    <mergeCell ref="Q4:R4"/>
    <mergeCell ref="C27:F27"/>
    <mergeCell ref="G26:J26"/>
    <mergeCell ref="G27:J27"/>
    <mergeCell ref="W26:Z26"/>
    <mergeCell ref="S26:V26"/>
    <mergeCell ref="G4:H4"/>
    <mergeCell ref="I4:J4"/>
    <mergeCell ref="K4:L4"/>
    <mergeCell ref="M4:N4"/>
    <mergeCell ref="O26:R26"/>
    <mergeCell ref="C25:F25"/>
    <mergeCell ref="G25:J25"/>
    <mergeCell ref="AA25:AB25"/>
    <mergeCell ref="S25:V25"/>
    <mergeCell ref="K25:N25"/>
    <mergeCell ref="C26:F26"/>
    <mergeCell ref="W25:Z25"/>
    <mergeCell ref="AG4:AG5"/>
    <mergeCell ref="K26:N26"/>
    <mergeCell ref="K27:N27"/>
    <mergeCell ref="O25:R25"/>
    <mergeCell ref="AA27:AB27"/>
    <mergeCell ref="AA26:AB26"/>
    <mergeCell ref="W27:Z27"/>
    <mergeCell ref="S27:V27"/>
    <mergeCell ref="O27:R27"/>
    <mergeCell ref="AC3:AC5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B2" sqref="B2:B5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6.25390625" style="0" customWidth="1"/>
    <col min="4" max="4" width="7.00390625" style="0" customWidth="1"/>
    <col min="5" max="5" width="6.125" style="0" customWidth="1"/>
    <col min="6" max="6" width="5.25390625" style="0" customWidth="1"/>
    <col min="7" max="7" width="6.00390625" style="0" customWidth="1"/>
    <col min="8" max="8" width="11.625" style="0" customWidth="1"/>
    <col min="9" max="10" width="8.0039062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5.75390625" style="5" customWidth="1"/>
    <col min="18" max="18" width="14.625" style="0" customWidth="1"/>
    <col min="19" max="19" width="0" style="0" hidden="1" customWidth="1"/>
  </cols>
  <sheetData>
    <row r="1" spans="1:18" ht="24" customHeight="1">
      <c r="A1" s="407" t="s">
        <v>54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18.75" customHeight="1">
      <c r="A2" s="454" t="s">
        <v>29</v>
      </c>
      <c r="B2" s="455" t="s">
        <v>30</v>
      </c>
      <c r="C2" s="456" t="s">
        <v>378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44" t="s">
        <v>453</v>
      </c>
      <c r="Q2" s="444" t="s">
        <v>454</v>
      </c>
      <c r="R2" s="444" t="s">
        <v>242</v>
      </c>
    </row>
    <row r="3" spans="1:18" ht="22.5" customHeight="1">
      <c r="A3" s="454"/>
      <c r="B3" s="455"/>
      <c r="C3" s="457" t="s">
        <v>55</v>
      </c>
      <c r="D3" s="458"/>
      <c r="E3" s="458"/>
      <c r="F3" s="458"/>
      <c r="G3" s="458"/>
      <c r="H3" s="457" t="s">
        <v>56</v>
      </c>
      <c r="I3" s="457"/>
      <c r="J3" s="457"/>
      <c r="K3" s="457"/>
      <c r="L3" s="457"/>
      <c r="M3" s="457"/>
      <c r="N3" s="457"/>
      <c r="O3" s="460" t="s">
        <v>57</v>
      </c>
      <c r="P3" s="444"/>
      <c r="Q3" s="444"/>
      <c r="R3" s="444"/>
    </row>
    <row r="4" spans="1:18" ht="19.5" customHeight="1">
      <c r="A4" s="454"/>
      <c r="B4" s="455"/>
      <c r="C4" s="459" t="s">
        <v>58</v>
      </c>
      <c r="D4" s="447" t="s">
        <v>59</v>
      </c>
      <c r="E4" s="447"/>
      <c r="F4" s="447"/>
      <c r="G4" s="447"/>
      <c r="H4" s="444" t="s">
        <v>60</v>
      </c>
      <c r="I4" s="462" t="s">
        <v>61</v>
      </c>
      <c r="J4" s="461" t="s">
        <v>62</v>
      </c>
      <c r="K4" s="461"/>
      <c r="L4" s="461"/>
      <c r="M4" s="461"/>
      <c r="N4" s="461"/>
      <c r="O4" s="460"/>
      <c r="P4" s="444"/>
      <c r="Q4" s="444"/>
      <c r="R4" s="444"/>
    </row>
    <row r="5" spans="1:18" ht="62.25" customHeight="1">
      <c r="A5" s="454"/>
      <c r="B5" s="455"/>
      <c r="C5" s="459"/>
      <c r="D5" s="277" t="s">
        <v>63</v>
      </c>
      <c r="E5" s="277" t="s">
        <v>64</v>
      </c>
      <c r="F5" s="277" t="s">
        <v>65</v>
      </c>
      <c r="G5" s="277" t="s">
        <v>66</v>
      </c>
      <c r="H5" s="444"/>
      <c r="I5" s="462"/>
      <c r="J5" s="278" t="s">
        <v>63</v>
      </c>
      <c r="K5" s="278" t="s">
        <v>64</v>
      </c>
      <c r="L5" s="278" t="s">
        <v>65</v>
      </c>
      <c r="M5" s="277" t="s">
        <v>66</v>
      </c>
      <c r="N5" s="277" t="s">
        <v>67</v>
      </c>
      <c r="O5" s="460"/>
      <c r="P5" s="444"/>
      <c r="Q5" s="444"/>
      <c r="R5" s="444"/>
    </row>
    <row r="6" spans="1:20" ht="18" customHeight="1">
      <c r="A6" s="7">
        <v>1</v>
      </c>
      <c r="B6" s="279" t="s">
        <v>68</v>
      </c>
      <c r="C6" s="280">
        <v>133</v>
      </c>
      <c r="D6" s="281">
        <v>108</v>
      </c>
      <c r="E6" s="281">
        <v>18</v>
      </c>
      <c r="F6" s="281">
        <v>4</v>
      </c>
      <c r="G6" s="281">
        <v>3</v>
      </c>
      <c r="H6" s="280">
        <f>C6</f>
        <v>133</v>
      </c>
      <c r="I6" s="282">
        <v>109</v>
      </c>
      <c r="J6" s="283">
        <v>324</v>
      </c>
      <c r="K6" s="283">
        <v>72</v>
      </c>
      <c r="L6" s="283">
        <v>20</v>
      </c>
      <c r="M6" s="283">
        <v>22</v>
      </c>
      <c r="N6" s="283">
        <f>SUM(J6:M6)</f>
        <v>438</v>
      </c>
      <c r="O6" s="284">
        <f>SUM(H6:M6)</f>
        <v>680</v>
      </c>
      <c r="P6" s="285">
        <v>196</v>
      </c>
      <c r="Q6" s="285">
        <v>221</v>
      </c>
      <c r="R6" s="285">
        <v>199</v>
      </c>
      <c r="S6" s="169">
        <f>R6-P6</f>
        <v>3</v>
      </c>
      <c r="T6" s="169"/>
    </row>
    <row r="7" spans="1:20" ht="18" customHeight="1">
      <c r="A7" s="326">
        <v>2</v>
      </c>
      <c r="B7" s="327" t="s">
        <v>69</v>
      </c>
      <c r="C7" s="328">
        <v>139</v>
      </c>
      <c r="D7" s="329">
        <v>119</v>
      </c>
      <c r="E7" s="329">
        <v>16</v>
      </c>
      <c r="F7" s="329">
        <v>3</v>
      </c>
      <c r="G7" s="329">
        <v>1</v>
      </c>
      <c r="H7" s="328">
        <f>C7</f>
        <v>139</v>
      </c>
      <c r="I7" s="330">
        <v>89</v>
      </c>
      <c r="J7" s="330">
        <v>357</v>
      </c>
      <c r="K7" s="330">
        <v>64</v>
      </c>
      <c r="L7" s="330">
        <v>15</v>
      </c>
      <c r="M7" s="330">
        <v>8</v>
      </c>
      <c r="N7" s="330">
        <f aca="true" t="shared" si="0" ref="N7:N23">SUM(J7:M7)</f>
        <v>444</v>
      </c>
      <c r="O7" s="331">
        <f aca="true" t="shared" si="1" ref="O7:O23">SUM(H7:M7)</f>
        <v>672</v>
      </c>
      <c r="P7" s="332">
        <v>213</v>
      </c>
      <c r="Q7" s="332">
        <v>225</v>
      </c>
      <c r="R7" s="332">
        <v>300</v>
      </c>
      <c r="S7" s="169">
        <f aca="true" t="shared" si="2" ref="S7:S24">R7-P7</f>
        <v>87</v>
      </c>
      <c r="T7" s="169"/>
    </row>
    <row r="8" spans="1:20" ht="18" customHeight="1">
      <c r="A8" s="7">
        <v>3</v>
      </c>
      <c r="B8" s="279" t="s">
        <v>70</v>
      </c>
      <c r="C8" s="280">
        <v>289</v>
      </c>
      <c r="D8" s="281">
        <v>261</v>
      </c>
      <c r="E8" s="281">
        <v>22</v>
      </c>
      <c r="F8" s="281">
        <v>5</v>
      </c>
      <c r="G8" s="281">
        <v>1</v>
      </c>
      <c r="H8" s="280">
        <f aca="true" t="shared" si="3" ref="H8:H23">C8</f>
        <v>289</v>
      </c>
      <c r="I8" s="283">
        <v>232</v>
      </c>
      <c r="J8" s="283">
        <v>783</v>
      </c>
      <c r="K8" s="283">
        <v>88</v>
      </c>
      <c r="L8" s="283">
        <v>25</v>
      </c>
      <c r="M8" s="283">
        <v>6</v>
      </c>
      <c r="N8" s="283">
        <f t="shared" si="0"/>
        <v>902</v>
      </c>
      <c r="O8" s="284">
        <f t="shared" si="1"/>
        <v>1423</v>
      </c>
      <c r="P8" s="285">
        <v>404</v>
      </c>
      <c r="Q8" s="285">
        <v>448</v>
      </c>
      <c r="R8" s="285">
        <v>418</v>
      </c>
      <c r="S8" s="169">
        <f t="shared" si="2"/>
        <v>14</v>
      </c>
      <c r="T8" s="169"/>
    </row>
    <row r="9" spans="1:20" ht="18" customHeight="1">
      <c r="A9" s="326">
        <v>4</v>
      </c>
      <c r="B9" s="327" t="s">
        <v>71</v>
      </c>
      <c r="C9" s="328">
        <v>731</v>
      </c>
      <c r="D9" s="329">
        <v>588</v>
      </c>
      <c r="E9" s="329">
        <v>110</v>
      </c>
      <c r="F9" s="329">
        <v>24</v>
      </c>
      <c r="G9" s="329">
        <v>9</v>
      </c>
      <c r="H9" s="328">
        <f t="shared" si="3"/>
        <v>731</v>
      </c>
      <c r="I9" s="330">
        <v>518</v>
      </c>
      <c r="J9" s="330">
        <v>1764</v>
      </c>
      <c r="K9" s="330">
        <v>440</v>
      </c>
      <c r="L9" s="330">
        <v>120</v>
      </c>
      <c r="M9" s="330">
        <v>60</v>
      </c>
      <c r="N9" s="330">
        <f t="shared" si="0"/>
        <v>2384</v>
      </c>
      <c r="O9" s="331">
        <f t="shared" si="1"/>
        <v>3633</v>
      </c>
      <c r="P9" s="332">
        <v>928</v>
      </c>
      <c r="Q9" s="332">
        <v>1032</v>
      </c>
      <c r="R9" s="332">
        <v>1000</v>
      </c>
      <c r="S9" s="169">
        <f t="shared" si="2"/>
        <v>72</v>
      </c>
      <c r="T9" s="169"/>
    </row>
    <row r="10" spans="1:20" ht="18" customHeight="1">
      <c r="A10" s="7">
        <v>5</v>
      </c>
      <c r="B10" s="279" t="s">
        <v>72</v>
      </c>
      <c r="C10" s="280">
        <v>538</v>
      </c>
      <c r="D10" s="281">
        <v>475</v>
      </c>
      <c r="E10" s="281">
        <v>47</v>
      </c>
      <c r="F10" s="281">
        <v>12</v>
      </c>
      <c r="G10" s="281">
        <v>4</v>
      </c>
      <c r="H10" s="280">
        <f t="shared" si="3"/>
        <v>538</v>
      </c>
      <c r="I10" s="283">
        <v>412</v>
      </c>
      <c r="J10" s="283">
        <v>1425</v>
      </c>
      <c r="K10" s="283">
        <v>188</v>
      </c>
      <c r="L10" s="283">
        <v>60</v>
      </c>
      <c r="M10" s="283">
        <v>24</v>
      </c>
      <c r="N10" s="283">
        <f t="shared" si="0"/>
        <v>1697</v>
      </c>
      <c r="O10" s="284">
        <f t="shared" si="1"/>
        <v>2647</v>
      </c>
      <c r="P10" s="285">
        <v>668</v>
      </c>
      <c r="Q10" s="285">
        <v>720</v>
      </c>
      <c r="R10" s="285">
        <v>782</v>
      </c>
      <c r="S10" s="169">
        <f t="shared" si="2"/>
        <v>114</v>
      </c>
      <c r="T10" s="169"/>
    </row>
    <row r="11" spans="1:20" ht="18" customHeight="1">
      <c r="A11" s="326">
        <v>6</v>
      </c>
      <c r="B11" s="327" t="s">
        <v>73</v>
      </c>
      <c r="C11" s="328">
        <v>608</v>
      </c>
      <c r="D11" s="329">
        <v>493</v>
      </c>
      <c r="E11" s="329">
        <v>84</v>
      </c>
      <c r="F11" s="329">
        <v>20</v>
      </c>
      <c r="G11" s="329">
        <v>11</v>
      </c>
      <c r="H11" s="328">
        <f t="shared" si="3"/>
        <v>608</v>
      </c>
      <c r="I11" s="330">
        <v>474</v>
      </c>
      <c r="J11" s="330">
        <v>1479</v>
      </c>
      <c r="K11" s="330">
        <v>336</v>
      </c>
      <c r="L11" s="330">
        <v>100</v>
      </c>
      <c r="M11" s="330">
        <v>71</v>
      </c>
      <c r="N11" s="330">
        <f t="shared" si="0"/>
        <v>1986</v>
      </c>
      <c r="O11" s="330">
        <f t="shared" si="1"/>
        <v>3068</v>
      </c>
      <c r="P11" s="332">
        <v>836</v>
      </c>
      <c r="Q11" s="332">
        <v>1006</v>
      </c>
      <c r="R11" s="332">
        <v>906</v>
      </c>
      <c r="S11" s="169">
        <f t="shared" si="2"/>
        <v>70</v>
      </c>
      <c r="T11" s="169"/>
    </row>
    <row r="12" spans="1:20" ht="18" customHeight="1">
      <c r="A12" s="7">
        <v>7</v>
      </c>
      <c r="B12" s="279" t="s">
        <v>74</v>
      </c>
      <c r="C12" s="280">
        <v>223</v>
      </c>
      <c r="D12" s="281">
        <v>185</v>
      </c>
      <c r="E12" s="281">
        <v>30</v>
      </c>
      <c r="F12" s="281">
        <v>7</v>
      </c>
      <c r="G12" s="281">
        <v>1</v>
      </c>
      <c r="H12" s="280">
        <f t="shared" si="3"/>
        <v>223</v>
      </c>
      <c r="I12" s="283">
        <v>177</v>
      </c>
      <c r="J12" s="283">
        <v>555</v>
      </c>
      <c r="K12" s="283">
        <v>120</v>
      </c>
      <c r="L12" s="283">
        <v>35</v>
      </c>
      <c r="M12" s="283">
        <v>7</v>
      </c>
      <c r="N12" s="283">
        <f t="shared" si="0"/>
        <v>717</v>
      </c>
      <c r="O12" s="284">
        <f t="shared" si="1"/>
        <v>1117</v>
      </c>
      <c r="P12" s="285">
        <v>294</v>
      </c>
      <c r="Q12" s="285">
        <v>346</v>
      </c>
      <c r="R12" s="285">
        <v>309</v>
      </c>
      <c r="S12" s="169">
        <f t="shared" si="2"/>
        <v>15</v>
      </c>
      <c r="T12" s="169"/>
    </row>
    <row r="13" spans="1:20" ht="18" customHeight="1">
      <c r="A13" s="326">
        <v>8</v>
      </c>
      <c r="B13" s="327" t="s">
        <v>75</v>
      </c>
      <c r="C13" s="328">
        <v>214</v>
      </c>
      <c r="D13" s="329">
        <v>186</v>
      </c>
      <c r="E13" s="329">
        <v>25</v>
      </c>
      <c r="F13" s="329">
        <v>2</v>
      </c>
      <c r="G13" s="329">
        <v>1</v>
      </c>
      <c r="H13" s="328">
        <f t="shared" si="3"/>
        <v>214</v>
      </c>
      <c r="I13" s="330">
        <v>174</v>
      </c>
      <c r="J13" s="330">
        <v>558</v>
      </c>
      <c r="K13" s="330">
        <v>100</v>
      </c>
      <c r="L13" s="330">
        <v>10</v>
      </c>
      <c r="M13" s="330">
        <v>6</v>
      </c>
      <c r="N13" s="330">
        <f t="shared" si="0"/>
        <v>674</v>
      </c>
      <c r="O13" s="331">
        <f t="shared" si="1"/>
        <v>1062</v>
      </c>
      <c r="P13" s="332">
        <v>276</v>
      </c>
      <c r="Q13" s="332">
        <v>302</v>
      </c>
      <c r="R13" s="332">
        <v>282</v>
      </c>
      <c r="S13" s="169">
        <f t="shared" si="2"/>
        <v>6</v>
      </c>
      <c r="T13" s="169"/>
    </row>
    <row r="14" spans="1:20" ht="18" customHeight="1">
      <c r="A14" s="7">
        <v>9</v>
      </c>
      <c r="B14" s="279" t="s">
        <v>76</v>
      </c>
      <c r="C14" s="280">
        <v>218</v>
      </c>
      <c r="D14" s="281">
        <v>184</v>
      </c>
      <c r="E14" s="281">
        <v>25</v>
      </c>
      <c r="F14" s="281">
        <v>8</v>
      </c>
      <c r="G14" s="281">
        <v>1</v>
      </c>
      <c r="H14" s="280">
        <f t="shared" si="3"/>
        <v>218</v>
      </c>
      <c r="I14" s="283">
        <v>152</v>
      </c>
      <c r="J14" s="283">
        <v>552</v>
      </c>
      <c r="K14" s="283">
        <v>100</v>
      </c>
      <c r="L14" s="283">
        <v>40</v>
      </c>
      <c r="M14" s="283">
        <v>6</v>
      </c>
      <c r="N14" s="283">
        <f t="shared" si="0"/>
        <v>698</v>
      </c>
      <c r="O14" s="284">
        <f t="shared" si="1"/>
        <v>1068</v>
      </c>
      <c r="P14" s="285">
        <v>297</v>
      </c>
      <c r="Q14" s="285">
        <v>372</v>
      </c>
      <c r="R14" s="285">
        <v>363</v>
      </c>
      <c r="S14" s="169">
        <f t="shared" si="2"/>
        <v>66</v>
      </c>
      <c r="T14" s="169"/>
    </row>
    <row r="15" spans="1:20" ht="18" customHeight="1">
      <c r="A15" s="326">
        <v>10</v>
      </c>
      <c r="B15" s="327" t="s">
        <v>77</v>
      </c>
      <c r="C15" s="328">
        <v>106</v>
      </c>
      <c r="D15" s="329">
        <v>97</v>
      </c>
      <c r="E15" s="329">
        <v>7</v>
      </c>
      <c r="F15" s="329">
        <v>2</v>
      </c>
      <c r="G15" s="329">
        <v>0</v>
      </c>
      <c r="H15" s="328">
        <f t="shared" si="3"/>
        <v>106</v>
      </c>
      <c r="I15" s="330">
        <v>78</v>
      </c>
      <c r="J15" s="330">
        <v>291</v>
      </c>
      <c r="K15" s="330">
        <v>28</v>
      </c>
      <c r="L15" s="330">
        <v>10</v>
      </c>
      <c r="M15" s="330">
        <v>0</v>
      </c>
      <c r="N15" s="330">
        <f t="shared" si="0"/>
        <v>329</v>
      </c>
      <c r="O15" s="331">
        <f t="shared" si="1"/>
        <v>513</v>
      </c>
      <c r="P15" s="332">
        <v>176</v>
      </c>
      <c r="Q15" s="332">
        <v>182</v>
      </c>
      <c r="R15" s="332">
        <v>179</v>
      </c>
      <c r="S15" s="169">
        <f t="shared" si="2"/>
        <v>3</v>
      </c>
      <c r="T15" s="169"/>
    </row>
    <row r="16" spans="1:20" ht="18" customHeight="1">
      <c r="A16" s="7">
        <v>11</v>
      </c>
      <c r="B16" s="279" t="s">
        <v>78</v>
      </c>
      <c r="C16" s="280">
        <v>151</v>
      </c>
      <c r="D16" s="281">
        <v>129</v>
      </c>
      <c r="E16" s="281">
        <v>17</v>
      </c>
      <c r="F16" s="281">
        <v>2</v>
      </c>
      <c r="G16" s="281">
        <v>3</v>
      </c>
      <c r="H16" s="280">
        <f t="shared" si="3"/>
        <v>151</v>
      </c>
      <c r="I16" s="283">
        <v>112</v>
      </c>
      <c r="J16" s="283">
        <v>387</v>
      </c>
      <c r="K16" s="283">
        <v>68</v>
      </c>
      <c r="L16" s="283">
        <v>10</v>
      </c>
      <c r="M16" s="283">
        <v>18</v>
      </c>
      <c r="N16" s="283">
        <f t="shared" si="0"/>
        <v>483</v>
      </c>
      <c r="O16" s="284">
        <f t="shared" si="1"/>
        <v>746</v>
      </c>
      <c r="P16" s="285">
        <v>243</v>
      </c>
      <c r="Q16" s="285">
        <v>264</v>
      </c>
      <c r="R16" s="285">
        <v>265</v>
      </c>
      <c r="S16" s="169">
        <f t="shared" si="2"/>
        <v>22</v>
      </c>
      <c r="T16" s="169"/>
    </row>
    <row r="17" spans="1:20" ht="18" customHeight="1">
      <c r="A17" s="326">
        <v>12</v>
      </c>
      <c r="B17" s="327" t="s">
        <v>79</v>
      </c>
      <c r="C17" s="328">
        <v>196</v>
      </c>
      <c r="D17" s="329">
        <v>166</v>
      </c>
      <c r="E17" s="329">
        <v>23</v>
      </c>
      <c r="F17" s="329">
        <v>6</v>
      </c>
      <c r="G17" s="329">
        <v>1</v>
      </c>
      <c r="H17" s="328">
        <f t="shared" si="3"/>
        <v>196</v>
      </c>
      <c r="I17" s="330">
        <v>133</v>
      </c>
      <c r="J17" s="330">
        <v>498</v>
      </c>
      <c r="K17" s="330">
        <v>92</v>
      </c>
      <c r="L17" s="330">
        <v>30</v>
      </c>
      <c r="M17" s="330">
        <v>6</v>
      </c>
      <c r="N17" s="330">
        <f t="shared" si="0"/>
        <v>626</v>
      </c>
      <c r="O17" s="331">
        <f t="shared" si="1"/>
        <v>955</v>
      </c>
      <c r="P17" s="332">
        <v>294</v>
      </c>
      <c r="Q17" s="332">
        <v>368</v>
      </c>
      <c r="R17" s="332">
        <v>345</v>
      </c>
      <c r="S17" s="169">
        <f t="shared" si="2"/>
        <v>51</v>
      </c>
      <c r="T17" s="169"/>
    </row>
    <row r="18" spans="1:20" ht="18" customHeight="1">
      <c r="A18" s="7">
        <v>13</v>
      </c>
      <c r="B18" s="279" t="s">
        <v>80</v>
      </c>
      <c r="C18" s="280">
        <v>121</v>
      </c>
      <c r="D18" s="281">
        <v>107</v>
      </c>
      <c r="E18" s="281">
        <v>8</v>
      </c>
      <c r="F18" s="281">
        <v>4</v>
      </c>
      <c r="G18" s="281">
        <v>2</v>
      </c>
      <c r="H18" s="280">
        <f t="shared" si="3"/>
        <v>121</v>
      </c>
      <c r="I18" s="283">
        <v>89</v>
      </c>
      <c r="J18" s="283">
        <v>321</v>
      </c>
      <c r="K18" s="283">
        <v>32</v>
      </c>
      <c r="L18" s="283">
        <v>20</v>
      </c>
      <c r="M18" s="283">
        <v>12</v>
      </c>
      <c r="N18" s="283">
        <f t="shared" si="0"/>
        <v>385</v>
      </c>
      <c r="O18" s="284">
        <f t="shared" si="1"/>
        <v>595</v>
      </c>
      <c r="P18" s="285">
        <v>185</v>
      </c>
      <c r="Q18" s="285">
        <v>205</v>
      </c>
      <c r="R18" s="285">
        <v>198</v>
      </c>
      <c r="S18" s="169">
        <f t="shared" si="2"/>
        <v>13</v>
      </c>
      <c r="T18" s="169"/>
    </row>
    <row r="19" spans="1:20" ht="18" customHeight="1">
      <c r="A19" s="326">
        <v>14</v>
      </c>
      <c r="B19" s="327" t="s">
        <v>81</v>
      </c>
      <c r="C19" s="328">
        <v>287</v>
      </c>
      <c r="D19" s="329">
        <v>239</v>
      </c>
      <c r="E19" s="329">
        <v>32</v>
      </c>
      <c r="F19" s="329">
        <v>12</v>
      </c>
      <c r="G19" s="329">
        <v>4</v>
      </c>
      <c r="H19" s="328">
        <f t="shared" si="3"/>
        <v>287</v>
      </c>
      <c r="I19" s="330">
        <v>203</v>
      </c>
      <c r="J19" s="330">
        <v>717</v>
      </c>
      <c r="K19" s="330">
        <v>128</v>
      </c>
      <c r="L19" s="330">
        <v>60</v>
      </c>
      <c r="M19" s="330">
        <v>25</v>
      </c>
      <c r="N19" s="330">
        <f t="shared" si="0"/>
        <v>930</v>
      </c>
      <c r="O19" s="331">
        <f t="shared" si="1"/>
        <v>1420</v>
      </c>
      <c r="P19" s="332">
        <v>314</v>
      </c>
      <c r="Q19" s="332">
        <v>333</v>
      </c>
      <c r="R19" s="332">
        <v>321</v>
      </c>
      <c r="S19" s="169">
        <f t="shared" si="2"/>
        <v>7</v>
      </c>
      <c r="T19" s="169"/>
    </row>
    <row r="20" spans="1:20" ht="18" customHeight="1">
      <c r="A20" s="7">
        <v>15</v>
      </c>
      <c r="B20" s="279" t="s">
        <v>82</v>
      </c>
      <c r="C20" s="280">
        <v>122</v>
      </c>
      <c r="D20" s="281">
        <v>93</v>
      </c>
      <c r="E20" s="281">
        <v>24</v>
      </c>
      <c r="F20" s="281">
        <v>3</v>
      </c>
      <c r="G20" s="281">
        <v>2</v>
      </c>
      <c r="H20" s="280">
        <f t="shared" si="3"/>
        <v>122</v>
      </c>
      <c r="I20" s="283">
        <v>74</v>
      </c>
      <c r="J20" s="283">
        <v>279</v>
      </c>
      <c r="K20" s="283">
        <v>96</v>
      </c>
      <c r="L20" s="283">
        <v>15</v>
      </c>
      <c r="M20" s="283">
        <v>15</v>
      </c>
      <c r="N20" s="283">
        <f t="shared" si="0"/>
        <v>405</v>
      </c>
      <c r="O20" s="284">
        <f t="shared" si="1"/>
        <v>601</v>
      </c>
      <c r="P20" s="285">
        <v>206</v>
      </c>
      <c r="Q20" s="285">
        <v>248</v>
      </c>
      <c r="R20" s="285">
        <v>229</v>
      </c>
      <c r="S20" s="169">
        <f t="shared" si="2"/>
        <v>23</v>
      </c>
      <c r="T20" s="169"/>
    </row>
    <row r="21" spans="1:20" ht="18" customHeight="1">
      <c r="A21" s="326">
        <v>16</v>
      </c>
      <c r="B21" s="327" t="s">
        <v>83</v>
      </c>
      <c r="C21" s="328">
        <v>150</v>
      </c>
      <c r="D21" s="329">
        <v>131</v>
      </c>
      <c r="E21" s="329">
        <v>13</v>
      </c>
      <c r="F21" s="329">
        <v>5</v>
      </c>
      <c r="G21" s="329">
        <v>1</v>
      </c>
      <c r="H21" s="328">
        <f t="shared" si="3"/>
        <v>150</v>
      </c>
      <c r="I21" s="330">
        <v>121</v>
      </c>
      <c r="J21" s="330">
        <v>393</v>
      </c>
      <c r="K21" s="330">
        <v>52</v>
      </c>
      <c r="L21" s="330">
        <v>25</v>
      </c>
      <c r="M21" s="330">
        <v>11</v>
      </c>
      <c r="N21" s="330">
        <f t="shared" si="0"/>
        <v>481</v>
      </c>
      <c r="O21" s="331">
        <f t="shared" si="1"/>
        <v>752</v>
      </c>
      <c r="P21" s="332">
        <v>207</v>
      </c>
      <c r="Q21" s="332">
        <v>228</v>
      </c>
      <c r="R21" s="332">
        <v>202</v>
      </c>
      <c r="S21" s="169">
        <f t="shared" si="2"/>
        <v>-5</v>
      </c>
      <c r="T21" s="169"/>
    </row>
    <row r="22" spans="1:20" ht="18" customHeight="1">
      <c r="A22" s="7">
        <v>17</v>
      </c>
      <c r="B22" s="279" t="s">
        <v>84</v>
      </c>
      <c r="C22" s="280">
        <v>178</v>
      </c>
      <c r="D22" s="281">
        <v>151</v>
      </c>
      <c r="E22" s="281">
        <v>23</v>
      </c>
      <c r="F22" s="281">
        <v>4</v>
      </c>
      <c r="G22" s="281">
        <v>0</v>
      </c>
      <c r="H22" s="280">
        <f t="shared" si="3"/>
        <v>178</v>
      </c>
      <c r="I22" s="283">
        <v>139</v>
      </c>
      <c r="J22" s="283">
        <v>453</v>
      </c>
      <c r="K22" s="283">
        <v>92</v>
      </c>
      <c r="L22" s="283">
        <v>20</v>
      </c>
      <c r="M22" s="283">
        <v>0</v>
      </c>
      <c r="N22" s="283">
        <f t="shared" si="0"/>
        <v>565</v>
      </c>
      <c r="O22" s="284">
        <f t="shared" si="1"/>
        <v>882</v>
      </c>
      <c r="P22" s="285">
        <v>240</v>
      </c>
      <c r="Q22" s="285">
        <v>267</v>
      </c>
      <c r="R22" s="285">
        <v>251</v>
      </c>
      <c r="S22" s="169">
        <f t="shared" si="2"/>
        <v>11</v>
      </c>
      <c r="T22" s="169"/>
    </row>
    <row r="23" spans="1:20" ht="18" customHeight="1">
      <c r="A23" s="326">
        <v>18</v>
      </c>
      <c r="B23" s="327" t="s">
        <v>85</v>
      </c>
      <c r="C23" s="328">
        <v>321</v>
      </c>
      <c r="D23" s="329">
        <v>270</v>
      </c>
      <c r="E23" s="329">
        <v>40</v>
      </c>
      <c r="F23" s="329">
        <v>8</v>
      </c>
      <c r="G23" s="329">
        <v>3</v>
      </c>
      <c r="H23" s="328">
        <f t="shared" si="3"/>
        <v>321</v>
      </c>
      <c r="I23" s="330">
        <v>237</v>
      </c>
      <c r="J23" s="330">
        <v>810</v>
      </c>
      <c r="K23" s="330">
        <v>160</v>
      </c>
      <c r="L23" s="330">
        <v>40</v>
      </c>
      <c r="M23" s="330">
        <v>21</v>
      </c>
      <c r="N23" s="330">
        <f t="shared" si="0"/>
        <v>1031</v>
      </c>
      <c r="O23" s="331">
        <f t="shared" si="1"/>
        <v>1589</v>
      </c>
      <c r="P23" s="332">
        <v>392</v>
      </c>
      <c r="Q23" s="332">
        <v>465</v>
      </c>
      <c r="R23" s="332">
        <v>442</v>
      </c>
      <c r="S23" s="169">
        <f t="shared" si="2"/>
        <v>50</v>
      </c>
      <c r="T23" s="169"/>
    </row>
    <row r="24" spans="1:19" ht="18" customHeight="1">
      <c r="A24" s="453" t="s">
        <v>86</v>
      </c>
      <c r="B24" s="453"/>
      <c r="C24" s="8">
        <v>4725</v>
      </c>
      <c r="D24" s="8">
        <v>3982</v>
      </c>
      <c r="E24" s="8">
        <v>564</v>
      </c>
      <c r="F24" s="8">
        <v>131</v>
      </c>
      <c r="G24" s="8">
        <v>48</v>
      </c>
      <c r="H24" s="8">
        <f>SUM(H6:H23)</f>
        <v>4725</v>
      </c>
      <c r="I24" s="8">
        <v>3523</v>
      </c>
      <c r="J24" s="8">
        <v>11946</v>
      </c>
      <c r="K24" s="8">
        <v>2256</v>
      </c>
      <c r="L24" s="8">
        <v>655</v>
      </c>
      <c r="M24" s="8">
        <v>318</v>
      </c>
      <c r="N24" s="8">
        <f>SUM(N6:N23)</f>
        <v>15175</v>
      </c>
      <c r="O24" s="8">
        <f>SUM(O6:O23)</f>
        <v>23423</v>
      </c>
      <c r="P24" s="8">
        <f>SUM(P6:P23)</f>
        <v>6369</v>
      </c>
      <c r="Q24" s="8">
        <f>SUM(Q6:Q23)</f>
        <v>7232</v>
      </c>
      <c r="R24" s="8">
        <f>SUM(R6:R23)</f>
        <v>6991</v>
      </c>
      <c r="S24" s="169">
        <f t="shared" si="2"/>
        <v>622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170">
        <f>SUM(J25:M25)</f>
        <v>8485</v>
      </c>
      <c r="O25" s="171">
        <f>SUM(H25:M25)</f>
        <v>10100</v>
      </c>
    </row>
    <row r="26" ht="21.75" customHeight="1" hidden="1">
      <c r="B26" t="s">
        <v>53</v>
      </c>
    </row>
    <row r="29" spans="10:13" ht="12.75">
      <c r="J29" s="17"/>
      <c r="L29" s="17"/>
      <c r="M29" s="17"/>
    </row>
    <row r="30" ht="12.75">
      <c r="N30" s="17"/>
    </row>
  </sheetData>
  <sheetProtection/>
  <mergeCells count="16">
    <mergeCell ref="O3:O5"/>
    <mergeCell ref="J4:N4"/>
    <mergeCell ref="D4:G4"/>
    <mergeCell ref="H4:H5"/>
    <mergeCell ref="I4:I5"/>
    <mergeCell ref="H3:N3"/>
    <mergeCell ref="A24:B24"/>
    <mergeCell ref="A1:R1"/>
    <mergeCell ref="A2:A5"/>
    <mergeCell ref="B2:B5"/>
    <mergeCell ref="C2:O2"/>
    <mergeCell ref="P2:P5"/>
    <mergeCell ref="Q2:Q5"/>
    <mergeCell ref="R2:R5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70" zoomScaleNormal="70" zoomScalePageLayoutView="0" workbookViewId="0" topLeftCell="A1">
      <selection activeCell="T20" sqref="T20"/>
    </sheetView>
  </sheetViews>
  <sheetFormatPr defaultColWidth="9.00390625" defaultRowHeight="12.75"/>
  <cols>
    <col min="1" max="1" width="4.25390625" style="43" customWidth="1"/>
    <col min="2" max="2" width="20.00390625" style="43" customWidth="1"/>
    <col min="3" max="3" width="11.75390625" style="43" customWidth="1"/>
    <col min="4" max="4" width="12.25390625" style="43" customWidth="1"/>
    <col min="5" max="5" width="10.625" style="43" customWidth="1"/>
    <col min="6" max="6" width="10.25390625" style="43" customWidth="1"/>
    <col min="7" max="7" width="8.75390625" style="43" bestFit="1" customWidth="1"/>
    <col min="8" max="8" width="13.75390625" style="43" customWidth="1"/>
    <col min="9" max="9" width="13.25390625" style="43" bestFit="1" customWidth="1"/>
    <col min="10" max="10" width="9.25390625" style="43" bestFit="1" customWidth="1"/>
    <col min="11" max="11" width="8.75390625" style="43" bestFit="1" customWidth="1"/>
    <col min="12" max="12" width="8.75390625" style="43" customWidth="1"/>
    <col min="13" max="13" width="8.75390625" style="43" bestFit="1" customWidth="1"/>
    <col min="14" max="14" width="9.25390625" style="43" bestFit="1" customWidth="1"/>
    <col min="15" max="15" width="11.875" style="43" customWidth="1"/>
    <col min="16" max="16" width="12.75390625" style="43" customWidth="1"/>
    <col min="17" max="18" width="12.00390625" style="43" customWidth="1"/>
    <col min="19" max="19" width="8.75390625" style="43" customWidth="1"/>
    <col min="20" max="20" width="9.75390625" style="43" customWidth="1"/>
    <col min="21" max="21" width="8.75390625" style="43" bestFit="1" customWidth="1"/>
    <col min="22" max="22" width="9.25390625" style="43" bestFit="1" customWidth="1"/>
    <col min="23" max="23" width="13.25390625" style="43" bestFit="1" customWidth="1"/>
    <col min="24" max="24" width="14.625" style="43" bestFit="1" customWidth="1"/>
    <col min="25" max="25" width="13.00390625" style="43" customWidth="1"/>
    <col min="26" max="26" width="15.125" style="43" customWidth="1"/>
    <col min="27" max="16384" width="9.125" style="43" customWidth="1"/>
  </cols>
  <sheetData>
    <row r="1" spans="1:26" ht="20.25">
      <c r="A1" s="471" t="s">
        <v>187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</row>
    <row r="2" spans="1:26" ht="20.25" customHeight="1">
      <c r="A2" s="464" t="s">
        <v>29</v>
      </c>
      <c r="B2" s="464" t="s">
        <v>30</v>
      </c>
      <c r="C2" s="465" t="s">
        <v>376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73" t="s">
        <v>455</v>
      </c>
      <c r="Z2" s="473" t="s">
        <v>231</v>
      </c>
    </row>
    <row r="3" spans="1:26" ht="15" customHeight="1">
      <c r="A3" s="464"/>
      <c r="B3" s="464"/>
      <c r="C3" s="467" t="s">
        <v>188</v>
      </c>
      <c r="D3" s="467"/>
      <c r="E3" s="472" t="s">
        <v>189</v>
      </c>
      <c r="F3" s="472"/>
      <c r="G3" s="472"/>
      <c r="H3" s="472"/>
      <c r="I3" s="472"/>
      <c r="J3" s="472"/>
      <c r="K3" s="472"/>
      <c r="L3" s="472"/>
      <c r="M3" s="472"/>
      <c r="N3" s="472"/>
      <c r="O3" s="467" t="s">
        <v>190</v>
      </c>
      <c r="P3" s="467"/>
      <c r="Q3" s="469" t="s">
        <v>189</v>
      </c>
      <c r="R3" s="469"/>
      <c r="S3" s="469"/>
      <c r="T3" s="469"/>
      <c r="U3" s="466" t="s">
        <v>191</v>
      </c>
      <c r="V3" s="466"/>
      <c r="W3" s="464" t="s">
        <v>27</v>
      </c>
      <c r="X3" s="464"/>
      <c r="Y3" s="473"/>
      <c r="Z3" s="473"/>
    </row>
    <row r="4" spans="1:26" ht="72" customHeight="1">
      <c r="A4" s="464"/>
      <c r="B4" s="464"/>
      <c r="C4" s="467"/>
      <c r="D4" s="467"/>
      <c r="E4" s="468" t="s">
        <v>192</v>
      </c>
      <c r="F4" s="468"/>
      <c r="G4" s="468" t="s">
        <v>193</v>
      </c>
      <c r="H4" s="468"/>
      <c r="I4" s="468" t="s">
        <v>194</v>
      </c>
      <c r="J4" s="468"/>
      <c r="K4" s="468" t="s">
        <v>195</v>
      </c>
      <c r="L4" s="468"/>
      <c r="M4" s="463" t="s">
        <v>196</v>
      </c>
      <c r="N4" s="463"/>
      <c r="O4" s="467"/>
      <c r="P4" s="467"/>
      <c r="Q4" s="468" t="s">
        <v>197</v>
      </c>
      <c r="R4" s="468"/>
      <c r="S4" s="468" t="s">
        <v>198</v>
      </c>
      <c r="T4" s="468"/>
      <c r="U4" s="466"/>
      <c r="V4" s="466"/>
      <c r="W4" s="464"/>
      <c r="X4" s="464"/>
      <c r="Y4" s="473"/>
      <c r="Z4" s="473"/>
    </row>
    <row r="5" spans="1:26" ht="22.5">
      <c r="A5" s="464"/>
      <c r="B5" s="464"/>
      <c r="C5" s="287" t="s">
        <v>199</v>
      </c>
      <c r="D5" s="287" t="s">
        <v>200</v>
      </c>
      <c r="E5" s="287" t="s">
        <v>199</v>
      </c>
      <c r="F5" s="287" t="s">
        <v>200</v>
      </c>
      <c r="G5" s="287" t="s">
        <v>199</v>
      </c>
      <c r="H5" s="287" t="s">
        <v>200</v>
      </c>
      <c r="I5" s="287" t="s">
        <v>199</v>
      </c>
      <c r="J5" s="287" t="s">
        <v>200</v>
      </c>
      <c r="K5" s="287" t="s">
        <v>199</v>
      </c>
      <c r="L5" s="287" t="s">
        <v>200</v>
      </c>
      <c r="M5" s="287" t="s">
        <v>199</v>
      </c>
      <c r="N5" s="287" t="s">
        <v>200</v>
      </c>
      <c r="O5" s="287" t="s">
        <v>199</v>
      </c>
      <c r="P5" s="287" t="s">
        <v>200</v>
      </c>
      <c r="Q5" s="287" t="s">
        <v>199</v>
      </c>
      <c r="R5" s="287" t="s">
        <v>200</v>
      </c>
      <c r="S5" s="287" t="s">
        <v>199</v>
      </c>
      <c r="T5" s="287" t="s">
        <v>200</v>
      </c>
      <c r="U5" s="287" t="s">
        <v>199</v>
      </c>
      <c r="V5" s="287" t="s">
        <v>200</v>
      </c>
      <c r="W5" s="287" t="s">
        <v>199</v>
      </c>
      <c r="X5" s="287" t="s">
        <v>200</v>
      </c>
      <c r="Y5" s="473"/>
      <c r="Z5" s="473"/>
    </row>
    <row r="6" spans="1:26" ht="25.5">
      <c r="A6" s="447"/>
      <c r="B6" s="447"/>
      <c r="C6" s="286" t="s">
        <v>201</v>
      </c>
      <c r="D6" s="286" t="s">
        <v>202</v>
      </c>
      <c r="E6" s="288">
        <v>3</v>
      </c>
      <c r="F6" s="288">
        <v>4</v>
      </c>
      <c r="G6" s="288">
        <v>5</v>
      </c>
      <c r="H6" s="288">
        <v>6</v>
      </c>
      <c r="I6" s="288">
        <v>7</v>
      </c>
      <c r="J6" s="288">
        <v>8</v>
      </c>
      <c r="K6" s="288">
        <v>9</v>
      </c>
      <c r="L6" s="288">
        <v>10</v>
      </c>
      <c r="M6" s="288">
        <v>11</v>
      </c>
      <c r="N6" s="288">
        <v>12</v>
      </c>
      <c r="O6" s="286" t="s">
        <v>203</v>
      </c>
      <c r="P6" s="286" t="s">
        <v>204</v>
      </c>
      <c r="Q6" s="288">
        <v>15</v>
      </c>
      <c r="R6" s="288">
        <v>16</v>
      </c>
      <c r="S6" s="288">
        <v>17</v>
      </c>
      <c r="T6" s="288">
        <v>18</v>
      </c>
      <c r="U6" s="288">
        <v>19</v>
      </c>
      <c r="V6" s="288">
        <v>20</v>
      </c>
      <c r="W6" s="286" t="s">
        <v>205</v>
      </c>
      <c r="X6" s="286" t="s">
        <v>206</v>
      </c>
      <c r="Y6" s="473"/>
      <c r="Z6" s="473"/>
    </row>
    <row r="7" spans="1:26" ht="18.75">
      <c r="A7" s="289">
        <v>1</v>
      </c>
      <c r="B7" s="47" t="s">
        <v>68</v>
      </c>
      <c r="C7" s="290">
        <v>1434</v>
      </c>
      <c r="D7" s="290">
        <v>731</v>
      </c>
      <c r="E7" s="290">
        <v>278</v>
      </c>
      <c r="F7" s="290">
        <v>167</v>
      </c>
      <c r="G7" s="290">
        <v>173</v>
      </c>
      <c r="H7" s="290">
        <v>95</v>
      </c>
      <c r="I7" s="290">
        <v>611</v>
      </c>
      <c r="J7" s="290">
        <v>213</v>
      </c>
      <c r="K7" s="290">
        <v>65</v>
      </c>
      <c r="L7" s="290">
        <v>41</v>
      </c>
      <c r="M7" s="290">
        <v>307</v>
      </c>
      <c r="N7" s="290">
        <v>215</v>
      </c>
      <c r="O7" s="290">
        <v>5476</v>
      </c>
      <c r="P7" s="290">
        <v>3097</v>
      </c>
      <c r="Q7" s="290">
        <v>5259</v>
      </c>
      <c r="R7" s="290">
        <v>3018</v>
      </c>
      <c r="S7" s="290">
        <v>217</v>
      </c>
      <c r="T7" s="290">
        <v>79</v>
      </c>
      <c r="U7" s="290">
        <v>131</v>
      </c>
      <c r="V7" s="290">
        <v>56</v>
      </c>
      <c r="W7" s="291">
        <v>7041</v>
      </c>
      <c r="X7" s="292">
        <v>3884</v>
      </c>
      <c r="Y7" s="293">
        <v>4312</v>
      </c>
      <c r="Z7" s="293">
        <v>4561</v>
      </c>
    </row>
    <row r="8" spans="1:26" ht="18.75">
      <c r="A8" s="333">
        <v>2</v>
      </c>
      <c r="B8" s="334" t="s">
        <v>109</v>
      </c>
      <c r="C8" s="335">
        <v>1431</v>
      </c>
      <c r="D8" s="335">
        <v>715</v>
      </c>
      <c r="E8" s="335">
        <v>321</v>
      </c>
      <c r="F8" s="335">
        <v>210</v>
      </c>
      <c r="G8" s="335">
        <v>310</v>
      </c>
      <c r="H8" s="335">
        <v>209</v>
      </c>
      <c r="I8" s="335">
        <v>557</v>
      </c>
      <c r="J8" s="335">
        <v>156</v>
      </c>
      <c r="K8" s="335">
        <v>120</v>
      </c>
      <c r="L8" s="335">
        <v>67</v>
      </c>
      <c r="M8" s="335">
        <v>123</v>
      </c>
      <c r="N8" s="335">
        <v>73</v>
      </c>
      <c r="O8" s="335">
        <v>4285</v>
      </c>
      <c r="P8" s="335">
        <v>3240</v>
      </c>
      <c r="Q8" s="335">
        <v>4049</v>
      </c>
      <c r="R8" s="335">
        <v>3165</v>
      </c>
      <c r="S8" s="335">
        <v>236</v>
      </c>
      <c r="T8" s="335">
        <v>75</v>
      </c>
      <c r="U8" s="335">
        <v>126</v>
      </c>
      <c r="V8" s="335">
        <v>44</v>
      </c>
      <c r="W8" s="336">
        <v>5842</v>
      </c>
      <c r="X8" s="337">
        <v>3999</v>
      </c>
      <c r="Y8" s="338">
        <v>4500</v>
      </c>
      <c r="Z8" s="338">
        <v>4660</v>
      </c>
    </row>
    <row r="9" spans="1:26" ht="18.75">
      <c r="A9" s="339">
        <v>3</v>
      </c>
      <c r="B9" s="340" t="s">
        <v>110</v>
      </c>
      <c r="C9" s="290">
        <v>1823</v>
      </c>
      <c r="D9" s="290">
        <v>1217</v>
      </c>
      <c r="E9" s="290">
        <v>583</v>
      </c>
      <c r="F9" s="290">
        <v>436</v>
      </c>
      <c r="G9" s="290">
        <v>114</v>
      </c>
      <c r="H9" s="290">
        <v>94</v>
      </c>
      <c r="I9" s="290">
        <v>711</v>
      </c>
      <c r="J9" s="290">
        <v>325</v>
      </c>
      <c r="K9" s="290">
        <v>130</v>
      </c>
      <c r="L9" s="290">
        <v>117</v>
      </c>
      <c r="M9" s="290">
        <v>285</v>
      </c>
      <c r="N9" s="290">
        <v>245</v>
      </c>
      <c r="O9" s="290">
        <v>10324</v>
      </c>
      <c r="P9" s="290">
        <v>8975</v>
      </c>
      <c r="Q9" s="290">
        <v>10127</v>
      </c>
      <c r="R9" s="290">
        <v>8842</v>
      </c>
      <c r="S9" s="290">
        <v>197</v>
      </c>
      <c r="T9" s="290">
        <v>133</v>
      </c>
      <c r="U9" s="290">
        <v>118</v>
      </c>
      <c r="V9" s="290">
        <v>67</v>
      </c>
      <c r="W9" s="291">
        <v>12265</v>
      </c>
      <c r="X9" s="292">
        <v>10259</v>
      </c>
      <c r="Y9" s="293">
        <v>11339</v>
      </c>
      <c r="Z9" s="293">
        <v>11550</v>
      </c>
    </row>
    <row r="10" spans="1:26" ht="18.75">
      <c r="A10" s="333">
        <v>4</v>
      </c>
      <c r="B10" s="334" t="s">
        <v>111</v>
      </c>
      <c r="C10" s="335">
        <v>11803</v>
      </c>
      <c r="D10" s="335">
        <v>4721</v>
      </c>
      <c r="E10" s="335">
        <v>1825</v>
      </c>
      <c r="F10" s="335">
        <v>843</v>
      </c>
      <c r="G10" s="335">
        <v>689</v>
      </c>
      <c r="H10" s="335">
        <v>316</v>
      </c>
      <c r="I10" s="335">
        <v>5705</v>
      </c>
      <c r="J10" s="335">
        <v>1718</v>
      </c>
      <c r="K10" s="335">
        <v>2807</v>
      </c>
      <c r="L10" s="335">
        <v>1463</v>
      </c>
      <c r="M10" s="335">
        <v>777</v>
      </c>
      <c r="N10" s="335">
        <v>381</v>
      </c>
      <c r="O10" s="335">
        <v>31475</v>
      </c>
      <c r="P10" s="335">
        <v>16789</v>
      </c>
      <c r="Q10" s="335">
        <v>30392</v>
      </c>
      <c r="R10" s="335">
        <v>16476</v>
      </c>
      <c r="S10" s="335">
        <v>1083</v>
      </c>
      <c r="T10" s="335">
        <v>313</v>
      </c>
      <c r="U10" s="335">
        <v>1088</v>
      </c>
      <c r="V10" s="335">
        <v>406</v>
      </c>
      <c r="W10" s="336">
        <v>44366</v>
      </c>
      <c r="X10" s="337">
        <v>21916</v>
      </c>
      <c r="Y10" s="338">
        <v>24351</v>
      </c>
      <c r="Z10" s="338">
        <v>25288</v>
      </c>
    </row>
    <row r="11" spans="1:26" ht="18.75">
      <c r="A11" s="339">
        <v>5</v>
      </c>
      <c r="B11" s="340" t="s">
        <v>112</v>
      </c>
      <c r="C11" s="290">
        <v>7093</v>
      </c>
      <c r="D11" s="290">
        <v>2852</v>
      </c>
      <c r="E11" s="290">
        <v>1649</v>
      </c>
      <c r="F11" s="290">
        <v>785</v>
      </c>
      <c r="G11" s="290">
        <v>325</v>
      </c>
      <c r="H11" s="290">
        <v>152</v>
      </c>
      <c r="I11" s="290">
        <v>3303</v>
      </c>
      <c r="J11" s="290">
        <v>1049</v>
      </c>
      <c r="K11" s="290">
        <v>769</v>
      </c>
      <c r="L11" s="290">
        <v>364</v>
      </c>
      <c r="M11" s="290">
        <v>1047</v>
      </c>
      <c r="N11" s="290">
        <v>502</v>
      </c>
      <c r="O11" s="290">
        <v>18318</v>
      </c>
      <c r="P11" s="290">
        <v>17932</v>
      </c>
      <c r="Q11" s="290">
        <v>17697</v>
      </c>
      <c r="R11" s="290">
        <v>17666</v>
      </c>
      <c r="S11" s="290">
        <v>621</v>
      </c>
      <c r="T11" s="290">
        <v>266</v>
      </c>
      <c r="U11" s="290">
        <v>651</v>
      </c>
      <c r="V11" s="290">
        <v>231</v>
      </c>
      <c r="W11" s="291">
        <v>26062</v>
      </c>
      <c r="X11" s="292">
        <v>21015</v>
      </c>
      <c r="Y11" s="293">
        <v>22695</v>
      </c>
      <c r="Z11" s="293">
        <v>23425</v>
      </c>
    </row>
    <row r="12" spans="1:26" ht="18.75">
      <c r="A12" s="333">
        <v>6</v>
      </c>
      <c r="B12" s="334" t="s">
        <v>40</v>
      </c>
      <c r="C12" s="335">
        <v>6735</v>
      </c>
      <c r="D12" s="335">
        <v>3476</v>
      </c>
      <c r="E12" s="335">
        <v>1816</v>
      </c>
      <c r="F12" s="335">
        <v>1016</v>
      </c>
      <c r="G12" s="335">
        <v>1597</v>
      </c>
      <c r="H12" s="335">
        <v>849</v>
      </c>
      <c r="I12" s="335">
        <v>1945</v>
      </c>
      <c r="J12" s="335">
        <v>677</v>
      </c>
      <c r="K12" s="335">
        <v>666</v>
      </c>
      <c r="L12" s="335">
        <v>540</v>
      </c>
      <c r="M12" s="335">
        <v>711</v>
      </c>
      <c r="N12" s="335">
        <v>394</v>
      </c>
      <c r="O12" s="335">
        <v>16423</v>
      </c>
      <c r="P12" s="335">
        <v>13986</v>
      </c>
      <c r="Q12" s="335">
        <v>15681</v>
      </c>
      <c r="R12" s="335">
        <v>13691</v>
      </c>
      <c r="S12" s="335">
        <v>742</v>
      </c>
      <c r="T12" s="335">
        <v>295</v>
      </c>
      <c r="U12" s="335">
        <v>625</v>
      </c>
      <c r="V12" s="335">
        <v>240</v>
      </c>
      <c r="W12" s="336">
        <v>23783</v>
      </c>
      <c r="X12" s="337">
        <v>17702</v>
      </c>
      <c r="Y12" s="338">
        <v>21051</v>
      </c>
      <c r="Z12" s="338">
        <v>22312</v>
      </c>
    </row>
    <row r="13" spans="1:26" ht="18.75">
      <c r="A13" s="339">
        <v>7</v>
      </c>
      <c r="B13" s="340" t="s">
        <v>41</v>
      </c>
      <c r="C13" s="290">
        <v>2289</v>
      </c>
      <c r="D13" s="290">
        <v>1292</v>
      </c>
      <c r="E13" s="290">
        <v>506</v>
      </c>
      <c r="F13" s="290">
        <v>312</v>
      </c>
      <c r="G13" s="290">
        <v>513</v>
      </c>
      <c r="H13" s="290">
        <v>368</v>
      </c>
      <c r="I13" s="290">
        <v>830</v>
      </c>
      <c r="J13" s="290">
        <v>319</v>
      </c>
      <c r="K13" s="290">
        <v>188</v>
      </c>
      <c r="L13" s="290">
        <v>131</v>
      </c>
      <c r="M13" s="290">
        <v>252</v>
      </c>
      <c r="N13" s="290">
        <v>162</v>
      </c>
      <c r="O13" s="290">
        <v>8162</v>
      </c>
      <c r="P13" s="290">
        <v>6578</v>
      </c>
      <c r="Q13" s="290">
        <v>7741</v>
      </c>
      <c r="R13" s="290">
        <v>6456</v>
      </c>
      <c r="S13" s="290">
        <v>421</v>
      </c>
      <c r="T13" s="290">
        <v>122</v>
      </c>
      <c r="U13" s="290">
        <v>219</v>
      </c>
      <c r="V13" s="290">
        <v>81</v>
      </c>
      <c r="W13" s="291">
        <v>10670</v>
      </c>
      <c r="X13" s="292">
        <v>7951</v>
      </c>
      <c r="Y13" s="293">
        <v>8627</v>
      </c>
      <c r="Z13" s="293">
        <v>9113</v>
      </c>
    </row>
    <row r="14" spans="1:26" ht="18.75">
      <c r="A14" s="333">
        <v>8</v>
      </c>
      <c r="B14" s="334" t="s">
        <v>42</v>
      </c>
      <c r="C14" s="335">
        <v>830</v>
      </c>
      <c r="D14" s="335">
        <v>785</v>
      </c>
      <c r="E14" s="335">
        <v>169</v>
      </c>
      <c r="F14" s="335">
        <v>167</v>
      </c>
      <c r="G14" s="335">
        <v>166</v>
      </c>
      <c r="H14" s="335">
        <v>161</v>
      </c>
      <c r="I14" s="335">
        <v>279</v>
      </c>
      <c r="J14" s="335">
        <v>247</v>
      </c>
      <c r="K14" s="335">
        <v>57</v>
      </c>
      <c r="L14" s="335">
        <v>57</v>
      </c>
      <c r="M14" s="335">
        <v>159</v>
      </c>
      <c r="N14" s="335">
        <v>153</v>
      </c>
      <c r="O14" s="335">
        <v>4207</v>
      </c>
      <c r="P14" s="335">
        <v>4022</v>
      </c>
      <c r="Q14" s="335">
        <v>4078</v>
      </c>
      <c r="R14" s="335">
        <v>3909</v>
      </c>
      <c r="S14" s="335">
        <v>129</v>
      </c>
      <c r="T14" s="335">
        <v>113</v>
      </c>
      <c r="U14" s="335">
        <v>75</v>
      </c>
      <c r="V14" s="335">
        <v>72</v>
      </c>
      <c r="W14" s="336">
        <v>5112</v>
      </c>
      <c r="X14" s="337">
        <v>4879</v>
      </c>
      <c r="Y14" s="338">
        <v>5287</v>
      </c>
      <c r="Z14" s="338">
        <v>5570</v>
      </c>
    </row>
    <row r="15" spans="1:26" ht="18.75">
      <c r="A15" s="339">
        <v>9</v>
      </c>
      <c r="B15" s="340" t="s">
        <v>43</v>
      </c>
      <c r="C15" s="290">
        <v>2217</v>
      </c>
      <c r="D15" s="290">
        <v>1091</v>
      </c>
      <c r="E15" s="290">
        <v>376</v>
      </c>
      <c r="F15" s="290">
        <v>200</v>
      </c>
      <c r="G15" s="290">
        <v>447</v>
      </c>
      <c r="H15" s="290">
        <v>272</v>
      </c>
      <c r="I15" s="290">
        <v>879</v>
      </c>
      <c r="J15" s="290">
        <v>309</v>
      </c>
      <c r="K15" s="290">
        <v>158</v>
      </c>
      <c r="L15" s="290">
        <v>101</v>
      </c>
      <c r="M15" s="290">
        <v>357</v>
      </c>
      <c r="N15" s="290">
        <v>209</v>
      </c>
      <c r="O15" s="290">
        <v>9180</v>
      </c>
      <c r="P15" s="290">
        <v>7576</v>
      </c>
      <c r="Q15" s="290">
        <v>8675</v>
      </c>
      <c r="R15" s="290">
        <v>7420</v>
      </c>
      <c r="S15" s="290">
        <v>505</v>
      </c>
      <c r="T15" s="290">
        <v>156</v>
      </c>
      <c r="U15" s="290">
        <v>216</v>
      </c>
      <c r="V15" s="290">
        <v>115</v>
      </c>
      <c r="W15" s="291">
        <v>11613</v>
      </c>
      <c r="X15" s="292">
        <v>8782</v>
      </c>
      <c r="Y15" s="293">
        <v>9506</v>
      </c>
      <c r="Z15" s="293">
        <v>10207</v>
      </c>
    </row>
    <row r="16" spans="1:26" ht="18.75">
      <c r="A16" s="333">
        <v>10</v>
      </c>
      <c r="B16" s="334" t="s">
        <v>44</v>
      </c>
      <c r="C16" s="335">
        <v>723</v>
      </c>
      <c r="D16" s="335">
        <v>356</v>
      </c>
      <c r="E16" s="335">
        <v>153</v>
      </c>
      <c r="F16" s="335">
        <v>90</v>
      </c>
      <c r="G16" s="335">
        <v>138</v>
      </c>
      <c r="H16" s="335">
        <v>81</v>
      </c>
      <c r="I16" s="335">
        <v>300</v>
      </c>
      <c r="J16" s="335">
        <v>94</v>
      </c>
      <c r="K16" s="335">
        <v>20</v>
      </c>
      <c r="L16" s="335">
        <v>14</v>
      </c>
      <c r="M16" s="335">
        <v>112</v>
      </c>
      <c r="N16" s="335">
        <v>77</v>
      </c>
      <c r="O16" s="335">
        <v>3492</v>
      </c>
      <c r="P16" s="335">
        <v>2367</v>
      </c>
      <c r="Q16" s="335">
        <v>3391</v>
      </c>
      <c r="R16" s="335">
        <v>2316</v>
      </c>
      <c r="S16" s="335">
        <v>101</v>
      </c>
      <c r="T16" s="335">
        <v>51</v>
      </c>
      <c r="U16" s="335">
        <v>88</v>
      </c>
      <c r="V16" s="335">
        <v>38</v>
      </c>
      <c r="W16" s="336">
        <v>4303</v>
      </c>
      <c r="X16" s="337">
        <v>2761</v>
      </c>
      <c r="Y16" s="338">
        <v>3223</v>
      </c>
      <c r="Z16" s="338">
        <v>3230</v>
      </c>
    </row>
    <row r="17" spans="1:26" ht="18.75">
      <c r="A17" s="339">
        <v>11</v>
      </c>
      <c r="B17" s="340" t="s">
        <v>45</v>
      </c>
      <c r="C17" s="290">
        <v>1891</v>
      </c>
      <c r="D17" s="290">
        <v>973</v>
      </c>
      <c r="E17" s="290">
        <v>441</v>
      </c>
      <c r="F17" s="290">
        <v>265</v>
      </c>
      <c r="G17" s="290">
        <v>299</v>
      </c>
      <c r="H17" s="290">
        <v>173</v>
      </c>
      <c r="I17" s="290">
        <v>689</v>
      </c>
      <c r="J17" s="290">
        <v>224</v>
      </c>
      <c r="K17" s="290">
        <v>347</v>
      </c>
      <c r="L17" s="290">
        <v>244</v>
      </c>
      <c r="M17" s="290">
        <v>115</v>
      </c>
      <c r="N17" s="290">
        <v>67</v>
      </c>
      <c r="O17" s="290">
        <v>4123</v>
      </c>
      <c r="P17" s="290">
        <v>4007</v>
      </c>
      <c r="Q17" s="290">
        <v>3971</v>
      </c>
      <c r="R17" s="290">
        <v>3928</v>
      </c>
      <c r="S17" s="290">
        <v>152</v>
      </c>
      <c r="T17" s="290">
        <v>79</v>
      </c>
      <c r="U17" s="290">
        <v>142</v>
      </c>
      <c r="V17" s="290">
        <v>60</v>
      </c>
      <c r="W17" s="291">
        <v>6156</v>
      </c>
      <c r="X17" s="292">
        <v>5040</v>
      </c>
      <c r="Y17" s="293">
        <v>5837</v>
      </c>
      <c r="Z17" s="293">
        <v>5919</v>
      </c>
    </row>
    <row r="18" spans="1:26" ht="18.75">
      <c r="A18" s="333">
        <v>12</v>
      </c>
      <c r="B18" s="334" t="s">
        <v>46</v>
      </c>
      <c r="C18" s="335">
        <v>3146</v>
      </c>
      <c r="D18" s="335">
        <v>1749</v>
      </c>
      <c r="E18" s="335">
        <v>785</v>
      </c>
      <c r="F18" s="335">
        <v>489</v>
      </c>
      <c r="G18" s="335">
        <v>822</v>
      </c>
      <c r="H18" s="335">
        <v>517</v>
      </c>
      <c r="I18" s="335">
        <v>786</v>
      </c>
      <c r="J18" s="335">
        <v>264</v>
      </c>
      <c r="K18" s="335">
        <v>308</v>
      </c>
      <c r="L18" s="335">
        <v>193</v>
      </c>
      <c r="M18" s="335">
        <v>445</v>
      </c>
      <c r="N18" s="335">
        <v>286</v>
      </c>
      <c r="O18" s="335">
        <v>11639</v>
      </c>
      <c r="P18" s="335">
        <v>6063</v>
      </c>
      <c r="Q18" s="335">
        <v>11274</v>
      </c>
      <c r="R18" s="335">
        <v>5948</v>
      </c>
      <c r="S18" s="335">
        <v>365</v>
      </c>
      <c r="T18" s="335">
        <v>115</v>
      </c>
      <c r="U18" s="335">
        <v>235</v>
      </c>
      <c r="V18" s="335">
        <v>96</v>
      </c>
      <c r="W18" s="336">
        <v>15020</v>
      </c>
      <c r="X18" s="337">
        <v>7908</v>
      </c>
      <c r="Y18" s="338">
        <v>9014</v>
      </c>
      <c r="Z18" s="338">
        <v>9211</v>
      </c>
    </row>
    <row r="19" spans="1:26" ht="18.75">
      <c r="A19" s="339">
        <v>13</v>
      </c>
      <c r="B19" s="340" t="s">
        <v>47</v>
      </c>
      <c r="C19" s="290">
        <v>1215</v>
      </c>
      <c r="D19" s="290">
        <v>773</v>
      </c>
      <c r="E19" s="290">
        <v>332</v>
      </c>
      <c r="F19" s="290">
        <v>228</v>
      </c>
      <c r="G19" s="290">
        <v>419</v>
      </c>
      <c r="H19" s="290">
        <v>296</v>
      </c>
      <c r="I19" s="290">
        <v>283</v>
      </c>
      <c r="J19" s="290">
        <v>114</v>
      </c>
      <c r="K19" s="290">
        <v>24</v>
      </c>
      <c r="L19" s="290">
        <v>19</v>
      </c>
      <c r="M19" s="290">
        <v>157</v>
      </c>
      <c r="N19" s="290">
        <v>116</v>
      </c>
      <c r="O19" s="290">
        <v>3953</v>
      </c>
      <c r="P19" s="290">
        <v>2419</v>
      </c>
      <c r="Q19" s="290">
        <v>3758</v>
      </c>
      <c r="R19" s="290">
        <v>2341</v>
      </c>
      <c r="S19" s="290">
        <v>195</v>
      </c>
      <c r="T19" s="290">
        <v>78</v>
      </c>
      <c r="U19" s="290">
        <v>117</v>
      </c>
      <c r="V19" s="290">
        <v>58</v>
      </c>
      <c r="W19" s="291">
        <v>5285</v>
      </c>
      <c r="X19" s="292">
        <v>3250</v>
      </c>
      <c r="Y19" s="293">
        <v>3839</v>
      </c>
      <c r="Z19" s="293">
        <v>3930</v>
      </c>
    </row>
    <row r="20" spans="1:26" ht="18.75">
      <c r="A20" s="333">
        <v>14</v>
      </c>
      <c r="B20" s="334" t="s">
        <v>48</v>
      </c>
      <c r="C20" s="335">
        <v>888</v>
      </c>
      <c r="D20" s="335">
        <v>674</v>
      </c>
      <c r="E20" s="335">
        <v>180</v>
      </c>
      <c r="F20" s="335">
        <v>135</v>
      </c>
      <c r="G20" s="335">
        <v>108</v>
      </c>
      <c r="H20" s="335">
        <v>74</v>
      </c>
      <c r="I20" s="335">
        <v>380</v>
      </c>
      <c r="J20" s="335">
        <v>304</v>
      </c>
      <c r="K20" s="335">
        <v>57</v>
      </c>
      <c r="L20" s="335">
        <v>46</v>
      </c>
      <c r="M20" s="335">
        <v>163</v>
      </c>
      <c r="N20" s="335">
        <v>115</v>
      </c>
      <c r="O20" s="335">
        <v>7935</v>
      </c>
      <c r="P20" s="335">
        <v>5229</v>
      </c>
      <c r="Q20" s="335">
        <v>7654</v>
      </c>
      <c r="R20" s="335">
        <v>5126</v>
      </c>
      <c r="S20" s="335">
        <v>281</v>
      </c>
      <c r="T20" s="335">
        <v>103</v>
      </c>
      <c r="U20" s="335">
        <v>577</v>
      </c>
      <c r="V20" s="335">
        <v>310</v>
      </c>
      <c r="W20" s="336">
        <v>9400</v>
      </c>
      <c r="X20" s="337">
        <v>6213</v>
      </c>
      <c r="Y20" s="338">
        <v>6810</v>
      </c>
      <c r="Z20" s="338">
        <v>6917</v>
      </c>
    </row>
    <row r="21" spans="1:26" ht="18.75">
      <c r="A21" s="339">
        <v>15</v>
      </c>
      <c r="B21" s="340" t="s">
        <v>49</v>
      </c>
      <c r="C21" s="290">
        <v>981</v>
      </c>
      <c r="D21" s="290">
        <v>707</v>
      </c>
      <c r="E21" s="290">
        <v>271</v>
      </c>
      <c r="F21" s="290">
        <v>232</v>
      </c>
      <c r="G21" s="290">
        <v>158</v>
      </c>
      <c r="H21" s="290">
        <v>124</v>
      </c>
      <c r="I21" s="290">
        <v>329</v>
      </c>
      <c r="J21" s="290">
        <v>174</v>
      </c>
      <c r="K21" s="290">
        <v>49</v>
      </c>
      <c r="L21" s="290">
        <v>40</v>
      </c>
      <c r="M21" s="290">
        <v>174</v>
      </c>
      <c r="N21" s="290">
        <v>137</v>
      </c>
      <c r="O21" s="290">
        <v>4813</v>
      </c>
      <c r="P21" s="290">
        <v>4765</v>
      </c>
      <c r="Q21" s="290">
        <v>4716</v>
      </c>
      <c r="R21" s="290">
        <v>4682</v>
      </c>
      <c r="S21" s="290">
        <v>97</v>
      </c>
      <c r="T21" s="290">
        <v>83</v>
      </c>
      <c r="U21" s="290">
        <v>63</v>
      </c>
      <c r="V21" s="290">
        <v>45</v>
      </c>
      <c r="W21" s="291">
        <v>5857</v>
      </c>
      <c r="X21" s="292">
        <v>5517</v>
      </c>
      <c r="Y21" s="293">
        <v>6104</v>
      </c>
      <c r="Z21" s="293">
        <v>6317</v>
      </c>
    </row>
    <row r="22" spans="1:26" ht="18.75">
      <c r="A22" s="333">
        <v>16</v>
      </c>
      <c r="B22" s="334" t="s">
        <v>24</v>
      </c>
      <c r="C22" s="335">
        <v>1346</v>
      </c>
      <c r="D22" s="335">
        <v>690</v>
      </c>
      <c r="E22" s="335">
        <v>184</v>
      </c>
      <c r="F22" s="335">
        <v>110</v>
      </c>
      <c r="G22" s="335">
        <v>271</v>
      </c>
      <c r="H22" s="335">
        <v>156</v>
      </c>
      <c r="I22" s="335">
        <v>556</v>
      </c>
      <c r="J22" s="335">
        <v>214</v>
      </c>
      <c r="K22" s="335">
        <v>144</v>
      </c>
      <c r="L22" s="335">
        <v>102</v>
      </c>
      <c r="M22" s="335">
        <v>191</v>
      </c>
      <c r="N22" s="335">
        <v>108</v>
      </c>
      <c r="O22" s="335">
        <v>3835</v>
      </c>
      <c r="P22" s="335">
        <v>3307</v>
      </c>
      <c r="Q22" s="335">
        <v>3658</v>
      </c>
      <c r="R22" s="335">
        <v>3214</v>
      </c>
      <c r="S22" s="335">
        <v>177</v>
      </c>
      <c r="T22" s="335">
        <v>93</v>
      </c>
      <c r="U22" s="335">
        <v>1922</v>
      </c>
      <c r="V22" s="335">
        <v>884</v>
      </c>
      <c r="W22" s="336">
        <v>7103</v>
      </c>
      <c r="X22" s="337">
        <v>4881</v>
      </c>
      <c r="Y22" s="338">
        <v>5250</v>
      </c>
      <c r="Z22" s="338">
        <v>5655</v>
      </c>
    </row>
    <row r="23" spans="1:26" ht="18.75">
      <c r="A23" s="339">
        <v>17</v>
      </c>
      <c r="B23" s="340" t="s">
        <v>51</v>
      </c>
      <c r="C23" s="290">
        <v>2119</v>
      </c>
      <c r="D23" s="290">
        <v>883</v>
      </c>
      <c r="E23" s="290">
        <v>320</v>
      </c>
      <c r="F23" s="290">
        <v>159</v>
      </c>
      <c r="G23" s="290">
        <v>187</v>
      </c>
      <c r="H23" s="290">
        <v>98</v>
      </c>
      <c r="I23" s="290">
        <v>1140</v>
      </c>
      <c r="J23" s="290">
        <v>367</v>
      </c>
      <c r="K23" s="290">
        <v>80</v>
      </c>
      <c r="L23" s="290">
        <v>41</v>
      </c>
      <c r="M23" s="290">
        <v>392</v>
      </c>
      <c r="N23" s="290">
        <v>218</v>
      </c>
      <c r="O23" s="290">
        <v>10138</v>
      </c>
      <c r="P23" s="290">
        <v>5077</v>
      </c>
      <c r="Q23" s="290">
        <v>9685</v>
      </c>
      <c r="R23" s="290">
        <v>4903</v>
      </c>
      <c r="S23" s="290">
        <v>453</v>
      </c>
      <c r="T23" s="290">
        <v>174</v>
      </c>
      <c r="U23" s="290">
        <v>214</v>
      </c>
      <c r="V23" s="290">
        <v>95</v>
      </c>
      <c r="W23" s="291">
        <v>12471</v>
      </c>
      <c r="X23" s="292">
        <v>6055</v>
      </c>
      <c r="Y23" s="293">
        <v>6383</v>
      </c>
      <c r="Z23" s="293">
        <v>6791</v>
      </c>
    </row>
    <row r="24" spans="1:26" ht="18.75">
      <c r="A24" s="333">
        <v>18</v>
      </c>
      <c r="B24" s="334" t="s">
        <v>52</v>
      </c>
      <c r="C24" s="335">
        <v>4171</v>
      </c>
      <c r="D24" s="335">
        <v>2334</v>
      </c>
      <c r="E24" s="335">
        <v>1170</v>
      </c>
      <c r="F24" s="335">
        <v>755</v>
      </c>
      <c r="G24" s="335">
        <v>1254</v>
      </c>
      <c r="H24" s="335">
        <v>781</v>
      </c>
      <c r="I24" s="335">
        <v>1063</v>
      </c>
      <c r="J24" s="335">
        <v>359</v>
      </c>
      <c r="K24" s="335">
        <v>349</v>
      </c>
      <c r="L24" s="335">
        <v>226</v>
      </c>
      <c r="M24" s="335">
        <v>335</v>
      </c>
      <c r="N24" s="335">
        <v>213</v>
      </c>
      <c r="O24" s="335">
        <v>9052</v>
      </c>
      <c r="P24" s="335">
        <v>7519</v>
      </c>
      <c r="Q24" s="335">
        <v>8742</v>
      </c>
      <c r="R24" s="335">
        <v>7341</v>
      </c>
      <c r="S24" s="335">
        <v>310</v>
      </c>
      <c r="T24" s="335">
        <v>178</v>
      </c>
      <c r="U24" s="335">
        <v>240</v>
      </c>
      <c r="V24" s="335">
        <v>115</v>
      </c>
      <c r="W24" s="336">
        <v>13463</v>
      </c>
      <c r="X24" s="337">
        <v>9968</v>
      </c>
      <c r="Y24" s="338">
        <v>11201</v>
      </c>
      <c r="Z24" s="338">
        <v>11816</v>
      </c>
    </row>
    <row r="25" spans="1:26" ht="18" customHeight="1">
      <c r="A25" s="470" t="s">
        <v>207</v>
      </c>
      <c r="B25" s="470"/>
      <c r="C25" s="294">
        <v>52135</v>
      </c>
      <c r="D25" s="294">
        <v>26019</v>
      </c>
      <c r="E25" s="294">
        <v>11359</v>
      </c>
      <c r="F25" s="294">
        <v>6599</v>
      </c>
      <c r="G25" s="294">
        <v>7990</v>
      </c>
      <c r="H25" s="294">
        <v>4816</v>
      </c>
      <c r="I25" s="294">
        <v>20346</v>
      </c>
      <c r="J25" s="294">
        <v>7127</v>
      </c>
      <c r="K25" s="294">
        <v>6338</v>
      </c>
      <c r="L25" s="294">
        <v>3806</v>
      </c>
      <c r="M25" s="294">
        <v>6102</v>
      </c>
      <c r="N25" s="294">
        <v>3671</v>
      </c>
      <c r="O25" s="294">
        <v>166830</v>
      </c>
      <c r="P25" s="294">
        <v>122948</v>
      </c>
      <c r="Q25" s="294">
        <v>160548</v>
      </c>
      <c r="R25" s="294">
        <v>120442</v>
      </c>
      <c r="S25" s="294">
        <v>6282</v>
      </c>
      <c r="T25" s="294">
        <v>2506</v>
      </c>
      <c r="U25" s="294">
        <v>6847</v>
      </c>
      <c r="V25" s="294">
        <v>3013</v>
      </c>
      <c r="W25" s="294">
        <v>225812</v>
      </c>
      <c r="X25" s="294">
        <v>151980</v>
      </c>
      <c r="Y25" s="294">
        <f>SUM(Y7:Y24)</f>
        <v>169329</v>
      </c>
      <c r="Z25" s="294">
        <f>SUM(Z7:Z24)</f>
        <v>176472</v>
      </c>
    </row>
  </sheetData>
  <sheetProtection/>
  <mergeCells count="20">
    <mergeCell ref="A25:B25"/>
    <mergeCell ref="B2:B6"/>
    <mergeCell ref="A1:Z1"/>
    <mergeCell ref="E3:N3"/>
    <mergeCell ref="E4:F4"/>
    <mergeCell ref="G4:H4"/>
    <mergeCell ref="Y2:Y6"/>
    <mergeCell ref="Z2:Z6"/>
    <mergeCell ref="I4:J4"/>
    <mergeCell ref="K4:L4"/>
    <mergeCell ref="M4:N4"/>
    <mergeCell ref="W3:X4"/>
    <mergeCell ref="A2:A6"/>
    <mergeCell ref="C2:X2"/>
    <mergeCell ref="U3:V4"/>
    <mergeCell ref="C3:D4"/>
    <mergeCell ref="O3:P4"/>
    <mergeCell ref="Q4:R4"/>
    <mergeCell ref="S4:T4"/>
    <mergeCell ref="Q3:T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12" sqref="M12"/>
    </sheetView>
  </sheetViews>
  <sheetFormatPr defaultColWidth="12.00390625" defaultRowHeight="12.75"/>
  <cols>
    <col min="1" max="1" width="5.00390625" style="35" customWidth="1"/>
    <col min="2" max="2" width="26.25390625" style="26" customWidth="1"/>
    <col min="3" max="3" width="15.75390625" style="26" customWidth="1"/>
    <col min="4" max="4" width="17.625" style="26" customWidth="1"/>
    <col min="5" max="5" width="15.875" style="26" customWidth="1"/>
    <col min="6" max="6" width="19.00390625" style="26" customWidth="1"/>
    <col min="7" max="7" width="17.125" style="26" customWidth="1"/>
    <col min="8" max="8" width="20.75390625" style="26" customWidth="1"/>
    <col min="9" max="16384" width="12.00390625" style="26" customWidth="1"/>
  </cols>
  <sheetData>
    <row r="1" spans="1:13" s="25" customFormat="1" ht="51.75" customHeight="1" thickBot="1">
      <c r="A1" s="585" t="s">
        <v>456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474"/>
      <c r="M1" s="223"/>
    </row>
    <row r="2" spans="1:13" ht="79.5" customHeight="1" thickBot="1">
      <c r="A2" s="586"/>
      <c r="B2" s="640" t="s">
        <v>30</v>
      </c>
      <c r="C2" s="587" t="s">
        <v>457</v>
      </c>
      <c r="D2" s="588" t="s">
        <v>458</v>
      </c>
      <c r="E2" s="589" t="s">
        <v>263</v>
      </c>
      <c r="F2" s="590"/>
      <c r="G2" s="590"/>
      <c r="H2" s="590"/>
      <c r="I2" s="591"/>
      <c r="J2" s="592" t="s">
        <v>459</v>
      </c>
      <c r="K2" s="593" t="s">
        <v>460</v>
      </c>
      <c r="L2" s="589" t="s">
        <v>264</v>
      </c>
      <c r="M2" s="594"/>
    </row>
    <row r="3" spans="1:13" ht="41.25" customHeight="1" thickBot="1">
      <c r="A3" s="595"/>
      <c r="B3" s="641"/>
      <c r="C3" s="596" t="s">
        <v>461</v>
      </c>
      <c r="D3" s="597" t="s">
        <v>462</v>
      </c>
      <c r="E3" s="598" t="s">
        <v>176</v>
      </c>
      <c r="F3" s="599" t="s">
        <v>265</v>
      </c>
      <c r="G3" s="599" t="s">
        <v>266</v>
      </c>
      <c r="H3" s="599" t="s">
        <v>267</v>
      </c>
      <c r="I3" s="600" t="s">
        <v>268</v>
      </c>
      <c r="J3" s="601" t="s">
        <v>462</v>
      </c>
      <c r="K3" s="602" t="s">
        <v>461</v>
      </c>
      <c r="L3" s="603" t="s">
        <v>176</v>
      </c>
      <c r="M3" s="604" t="s">
        <v>239</v>
      </c>
    </row>
    <row r="4" spans="1:13" s="27" customFormat="1" ht="13.5" customHeight="1" thickBot="1">
      <c r="A4" s="605">
        <v>1</v>
      </c>
      <c r="B4" s="606">
        <v>2</v>
      </c>
      <c r="C4" s="607">
        <v>3</v>
      </c>
      <c r="D4" s="608">
        <v>4</v>
      </c>
      <c r="E4" s="608">
        <v>5</v>
      </c>
      <c r="F4" s="609">
        <v>6</v>
      </c>
      <c r="G4" s="609">
        <v>7</v>
      </c>
      <c r="H4" s="609">
        <v>8</v>
      </c>
      <c r="I4" s="610">
        <v>9</v>
      </c>
      <c r="J4" s="606" t="s">
        <v>240</v>
      </c>
      <c r="K4" s="611">
        <v>11</v>
      </c>
      <c r="L4" s="606">
        <v>12</v>
      </c>
      <c r="M4" s="609">
        <v>13</v>
      </c>
    </row>
    <row r="5" spans="1:13" s="28" customFormat="1" ht="19.5" customHeight="1">
      <c r="A5" s="612">
        <v>1</v>
      </c>
      <c r="B5" s="613" t="s">
        <v>211</v>
      </c>
      <c r="C5" s="614">
        <v>348</v>
      </c>
      <c r="D5" s="615">
        <v>866</v>
      </c>
      <c r="E5" s="616">
        <v>50</v>
      </c>
      <c r="F5" s="617">
        <v>43</v>
      </c>
      <c r="G5" s="617">
        <v>7</v>
      </c>
      <c r="H5" s="614">
        <v>0</v>
      </c>
      <c r="I5" s="614">
        <v>0</v>
      </c>
      <c r="J5" s="618">
        <v>71</v>
      </c>
      <c r="K5" s="619">
        <v>58</v>
      </c>
      <c r="L5" s="620">
        <v>218</v>
      </c>
      <c r="M5" s="621">
        <v>131</v>
      </c>
    </row>
    <row r="6" spans="1:13" s="28" customFormat="1" ht="19.5" customHeight="1">
      <c r="A6" s="612">
        <v>2</v>
      </c>
      <c r="B6" s="613" t="s">
        <v>212</v>
      </c>
      <c r="C6" s="614">
        <v>359</v>
      </c>
      <c r="D6" s="615">
        <v>411</v>
      </c>
      <c r="E6" s="616">
        <v>21</v>
      </c>
      <c r="F6" s="224">
        <v>18</v>
      </c>
      <c r="G6" s="224">
        <v>3</v>
      </c>
      <c r="H6" s="614">
        <v>0</v>
      </c>
      <c r="I6" s="614">
        <v>0</v>
      </c>
      <c r="J6" s="618">
        <v>75</v>
      </c>
      <c r="K6" s="619">
        <v>70</v>
      </c>
      <c r="L6" s="620">
        <v>361</v>
      </c>
      <c r="M6" s="225">
        <v>171</v>
      </c>
    </row>
    <row r="7" spans="1:13" s="28" customFormat="1" ht="19.5" customHeight="1">
      <c r="A7" s="612">
        <v>3</v>
      </c>
      <c r="B7" s="613" t="s">
        <v>213</v>
      </c>
      <c r="C7" s="614">
        <v>710</v>
      </c>
      <c r="D7" s="615">
        <v>984</v>
      </c>
      <c r="E7" s="616">
        <v>57</v>
      </c>
      <c r="F7" s="224">
        <v>48</v>
      </c>
      <c r="G7" s="224">
        <v>9</v>
      </c>
      <c r="H7" s="614">
        <v>0</v>
      </c>
      <c r="I7" s="614">
        <v>0</v>
      </c>
      <c r="J7" s="618">
        <v>127</v>
      </c>
      <c r="K7" s="619">
        <v>97</v>
      </c>
      <c r="L7" s="620">
        <v>360</v>
      </c>
      <c r="M7" s="225">
        <v>227</v>
      </c>
    </row>
    <row r="8" spans="1:13" s="28" customFormat="1" ht="19.5" customHeight="1">
      <c r="A8" s="612">
        <v>4</v>
      </c>
      <c r="B8" s="613" t="s">
        <v>214</v>
      </c>
      <c r="C8" s="614">
        <v>1714</v>
      </c>
      <c r="D8" s="615">
        <v>485</v>
      </c>
      <c r="E8" s="616">
        <v>120</v>
      </c>
      <c r="F8" s="224">
        <v>108</v>
      </c>
      <c r="G8" s="224">
        <v>12</v>
      </c>
      <c r="H8" s="614">
        <v>0</v>
      </c>
      <c r="I8" s="614">
        <v>0</v>
      </c>
      <c r="J8" s="618">
        <v>433</v>
      </c>
      <c r="K8" s="619">
        <v>286</v>
      </c>
      <c r="L8" s="620">
        <v>797</v>
      </c>
      <c r="M8" s="225">
        <v>341</v>
      </c>
    </row>
    <row r="9" spans="1:13" s="28" customFormat="1" ht="19.5" customHeight="1">
      <c r="A9" s="612">
        <v>5</v>
      </c>
      <c r="B9" s="613" t="s">
        <v>215</v>
      </c>
      <c r="C9" s="614">
        <v>1229</v>
      </c>
      <c r="D9" s="615">
        <v>590</v>
      </c>
      <c r="E9" s="616">
        <v>78</v>
      </c>
      <c r="F9" s="224">
        <v>66</v>
      </c>
      <c r="G9" s="224">
        <v>12</v>
      </c>
      <c r="H9" s="614">
        <v>0</v>
      </c>
      <c r="I9" s="614">
        <v>0</v>
      </c>
      <c r="J9" s="618">
        <v>153</v>
      </c>
      <c r="K9" s="619">
        <v>226</v>
      </c>
      <c r="L9" s="620">
        <v>844</v>
      </c>
      <c r="M9" s="225">
        <v>363</v>
      </c>
    </row>
    <row r="10" spans="1:13" s="28" customFormat="1" ht="19.5" customHeight="1">
      <c r="A10" s="612">
        <v>6</v>
      </c>
      <c r="B10" s="613" t="s">
        <v>216</v>
      </c>
      <c r="C10" s="614">
        <v>1636</v>
      </c>
      <c r="D10" s="615">
        <v>1940</v>
      </c>
      <c r="E10" s="616">
        <v>130</v>
      </c>
      <c r="F10" s="224">
        <v>118</v>
      </c>
      <c r="G10" s="224">
        <v>12</v>
      </c>
      <c r="H10" s="614">
        <v>0</v>
      </c>
      <c r="I10" s="614">
        <v>0</v>
      </c>
      <c r="J10" s="618">
        <v>214</v>
      </c>
      <c r="K10" s="619">
        <v>265</v>
      </c>
      <c r="L10" s="620">
        <v>1037</v>
      </c>
      <c r="M10" s="225">
        <v>582</v>
      </c>
    </row>
    <row r="11" spans="1:13" s="28" customFormat="1" ht="19.5" customHeight="1">
      <c r="A11" s="612">
        <v>7</v>
      </c>
      <c r="B11" s="613" t="s">
        <v>217</v>
      </c>
      <c r="C11" s="614">
        <v>706</v>
      </c>
      <c r="D11" s="615">
        <v>497</v>
      </c>
      <c r="E11" s="616">
        <v>79</v>
      </c>
      <c r="F11" s="224">
        <v>69</v>
      </c>
      <c r="G11" s="224">
        <v>9</v>
      </c>
      <c r="H11" s="614">
        <v>0</v>
      </c>
      <c r="I11" s="614">
        <v>0</v>
      </c>
      <c r="J11" s="618">
        <v>70</v>
      </c>
      <c r="K11" s="619">
        <v>90</v>
      </c>
      <c r="L11" s="620">
        <v>345</v>
      </c>
      <c r="M11" s="225">
        <v>166</v>
      </c>
    </row>
    <row r="12" spans="1:13" s="28" customFormat="1" ht="19.5" customHeight="1">
      <c r="A12" s="612">
        <v>8</v>
      </c>
      <c r="B12" s="613" t="s">
        <v>218</v>
      </c>
      <c r="C12" s="614">
        <v>585</v>
      </c>
      <c r="D12" s="615">
        <v>482</v>
      </c>
      <c r="E12" s="616">
        <v>57</v>
      </c>
      <c r="F12" s="224">
        <v>51</v>
      </c>
      <c r="G12" s="224">
        <v>6</v>
      </c>
      <c r="H12" s="614">
        <v>0</v>
      </c>
      <c r="I12" s="614">
        <v>0</v>
      </c>
      <c r="J12" s="618">
        <v>49</v>
      </c>
      <c r="K12" s="619">
        <v>49</v>
      </c>
      <c r="L12" s="620">
        <v>311</v>
      </c>
      <c r="M12" s="225">
        <v>80</v>
      </c>
    </row>
    <row r="13" spans="1:13" s="28" customFormat="1" ht="19.5" customHeight="1">
      <c r="A13" s="612">
        <v>9</v>
      </c>
      <c r="B13" s="613" t="s">
        <v>219</v>
      </c>
      <c r="C13" s="614">
        <v>589</v>
      </c>
      <c r="D13" s="615">
        <v>337</v>
      </c>
      <c r="E13" s="615">
        <v>60</v>
      </c>
      <c r="F13" s="226">
        <v>49</v>
      </c>
      <c r="G13" s="226">
        <v>11</v>
      </c>
      <c r="H13" s="614">
        <v>0</v>
      </c>
      <c r="I13" s="614">
        <v>0</v>
      </c>
      <c r="J13" s="618">
        <v>99</v>
      </c>
      <c r="K13" s="619">
        <v>103</v>
      </c>
      <c r="L13" s="620">
        <v>388</v>
      </c>
      <c r="M13" s="225">
        <v>141</v>
      </c>
    </row>
    <row r="14" spans="1:13" s="28" customFormat="1" ht="19.5" customHeight="1">
      <c r="A14" s="612">
        <v>10</v>
      </c>
      <c r="B14" s="613" t="s">
        <v>220</v>
      </c>
      <c r="C14" s="614">
        <v>271</v>
      </c>
      <c r="D14" s="615">
        <v>627</v>
      </c>
      <c r="E14" s="615">
        <v>27</v>
      </c>
      <c r="F14" s="226">
        <v>22</v>
      </c>
      <c r="G14" s="226">
        <v>5</v>
      </c>
      <c r="H14" s="614">
        <v>0</v>
      </c>
      <c r="I14" s="614">
        <v>0</v>
      </c>
      <c r="J14" s="618">
        <v>34</v>
      </c>
      <c r="K14" s="619">
        <v>47</v>
      </c>
      <c r="L14" s="620">
        <v>235</v>
      </c>
      <c r="M14" s="225">
        <v>174</v>
      </c>
    </row>
    <row r="15" spans="1:13" s="28" customFormat="1" ht="19.5" customHeight="1">
      <c r="A15" s="612">
        <v>11</v>
      </c>
      <c r="B15" s="613" t="s">
        <v>221</v>
      </c>
      <c r="C15" s="614">
        <v>428</v>
      </c>
      <c r="D15" s="615">
        <v>371</v>
      </c>
      <c r="E15" s="615">
        <v>39</v>
      </c>
      <c r="F15" s="226">
        <v>34</v>
      </c>
      <c r="G15" s="226">
        <v>5</v>
      </c>
      <c r="H15" s="614">
        <v>0</v>
      </c>
      <c r="I15" s="614">
        <v>0</v>
      </c>
      <c r="J15" s="618">
        <v>73</v>
      </c>
      <c r="K15" s="619">
        <v>72</v>
      </c>
      <c r="L15" s="620">
        <v>214</v>
      </c>
      <c r="M15" s="225">
        <v>103</v>
      </c>
    </row>
    <row r="16" spans="1:13" s="28" customFormat="1" ht="19.5" customHeight="1">
      <c r="A16" s="612">
        <v>12</v>
      </c>
      <c r="B16" s="613" t="s">
        <v>222</v>
      </c>
      <c r="C16" s="614">
        <v>489</v>
      </c>
      <c r="D16" s="615">
        <v>512</v>
      </c>
      <c r="E16" s="615">
        <v>58</v>
      </c>
      <c r="F16" s="226">
        <v>47</v>
      </c>
      <c r="G16" s="226">
        <v>11</v>
      </c>
      <c r="H16" s="614">
        <v>0</v>
      </c>
      <c r="I16" s="614">
        <v>0</v>
      </c>
      <c r="J16" s="618">
        <v>112</v>
      </c>
      <c r="K16" s="619">
        <v>123</v>
      </c>
      <c r="L16" s="620">
        <v>356</v>
      </c>
      <c r="M16" s="225">
        <v>257</v>
      </c>
    </row>
    <row r="17" spans="1:13" s="28" customFormat="1" ht="19.5" customHeight="1">
      <c r="A17" s="612">
        <v>13</v>
      </c>
      <c r="B17" s="613" t="s">
        <v>223</v>
      </c>
      <c r="C17" s="614">
        <v>248</v>
      </c>
      <c r="D17" s="615">
        <v>1547</v>
      </c>
      <c r="E17" s="615">
        <v>27</v>
      </c>
      <c r="F17" s="226">
        <v>25</v>
      </c>
      <c r="G17" s="226">
        <v>2</v>
      </c>
      <c r="H17" s="614">
        <v>0</v>
      </c>
      <c r="I17" s="614">
        <v>0</v>
      </c>
      <c r="J17" s="618">
        <v>40</v>
      </c>
      <c r="K17" s="619">
        <v>55</v>
      </c>
      <c r="L17" s="620">
        <v>277</v>
      </c>
      <c r="M17" s="225">
        <v>170</v>
      </c>
    </row>
    <row r="18" spans="1:13" s="28" customFormat="1" ht="19.5" customHeight="1">
      <c r="A18" s="612">
        <v>14</v>
      </c>
      <c r="B18" s="613" t="s">
        <v>224</v>
      </c>
      <c r="C18" s="614">
        <v>410</v>
      </c>
      <c r="D18" s="615">
        <v>698</v>
      </c>
      <c r="E18" s="615">
        <v>48</v>
      </c>
      <c r="F18" s="226">
        <v>38</v>
      </c>
      <c r="G18" s="226">
        <v>10</v>
      </c>
      <c r="H18" s="614">
        <v>0</v>
      </c>
      <c r="I18" s="614">
        <v>0</v>
      </c>
      <c r="J18" s="618">
        <v>57</v>
      </c>
      <c r="K18" s="619">
        <v>72</v>
      </c>
      <c r="L18" s="620">
        <v>332</v>
      </c>
      <c r="M18" s="225">
        <v>175</v>
      </c>
    </row>
    <row r="19" spans="1:13" s="28" customFormat="1" ht="19.5" customHeight="1">
      <c r="A19" s="612">
        <v>15</v>
      </c>
      <c r="B19" s="613" t="s">
        <v>225</v>
      </c>
      <c r="C19" s="614">
        <v>332</v>
      </c>
      <c r="D19" s="615">
        <v>893</v>
      </c>
      <c r="E19" s="616">
        <v>51</v>
      </c>
      <c r="F19" s="224">
        <v>34</v>
      </c>
      <c r="G19" s="224">
        <v>17</v>
      </c>
      <c r="H19" s="614">
        <v>0</v>
      </c>
      <c r="I19" s="614">
        <v>0</v>
      </c>
      <c r="J19" s="618">
        <v>89</v>
      </c>
      <c r="K19" s="619">
        <v>83</v>
      </c>
      <c r="L19" s="620">
        <v>282</v>
      </c>
      <c r="M19" s="225">
        <v>182</v>
      </c>
    </row>
    <row r="20" spans="1:13" s="28" customFormat="1" ht="19.5" customHeight="1">
      <c r="A20" s="612">
        <v>16</v>
      </c>
      <c r="B20" s="613" t="s">
        <v>226</v>
      </c>
      <c r="C20" s="614">
        <v>461</v>
      </c>
      <c r="D20" s="615">
        <v>365</v>
      </c>
      <c r="E20" s="615">
        <v>64</v>
      </c>
      <c r="F20" s="226">
        <v>56</v>
      </c>
      <c r="G20" s="226">
        <v>8</v>
      </c>
      <c r="H20" s="614">
        <v>0</v>
      </c>
      <c r="I20" s="614">
        <v>0</v>
      </c>
      <c r="J20" s="618">
        <v>0</v>
      </c>
      <c r="K20" s="619">
        <v>28</v>
      </c>
      <c r="L20" s="620">
        <v>270</v>
      </c>
      <c r="M20" s="225">
        <v>82</v>
      </c>
    </row>
    <row r="21" spans="1:13" s="28" customFormat="1" ht="19.5" customHeight="1">
      <c r="A21" s="612">
        <v>17</v>
      </c>
      <c r="B21" s="613" t="s">
        <v>227</v>
      </c>
      <c r="C21" s="614">
        <v>555</v>
      </c>
      <c r="D21" s="615">
        <v>892</v>
      </c>
      <c r="E21" s="615">
        <v>72</v>
      </c>
      <c r="F21" s="226">
        <v>59</v>
      </c>
      <c r="G21" s="226">
        <v>13</v>
      </c>
      <c r="H21" s="614">
        <v>0</v>
      </c>
      <c r="I21" s="614">
        <v>0</v>
      </c>
      <c r="J21" s="618">
        <v>84</v>
      </c>
      <c r="K21" s="619">
        <v>88</v>
      </c>
      <c r="L21" s="620">
        <v>234</v>
      </c>
      <c r="M21" s="225">
        <v>91</v>
      </c>
    </row>
    <row r="22" spans="1:13" s="28" customFormat="1" ht="19.5" customHeight="1" thickBot="1">
      <c r="A22" s="612">
        <v>18</v>
      </c>
      <c r="B22" s="622" t="s">
        <v>228</v>
      </c>
      <c r="C22" s="623">
        <v>830</v>
      </c>
      <c r="D22" s="624">
        <v>313</v>
      </c>
      <c r="E22" s="624">
        <v>79</v>
      </c>
      <c r="F22" s="625">
        <v>68</v>
      </c>
      <c r="G22" s="625">
        <v>11</v>
      </c>
      <c r="H22" s="626">
        <v>0</v>
      </c>
      <c r="I22" s="627">
        <v>0</v>
      </c>
      <c r="J22" s="628">
        <v>136</v>
      </c>
      <c r="K22" s="629">
        <v>137</v>
      </c>
      <c r="L22" s="630">
        <v>395</v>
      </c>
      <c r="M22" s="631">
        <v>174</v>
      </c>
    </row>
    <row r="23" spans="1:13" ht="23.25" customHeight="1" thickBot="1">
      <c r="A23" s="632"/>
      <c r="B23" s="633" t="s">
        <v>27</v>
      </c>
      <c r="C23" s="634">
        <v>11900</v>
      </c>
      <c r="D23" s="635">
        <v>12810</v>
      </c>
      <c r="E23" s="635">
        <v>1117</v>
      </c>
      <c r="F23" s="636">
        <v>953</v>
      </c>
      <c r="G23" s="636">
        <v>163</v>
      </c>
      <c r="H23" s="637">
        <v>0</v>
      </c>
      <c r="I23" s="637">
        <v>0</v>
      </c>
      <c r="J23" s="635">
        <v>1916</v>
      </c>
      <c r="K23" s="635">
        <v>1949</v>
      </c>
      <c r="L23" s="638">
        <v>7256</v>
      </c>
      <c r="M23" s="639">
        <v>3610</v>
      </c>
    </row>
    <row r="24" spans="1:13" s="30" customFormat="1" ht="12.75" customHeight="1">
      <c r="A24" s="166"/>
      <c r="B24" s="475" t="s">
        <v>241</v>
      </c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167"/>
    </row>
    <row r="25" spans="1:8" s="30" customFormat="1" ht="12.75" customHeight="1">
      <c r="A25" s="29"/>
      <c r="B25" s="31"/>
      <c r="C25" s="29"/>
      <c r="D25" s="29"/>
      <c r="E25" s="29"/>
      <c r="F25" s="29"/>
      <c r="H25" s="29"/>
    </row>
    <row r="26" spans="1:8" ht="12.75" customHeight="1">
      <c r="A26" s="32"/>
      <c r="B26" s="33"/>
      <c r="C26" s="34"/>
      <c r="D26" s="34"/>
      <c r="E26" s="34"/>
      <c r="F26" s="34"/>
      <c r="H26" s="33"/>
    </row>
    <row r="27" spans="1:8" ht="12.75" customHeight="1">
      <c r="A27" s="32"/>
      <c r="B27" s="33"/>
      <c r="C27" s="33"/>
      <c r="D27" s="33"/>
      <c r="E27" s="33"/>
      <c r="F27" s="33"/>
      <c r="H27" s="33"/>
    </row>
  </sheetData>
  <sheetProtection/>
  <mergeCells count="5">
    <mergeCell ref="A1:L1"/>
    <mergeCell ref="E2:I2"/>
    <mergeCell ref="L2:M2"/>
    <mergeCell ref="B24:L24"/>
    <mergeCell ref="B2:B3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4.75390625" style="0" customWidth="1"/>
    <col min="2" max="2" width="19.375" style="36" customWidth="1"/>
    <col min="3" max="3" width="14.25390625" style="0" customWidth="1"/>
    <col min="4" max="4" width="10.253906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9.00390625" style="0" customWidth="1"/>
    <col min="12" max="12" width="9.375" style="0" customWidth="1"/>
    <col min="13" max="13" width="8.375" style="0" customWidth="1"/>
    <col min="14" max="14" width="10.00390625" style="0" customWidth="1"/>
  </cols>
  <sheetData>
    <row r="1" spans="12:14" ht="12.75">
      <c r="L1" s="489"/>
      <c r="M1" s="489"/>
      <c r="N1" s="489"/>
    </row>
    <row r="2" spans="1:14" s="37" customFormat="1" ht="40.5" customHeight="1">
      <c r="A2" s="407" t="s">
        <v>463</v>
      </c>
      <c r="B2" s="407"/>
      <c r="C2" s="407"/>
      <c r="D2" s="407"/>
      <c r="E2" s="407"/>
      <c r="F2" s="407"/>
      <c r="G2" s="484"/>
      <c r="H2" s="484"/>
      <c r="I2" s="484"/>
      <c r="J2" s="484"/>
      <c r="K2" s="484"/>
      <c r="L2" s="484"/>
      <c r="M2" s="484"/>
      <c r="N2" s="484"/>
    </row>
    <row r="3" spans="1:14" s="38" customFormat="1" ht="16.5" customHeight="1">
      <c r="A3" s="487" t="s">
        <v>1</v>
      </c>
      <c r="B3" s="485" t="s">
        <v>30</v>
      </c>
      <c r="C3" s="476" t="s">
        <v>8</v>
      </c>
      <c r="D3" s="482" t="s">
        <v>131</v>
      </c>
      <c r="E3" s="481" t="s">
        <v>132</v>
      </c>
      <c r="F3" s="481"/>
      <c r="G3" s="481"/>
      <c r="H3" s="478" t="s">
        <v>133</v>
      </c>
      <c r="I3" s="478"/>
      <c r="J3" s="478"/>
      <c r="K3" s="478" t="s">
        <v>134</v>
      </c>
      <c r="L3" s="478"/>
      <c r="M3" s="478"/>
      <c r="N3" s="479" t="s">
        <v>135</v>
      </c>
    </row>
    <row r="4" spans="1:14" s="38" customFormat="1" ht="12" customHeight="1">
      <c r="A4" s="488"/>
      <c r="B4" s="486"/>
      <c r="C4" s="477"/>
      <c r="D4" s="483"/>
      <c r="E4" s="402" t="s">
        <v>8</v>
      </c>
      <c r="F4" s="490" t="s">
        <v>136</v>
      </c>
      <c r="G4" s="491"/>
      <c r="H4" s="492" t="s">
        <v>8</v>
      </c>
      <c r="I4" s="494" t="s">
        <v>136</v>
      </c>
      <c r="J4" s="495"/>
      <c r="K4" s="492" t="s">
        <v>8</v>
      </c>
      <c r="L4" s="494" t="s">
        <v>136</v>
      </c>
      <c r="M4" s="495"/>
      <c r="N4" s="480"/>
    </row>
    <row r="5" spans="1:14" s="38" customFormat="1" ht="18.75" customHeight="1">
      <c r="A5" s="488"/>
      <c r="B5" s="486"/>
      <c r="C5" s="477"/>
      <c r="D5" s="483"/>
      <c r="E5" s="403"/>
      <c r="F5" s="245" t="s">
        <v>137</v>
      </c>
      <c r="G5" s="245" t="s">
        <v>138</v>
      </c>
      <c r="H5" s="493"/>
      <c r="I5" s="295" t="s">
        <v>137</v>
      </c>
      <c r="J5" s="295" t="s">
        <v>138</v>
      </c>
      <c r="K5" s="493"/>
      <c r="L5" s="295" t="s">
        <v>137</v>
      </c>
      <c r="M5" s="295" t="s">
        <v>138</v>
      </c>
      <c r="N5" s="480"/>
    </row>
    <row r="6" spans="1:14" s="39" customFormat="1" ht="13.5" customHeight="1">
      <c r="A6" s="44">
        <v>1</v>
      </c>
      <c r="B6" s="44">
        <v>2</v>
      </c>
      <c r="C6" s="44" t="s">
        <v>139</v>
      </c>
      <c r="D6" s="44">
        <v>4</v>
      </c>
      <c r="E6" s="44" t="s">
        <v>140</v>
      </c>
      <c r="F6" s="44">
        <v>6</v>
      </c>
      <c r="G6" s="44">
        <v>7</v>
      </c>
      <c r="H6" s="108" t="s">
        <v>141</v>
      </c>
      <c r="I6" s="108">
        <v>9</v>
      </c>
      <c r="J6" s="108">
        <v>10</v>
      </c>
      <c r="K6" s="108" t="s">
        <v>142</v>
      </c>
      <c r="L6" s="108">
        <v>12</v>
      </c>
      <c r="M6" s="108">
        <v>13</v>
      </c>
      <c r="N6" s="108">
        <v>14</v>
      </c>
    </row>
    <row r="7" spans="1:14" s="38" customFormat="1" ht="0.75" customHeight="1" hidden="1">
      <c r="A7" s="106"/>
      <c r="B7" s="312"/>
      <c r="C7" s="105"/>
      <c r="D7" s="105">
        <v>1</v>
      </c>
      <c r="E7" s="312"/>
      <c r="F7" s="105">
        <v>2</v>
      </c>
      <c r="G7" s="105">
        <v>3</v>
      </c>
      <c r="H7" s="109"/>
      <c r="I7" s="110">
        <v>4</v>
      </c>
      <c r="J7" s="110">
        <v>5</v>
      </c>
      <c r="K7" s="109"/>
      <c r="L7" s="110">
        <v>6</v>
      </c>
      <c r="M7" s="110">
        <v>7</v>
      </c>
      <c r="N7" s="110">
        <v>8</v>
      </c>
    </row>
    <row r="8" spans="1:14" s="40" customFormat="1" ht="19.5" customHeight="1">
      <c r="A8" s="102">
        <v>1</v>
      </c>
      <c r="B8" s="87" t="s">
        <v>35</v>
      </c>
      <c r="C8" s="114">
        <f>D8+E8+H8+K8+N8</f>
        <v>1540</v>
      </c>
      <c r="D8" s="583" t="s">
        <v>382</v>
      </c>
      <c r="E8" s="111">
        <f>F8+G8</f>
        <v>169</v>
      </c>
      <c r="F8" s="89" t="s">
        <v>383</v>
      </c>
      <c r="G8" s="89" t="s">
        <v>341</v>
      </c>
      <c r="H8" s="112">
        <f>I8+J8</f>
        <v>64</v>
      </c>
      <c r="I8" s="94">
        <v>41</v>
      </c>
      <c r="J8" s="94" t="s">
        <v>233</v>
      </c>
      <c r="K8" s="112">
        <f>L8+M8</f>
        <v>66</v>
      </c>
      <c r="L8" s="95" t="s">
        <v>245</v>
      </c>
      <c r="M8" s="113">
        <v>38</v>
      </c>
      <c r="N8" s="101" t="s">
        <v>464</v>
      </c>
    </row>
    <row r="9" spans="1:14" s="40" customFormat="1" ht="19.5" customHeight="1">
      <c r="A9" s="116">
        <v>2</v>
      </c>
      <c r="B9" s="168" t="s">
        <v>36</v>
      </c>
      <c r="C9" s="117">
        <f aca="true" t="shared" si="0" ref="C9:C26">D9+E9+H9+K9+N9</f>
        <v>914</v>
      </c>
      <c r="D9" s="122" t="s">
        <v>340</v>
      </c>
      <c r="E9" s="119">
        <f aca="true" t="shared" si="1" ref="E9:E25">F9+G9</f>
        <v>66</v>
      </c>
      <c r="F9" s="120" t="s">
        <v>386</v>
      </c>
      <c r="G9" s="120" t="s">
        <v>183</v>
      </c>
      <c r="H9" s="119">
        <f aca="true" t="shared" si="2" ref="H9:H25">I9+J9</f>
        <v>102</v>
      </c>
      <c r="I9" s="120">
        <v>78</v>
      </c>
      <c r="J9" s="120" t="s">
        <v>339</v>
      </c>
      <c r="K9" s="119">
        <f aca="true" t="shared" si="3" ref="K9:K25">L9+M9</f>
        <v>437</v>
      </c>
      <c r="L9" s="118" t="s">
        <v>387</v>
      </c>
      <c r="M9" s="121">
        <v>249</v>
      </c>
      <c r="N9" s="122" t="s">
        <v>359</v>
      </c>
    </row>
    <row r="10" spans="1:14" s="40" customFormat="1" ht="19.5" customHeight="1">
      <c r="A10" s="102">
        <v>3</v>
      </c>
      <c r="B10" s="47" t="s">
        <v>37</v>
      </c>
      <c r="C10" s="114">
        <f t="shared" si="0"/>
        <v>2106</v>
      </c>
      <c r="D10" s="583" t="s">
        <v>300</v>
      </c>
      <c r="E10" s="111">
        <f t="shared" si="1"/>
        <v>432</v>
      </c>
      <c r="F10" s="89" t="s">
        <v>390</v>
      </c>
      <c r="G10" s="89" t="s">
        <v>391</v>
      </c>
      <c r="H10" s="112">
        <f t="shared" si="2"/>
        <v>158</v>
      </c>
      <c r="I10" s="94">
        <v>139</v>
      </c>
      <c r="J10" s="94" t="s">
        <v>357</v>
      </c>
      <c r="K10" s="112">
        <f t="shared" si="3"/>
        <v>131</v>
      </c>
      <c r="L10" s="95" t="s">
        <v>360</v>
      </c>
      <c r="M10" s="113">
        <v>53</v>
      </c>
      <c r="N10" s="101" t="s">
        <v>465</v>
      </c>
    </row>
    <row r="11" spans="1:14" s="40" customFormat="1" ht="19.5" customHeight="1">
      <c r="A11" s="116">
        <v>4</v>
      </c>
      <c r="B11" s="168" t="s">
        <v>38</v>
      </c>
      <c r="C11" s="117">
        <f t="shared" si="0"/>
        <v>5539</v>
      </c>
      <c r="D11" s="122" t="s">
        <v>347</v>
      </c>
      <c r="E11" s="119">
        <f t="shared" si="1"/>
        <v>570</v>
      </c>
      <c r="F11" s="120" t="s">
        <v>394</v>
      </c>
      <c r="G11" s="120" t="s">
        <v>395</v>
      </c>
      <c r="H11" s="119">
        <f t="shared" si="2"/>
        <v>2767</v>
      </c>
      <c r="I11" s="120">
        <v>2038</v>
      </c>
      <c r="J11" s="120" t="s">
        <v>396</v>
      </c>
      <c r="K11" s="119">
        <f t="shared" si="3"/>
        <v>528</v>
      </c>
      <c r="L11" s="118" t="s">
        <v>397</v>
      </c>
      <c r="M11" s="121">
        <v>266</v>
      </c>
      <c r="N11" s="122" t="s">
        <v>466</v>
      </c>
    </row>
    <row r="12" spans="1:14" s="40" customFormat="1" ht="19.5" customHeight="1">
      <c r="A12" s="102">
        <v>5</v>
      </c>
      <c r="B12" s="47" t="s">
        <v>39</v>
      </c>
      <c r="C12" s="114">
        <f t="shared" si="0"/>
        <v>3396</v>
      </c>
      <c r="D12" s="583" t="s">
        <v>383</v>
      </c>
      <c r="E12" s="111">
        <f t="shared" si="1"/>
        <v>404</v>
      </c>
      <c r="F12" s="89" t="s">
        <v>400</v>
      </c>
      <c r="G12" s="89" t="s">
        <v>362</v>
      </c>
      <c r="H12" s="112">
        <f t="shared" si="2"/>
        <v>631</v>
      </c>
      <c r="I12" s="94">
        <v>565</v>
      </c>
      <c r="J12" s="94" t="s">
        <v>401</v>
      </c>
      <c r="K12" s="112">
        <f t="shared" si="3"/>
        <v>453</v>
      </c>
      <c r="L12" s="95" t="s">
        <v>402</v>
      </c>
      <c r="M12" s="113">
        <v>160</v>
      </c>
      <c r="N12" s="101" t="s">
        <v>467</v>
      </c>
    </row>
    <row r="13" spans="1:14" s="40" customFormat="1" ht="19.5" customHeight="1">
      <c r="A13" s="116">
        <v>6</v>
      </c>
      <c r="B13" s="168" t="s">
        <v>40</v>
      </c>
      <c r="C13" s="117">
        <f t="shared" si="0"/>
        <v>5393</v>
      </c>
      <c r="D13" s="122" t="s">
        <v>361</v>
      </c>
      <c r="E13" s="119">
        <f t="shared" si="1"/>
        <v>491</v>
      </c>
      <c r="F13" s="120" t="s">
        <v>405</v>
      </c>
      <c r="G13" s="120" t="s">
        <v>271</v>
      </c>
      <c r="H13" s="119">
        <f t="shared" si="2"/>
        <v>1055</v>
      </c>
      <c r="I13" s="120">
        <v>804</v>
      </c>
      <c r="J13" s="120" t="s">
        <v>406</v>
      </c>
      <c r="K13" s="119">
        <f t="shared" si="3"/>
        <v>2087</v>
      </c>
      <c r="L13" s="118" t="s">
        <v>407</v>
      </c>
      <c r="M13" s="121">
        <v>1078</v>
      </c>
      <c r="N13" s="122" t="s">
        <v>468</v>
      </c>
    </row>
    <row r="14" spans="1:14" s="40" customFormat="1" ht="19.5" customHeight="1">
      <c r="A14" s="102">
        <v>7</v>
      </c>
      <c r="B14" s="47" t="s">
        <v>41</v>
      </c>
      <c r="C14" s="114">
        <f t="shared" si="0"/>
        <v>1483</v>
      </c>
      <c r="D14" s="583" t="s">
        <v>410</v>
      </c>
      <c r="E14" s="111">
        <f t="shared" si="1"/>
        <v>139</v>
      </c>
      <c r="F14" s="89" t="s">
        <v>363</v>
      </c>
      <c r="G14" s="89" t="s">
        <v>369</v>
      </c>
      <c r="H14" s="112">
        <f t="shared" si="2"/>
        <v>192</v>
      </c>
      <c r="I14" s="94">
        <v>141</v>
      </c>
      <c r="J14" s="94" t="s">
        <v>244</v>
      </c>
      <c r="K14" s="112">
        <f t="shared" si="3"/>
        <v>585</v>
      </c>
      <c r="L14" s="95" t="s">
        <v>411</v>
      </c>
      <c r="M14" s="113">
        <v>382</v>
      </c>
      <c r="N14" s="101" t="s">
        <v>469</v>
      </c>
    </row>
    <row r="15" spans="1:14" s="40" customFormat="1" ht="19.5" customHeight="1">
      <c r="A15" s="116">
        <v>8</v>
      </c>
      <c r="B15" s="168" t="s">
        <v>42</v>
      </c>
      <c r="C15" s="117">
        <f t="shared" si="0"/>
        <v>1226</v>
      </c>
      <c r="D15" s="122" t="s">
        <v>338</v>
      </c>
      <c r="E15" s="119">
        <f t="shared" si="1"/>
        <v>120</v>
      </c>
      <c r="F15" s="120" t="s">
        <v>350</v>
      </c>
      <c r="G15" s="120" t="s">
        <v>233</v>
      </c>
      <c r="H15" s="119">
        <f t="shared" si="2"/>
        <v>104</v>
      </c>
      <c r="I15" s="120">
        <v>63</v>
      </c>
      <c r="J15" s="120" t="s">
        <v>351</v>
      </c>
      <c r="K15" s="119">
        <f t="shared" si="3"/>
        <v>201</v>
      </c>
      <c r="L15" s="118" t="s">
        <v>342</v>
      </c>
      <c r="M15" s="121">
        <v>148</v>
      </c>
      <c r="N15" s="122" t="s">
        <v>470</v>
      </c>
    </row>
    <row r="16" spans="1:14" s="40" customFormat="1" ht="19.5" customHeight="1">
      <c r="A16" s="102">
        <v>9</v>
      </c>
      <c r="B16" s="47" t="s">
        <v>43</v>
      </c>
      <c r="C16" s="114">
        <f t="shared" si="0"/>
        <v>2159</v>
      </c>
      <c r="D16" s="583" t="s">
        <v>300</v>
      </c>
      <c r="E16" s="111">
        <f t="shared" si="1"/>
        <v>242</v>
      </c>
      <c r="F16" s="89" t="s">
        <v>416</v>
      </c>
      <c r="G16" s="89" t="s">
        <v>343</v>
      </c>
      <c r="H16" s="112">
        <f t="shared" si="2"/>
        <v>367</v>
      </c>
      <c r="I16" s="94">
        <v>294</v>
      </c>
      <c r="J16" s="94" t="s">
        <v>365</v>
      </c>
      <c r="K16" s="112">
        <f t="shared" si="3"/>
        <v>517</v>
      </c>
      <c r="L16" s="95" t="s">
        <v>417</v>
      </c>
      <c r="M16" s="113">
        <v>254</v>
      </c>
      <c r="N16" s="101" t="s">
        <v>471</v>
      </c>
    </row>
    <row r="17" spans="1:14" s="40" customFormat="1" ht="19.5" customHeight="1">
      <c r="A17" s="116">
        <v>10</v>
      </c>
      <c r="B17" s="168" t="s">
        <v>44</v>
      </c>
      <c r="C17" s="117">
        <f t="shared" si="0"/>
        <v>647</v>
      </c>
      <c r="D17" s="122" t="s">
        <v>357</v>
      </c>
      <c r="E17" s="119">
        <f t="shared" si="1"/>
        <v>88</v>
      </c>
      <c r="F17" s="120" t="s">
        <v>420</v>
      </c>
      <c r="G17" s="120" t="s">
        <v>343</v>
      </c>
      <c r="H17" s="119">
        <f t="shared" si="2"/>
        <v>35</v>
      </c>
      <c r="I17" s="120">
        <v>22</v>
      </c>
      <c r="J17" s="120" t="s">
        <v>185</v>
      </c>
      <c r="K17" s="119">
        <f t="shared" si="3"/>
        <v>92</v>
      </c>
      <c r="L17" s="118" t="s">
        <v>351</v>
      </c>
      <c r="M17" s="121">
        <v>51</v>
      </c>
      <c r="N17" s="122" t="s">
        <v>472</v>
      </c>
    </row>
    <row r="18" spans="1:14" s="40" customFormat="1" ht="19.5" customHeight="1">
      <c r="A18" s="102">
        <v>11</v>
      </c>
      <c r="B18" s="47" t="s">
        <v>45</v>
      </c>
      <c r="C18" s="114">
        <f t="shared" si="0"/>
        <v>1366</v>
      </c>
      <c r="D18" s="583" t="s">
        <v>357</v>
      </c>
      <c r="E18" s="111">
        <f t="shared" si="1"/>
        <v>114</v>
      </c>
      <c r="F18" s="89" t="s">
        <v>352</v>
      </c>
      <c r="G18" s="89" t="s">
        <v>186</v>
      </c>
      <c r="H18" s="112">
        <f t="shared" si="2"/>
        <v>363</v>
      </c>
      <c r="I18" s="94">
        <v>274</v>
      </c>
      <c r="J18" s="94" t="s">
        <v>348</v>
      </c>
      <c r="K18" s="112">
        <f t="shared" si="3"/>
        <v>417</v>
      </c>
      <c r="L18" s="95" t="s">
        <v>423</v>
      </c>
      <c r="M18" s="113">
        <v>220</v>
      </c>
      <c r="N18" s="101" t="s">
        <v>473</v>
      </c>
    </row>
    <row r="19" spans="1:14" s="40" customFormat="1" ht="19.5" customHeight="1">
      <c r="A19" s="116">
        <v>12</v>
      </c>
      <c r="B19" s="168" t="s">
        <v>46</v>
      </c>
      <c r="C19" s="117">
        <f t="shared" si="0"/>
        <v>2074</v>
      </c>
      <c r="D19" s="122" t="s">
        <v>426</v>
      </c>
      <c r="E19" s="119">
        <f t="shared" si="1"/>
        <v>205</v>
      </c>
      <c r="F19" s="120" t="s">
        <v>346</v>
      </c>
      <c r="G19" s="120" t="s">
        <v>427</v>
      </c>
      <c r="H19" s="119">
        <f t="shared" si="2"/>
        <v>296</v>
      </c>
      <c r="I19" s="120">
        <v>227</v>
      </c>
      <c r="J19" s="120" t="s">
        <v>353</v>
      </c>
      <c r="K19" s="119">
        <f t="shared" si="3"/>
        <v>848</v>
      </c>
      <c r="L19" s="118" t="s">
        <v>366</v>
      </c>
      <c r="M19" s="121">
        <v>534</v>
      </c>
      <c r="N19" s="122" t="s">
        <v>474</v>
      </c>
    </row>
    <row r="20" spans="1:14" s="40" customFormat="1" ht="19.5" customHeight="1">
      <c r="A20" s="102">
        <v>13</v>
      </c>
      <c r="B20" s="47" t="s">
        <v>47</v>
      </c>
      <c r="C20" s="114">
        <f t="shared" si="0"/>
        <v>1030</v>
      </c>
      <c r="D20" s="583" t="s">
        <v>185</v>
      </c>
      <c r="E20" s="111">
        <f t="shared" si="1"/>
        <v>78</v>
      </c>
      <c r="F20" s="89" t="s">
        <v>386</v>
      </c>
      <c r="G20" s="89" t="s">
        <v>340</v>
      </c>
      <c r="H20" s="112">
        <f t="shared" si="2"/>
        <v>29</v>
      </c>
      <c r="I20" s="94">
        <v>23</v>
      </c>
      <c r="J20" s="94" t="s">
        <v>181</v>
      </c>
      <c r="K20" s="112">
        <f t="shared" si="3"/>
        <v>513</v>
      </c>
      <c r="L20" s="95" t="s">
        <v>358</v>
      </c>
      <c r="M20" s="113">
        <v>323</v>
      </c>
      <c r="N20" s="101" t="s">
        <v>475</v>
      </c>
    </row>
    <row r="21" spans="1:14" s="40" customFormat="1" ht="19.5" customHeight="1">
      <c r="A21" s="116">
        <v>14</v>
      </c>
      <c r="B21" s="168" t="s">
        <v>48</v>
      </c>
      <c r="C21" s="117">
        <f t="shared" si="0"/>
        <v>906</v>
      </c>
      <c r="D21" s="122" t="s">
        <v>432</v>
      </c>
      <c r="E21" s="119">
        <f t="shared" si="1"/>
        <v>110</v>
      </c>
      <c r="F21" s="120" t="s">
        <v>350</v>
      </c>
      <c r="G21" s="120" t="s">
        <v>185</v>
      </c>
      <c r="H21" s="119">
        <f t="shared" si="2"/>
        <v>229</v>
      </c>
      <c r="I21" s="120">
        <v>180</v>
      </c>
      <c r="J21" s="120" t="s">
        <v>391</v>
      </c>
      <c r="K21" s="119">
        <f t="shared" si="3"/>
        <v>153</v>
      </c>
      <c r="L21" s="118" t="s">
        <v>365</v>
      </c>
      <c r="M21" s="121">
        <v>80</v>
      </c>
      <c r="N21" s="122" t="s">
        <v>476</v>
      </c>
    </row>
    <row r="22" spans="1:14" s="40" customFormat="1" ht="19.5" customHeight="1">
      <c r="A22" s="102">
        <v>15</v>
      </c>
      <c r="B22" s="47" t="s">
        <v>49</v>
      </c>
      <c r="C22" s="114">
        <f t="shared" si="0"/>
        <v>941</v>
      </c>
      <c r="D22" s="583" t="s">
        <v>351</v>
      </c>
      <c r="E22" s="111">
        <f t="shared" si="1"/>
        <v>110</v>
      </c>
      <c r="F22" s="89" t="s">
        <v>352</v>
      </c>
      <c r="G22" s="89" t="s">
        <v>334</v>
      </c>
      <c r="H22" s="112">
        <f t="shared" si="2"/>
        <v>96</v>
      </c>
      <c r="I22" s="94">
        <v>47</v>
      </c>
      <c r="J22" s="94" t="s">
        <v>391</v>
      </c>
      <c r="K22" s="112">
        <f t="shared" si="3"/>
        <v>251</v>
      </c>
      <c r="L22" s="95" t="s">
        <v>435</v>
      </c>
      <c r="M22" s="113">
        <v>126</v>
      </c>
      <c r="N22" s="101" t="s">
        <v>477</v>
      </c>
    </row>
    <row r="23" spans="1:14" s="40" customFormat="1" ht="19.5" customHeight="1">
      <c r="A23" s="116">
        <v>16</v>
      </c>
      <c r="B23" s="168" t="s">
        <v>50</v>
      </c>
      <c r="C23" s="117">
        <f t="shared" si="0"/>
        <v>1087</v>
      </c>
      <c r="D23" s="122" t="s">
        <v>248</v>
      </c>
      <c r="E23" s="119">
        <f t="shared" si="1"/>
        <v>105</v>
      </c>
      <c r="F23" s="120" t="s">
        <v>347</v>
      </c>
      <c r="G23" s="120" t="s">
        <v>340</v>
      </c>
      <c r="H23" s="119">
        <f t="shared" si="2"/>
        <v>354</v>
      </c>
      <c r="I23" s="120">
        <v>256</v>
      </c>
      <c r="J23" s="120" t="s">
        <v>352</v>
      </c>
      <c r="K23" s="119">
        <f t="shared" si="3"/>
        <v>226</v>
      </c>
      <c r="L23" s="118" t="s">
        <v>353</v>
      </c>
      <c r="M23" s="121">
        <v>157</v>
      </c>
      <c r="N23" s="122" t="s">
        <v>478</v>
      </c>
    </row>
    <row r="24" spans="1:14" s="40" customFormat="1" ht="19.5" customHeight="1">
      <c r="A24" s="102">
        <v>17</v>
      </c>
      <c r="B24" s="47" t="s">
        <v>51</v>
      </c>
      <c r="C24" s="115">
        <f t="shared" si="0"/>
        <v>1386</v>
      </c>
      <c r="D24" s="583" t="s">
        <v>343</v>
      </c>
      <c r="E24" s="111">
        <f t="shared" si="1"/>
        <v>181</v>
      </c>
      <c r="F24" s="89" t="s">
        <v>440</v>
      </c>
      <c r="G24" s="89" t="s">
        <v>341</v>
      </c>
      <c r="H24" s="112">
        <f t="shared" si="2"/>
        <v>92</v>
      </c>
      <c r="I24" s="94">
        <v>56</v>
      </c>
      <c r="J24" s="94" t="s">
        <v>356</v>
      </c>
      <c r="K24" s="112">
        <f t="shared" si="3"/>
        <v>84</v>
      </c>
      <c r="L24" s="95" t="s">
        <v>248</v>
      </c>
      <c r="M24" s="113">
        <v>63</v>
      </c>
      <c r="N24" s="101" t="s">
        <v>479</v>
      </c>
    </row>
    <row r="25" spans="1:14" s="40" customFormat="1" ht="19.5" customHeight="1">
      <c r="A25" s="116">
        <v>18</v>
      </c>
      <c r="B25" s="296" t="s">
        <v>52</v>
      </c>
      <c r="C25" s="117">
        <f t="shared" si="0"/>
        <v>2893</v>
      </c>
      <c r="D25" s="122" t="s">
        <v>369</v>
      </c>
      <c r="E25" s="119">
        <f t="shared" si="1"/>
        <v>189</v>
      </c>
      <c r="F25" s="120" t="s">
        <v>443</v>
      </c>
      <c r="G25" s="120" t="s">
        <v>432</v>
      </c>
      <c r="H25" s="119">
        <f t="shared" si="2"/>
        <v>345</v>
      </c>
      <c r="I25" s="120">
        <v>256</v>
      </c>
      <c r="J25" s="120" t="s">
        <v>348</v>
      </c>
      <c r="K25" s="119">
        <f t="shared" si="3"/>
        <v>1582</v>
      </c>
      <c r="L25" s="118" t="s">
        <v>444</v>
      </c>
      <c r="M25" s="121">
        <v>922</v>
      </c>
      <c r="N25" s="122" t="s">
        <v>480</v>
      </c>
    </row>
    <row r="26" spans="1:14" s="41" customFormat="1" ht="25.5" customHeight="1">
      <c r="A26" s="103"/>
      <c r="B26" s="107" t="s">
        <v>102</v>
      </c>
      <c r="C26" s="115">
        <f t="shared" si="0"/>
        <v>36086</v>
      </c>
      <c r="D26" s="100">
        <v>771</v>
      </c>
      <c r="E26" s="111">
        <f>F26+G26</f>
        <v>3813</v>
      </c>
      <c r="F26" s="114" t="s">
        <v>447</v>
      </c>
      <c r="G26" s="114" t="s">
        <v>448</v>
      </c>
      <c r="H26" s="112">
        <f>I26++J26</f>
        <v>7279</v>
      </c>
      <c r="I26" s="115">
        <v>5504</v>
      </c>
      <c r="J26" s="115" t="s">
        <v>449</v>
      </c>
      <c r="K26" s="112">
        <f>L26+M26</f>
        <v>9171</v>
      </c>
      <c r="L26" s="115">
        <v>4067</v>
      </c>
      <c r="M26" s="115">
        <v>5104</v>
      </c>
      <c r="N26" s="115">
        <v>15052</v>
      </c>
    </row>
    <row r="27" spans="2:7" s="11" customFormat="1" ht="15" customHeight="1" hidden="1">
      <c r="B27" s="104"/>
      <c r="C27" s="11">
        <v>15647</v>
      </c>
      <c r="D27" s="11">
        <v>10985</v>
      </c>
      <c r="F27" s="11">
        <f>SUM(F8:F26)</f>
        <v>0</v>
      </c>
      <c r="G27" s="11">
        <f>SUM(G8:G26)</f>
        <v>0</v>
      </c>
    </row>
    <row r="28" spans="2:4" s="11" customFormat="1" ht="15" customHeight="1" hidden="1">
      <c r="B28" s="104"/>
      <c r="D28" s="11">
        <f>SUM(D8:D25)</f>
        <v>0</v>
      </c>
    </row>
    <row r="29" spans="2:4" s="11" customFormat="1" ht="15" customHeight="1" hidden="1">
      <c r="B29" s="104"/>
      <c r="C29" s="11">
        <v>15869</v>
      </c>
      <c r="D29" s="11">
        <v>11316</v>
      </c>
    </row>
    <row r="30" s="11" customFormat="1" ht="15" customHeight="1" hidden="1">
      <c r="B30" s="104"/>
    </row>
    <row r="31" spans="2:4" s="11" customFormat="1" ht="15" customHeight="1" hidden="1">
      <c r="B31" s="104"/>
      <c r="C31" s="11">
        <f>C29-F26</f>
        <v>12737</v>
      </c>
      <c r="D31" s="11">
        <f>D29-J26</f>
        <v>9541</v>
      </c>
    </row>
    <row r="32" s="11" customFormat="1" ht="33.75" customHeight="1">
      <c r="B32" s="85" t="s">
        <v>143</v>
      </c>
    </row>
    <row r="33" ht="41.25" customHeight="1">
      <c r="E33" s="36"/>
    </row>
  </sheetData>
  <sheetProtection/>
  <mergeCells count="16">
    <mergeCell ref="A2:N2"/>
    <mergeCell ref="B3:B5"/>
    <mergeCell ref="A3:A5"/>
    <mergeCell ref="L1:N1"/>
    <mergeCell ref="E4:E5"/>
    <mergeCell ref="F4:G4"/>
    <mergeCell ref="H4:H5"/>
    <mergeCell ref="I4:J4"/>
    <mergeCell ref="K4:K5"/>
    <mergeCell ref="L4:M4"/>
    <mergeCell ref="C3:C5"/>
    <mergeCell ref="K3:M3"/>
    <mergeCell ref="H3:J3"/>
    <mergeCell ref="N3:N5"/>
    <mergeCell ref="E3:G3"/>
    <mergeCell ref="D3:D5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="57" zoomScaleNormal="57" zoomScalePageLayoutView="0" workbookViewId="0" topLeftCell="A1">
      <selection activeCell="M9" sqref="M9"/>
    </sheetView>
  </sheetViews>
  <sheetFormatPr defaultColWidth="9.00390625" defaultRowHeight="12.75"/>
  <cols>
    <col min="1" max="1" width="7.125" style="21" customWidth="1"/>
    <col min="2" max="2" width="27.625" style="21" customWidth="1"/>
    <col min="3" max="3" width="17.625" style="21" customWidth="1"/>
    <col min="4" max="4" width="17.875" style="21" customWidth="1"/>
    <col min="5" max="5" width="12.875" style="21" customWidth="1"/>
    <col min="6" max="6" width="19.25390625" style="21" customWidth="1"/>
    <col min="7" max="16384" width="9.125" style="21" customWidth="1"/>
  </cols>
  <sheetData>
    <row r="1" spans="1:6" ht="23.25" customHeight="1">
      <c r="A1" s="496" t="s">
        <v>370</v>
      </c>
      <c r="B1" s="496"/>
      <c r="C1" s="496"/>
      <c r="D1" s="496"/>
      <c r="E1" s="496"/>
      <c r="F1" s="496"/>
    </row>
    <row r="2" spans="1:6" ht="23.25" customHeight="1">
      <c r="A2" s="496" t="s">
        <v>371</v>
      </c>
      <c r="B2" s="496"/>
      <c r="C2" s="496"/>
      <c r="D2" s="496"/>
      <c r="E2" s="496"/>
      <c r="F2" s="496"/>
    </row>
    <row r="3" spans="1:6" ht="23.25" customHeight="1">
      <c r="A3" s="496" t="s">
        <v>372</v>
      </c>
      <c r="B3" s="496"/>
      <c r="C3" s="496"/>
      <c r="D3" s="496"/>
      <c r="E3" s="496"/>
      <c r="F3" s="496"/>
    </row>
    <row r="4" spans="1:6" ht="23.25" customHeight="1">
      <c r="A4" s="496" t="s">
        <v>208</v>
      </c>
      <c r="B4" s="496"/>
      <c r="C4" s="496"/>
      <c r="D4" s="496"/>
      <c r="E4" s="496"/>
      <c r="F4" s="496"/>
    </row>
    <row r="5" spans="1:6" ht="14.25" customHeight="1">
      <c r="A5" s="347"/>
      <c r="B5" s="347"/>
      <c r="C5" s="347"/>
      <c r="D5" s="347"/>
      <c r="E5" s="347"/>
      <c r="F5" s="341"/>
    </row>
    <row r="6" spans="1:6" ht="18">
      <c r="A6" s="497" t="s">
        <v>481</v>
      </c>
      <c r="B6" s="497"/>
      <c r="C6" s="497"/>
      <c r="D6" s="497"/>
      <c r="E6" s="497"/>
      <c r="F6" s="497"/>
    </row>
    <row r="7" spans="2:5" ht="18">
      <c r="B7" s="342"/>
      <c r="C7" s="343"/>
      <c r="D7" s="343"/>
      <c r="E7" s="343"/>
    </row>
    <row r="8" spans="1:8" ht="47.25">
      <c r="A8" s="349" t="s">
        <v>1</v>
      </c>
      <c r="B8" s="312" t="s">
        <v>30</v>
      </c>
      <c r="C8" s="312" t="s">
        <v>209</v>
      </c>
      <c r="D8" s="312" t="s">
        <v>210</v>
      </c>
      <c r="E8" s="312" t="s">
        <v>8</v>
      </c>
      <c r="F8" s="312" t="s">
        <v>238</v>
      </c>
      <c r="G8"/>
      <c r="H8"/>
    </row>
    <row r="9" spans="1:6" ht="34.5" customHeight="1">
      <c r="A9" s="344">
        <v>1</v>
      </c>
      <c r="B9" s="256" t="s">
        <v>35</v>
      </c>
      <c r="C9" s="344">
        <v>354</v>
      </c>
      <c r="D9" s="344">
        <v>70</v>
      </c>
      <c r="E9" s="346">
        <f>C9+D9</f>
        <v>424</v>
      </c>
      <c r="F9" s="348">
        <v>438</v>
      </c>
    </row>
    <row r="10" spans="1:8" ht="34.5" customHeight="1">
      <c r="A10" s="642">
        <v>2</v>
      </c>
      <c r="B10" s="643" t="s">
        <v>36</v>
      </c>
      <c r="C10" s="642">
        <v>285</v>
      </c>
      <c r="D10" s="642">
        <v>26</v>
      </c>
      <c r="E10" s="644">
        <f>C10+D10</f>
        <v>311</v>
      </c>
      <c r="F10" s="645">
        <v>316</v>
      </c>
      <c r="G10"/>
      <c r="H10"/>
    </row>
    <row r="11" spans="1:8" ht="34.5" customHeight="1">
      <c r="A11" s="344">
        <v>3</v>
      </c>
      <c r="B11" s="172" t="s">
        <v>37</v>
      </c>
      <c r="C11" s="344">
        <v>381</v>
      </c>
      <c r="D11" s="344">
        <v>133</v>
      </c>
      <c r="E11" s="346">
        <f aca="true" t="shared" si="0" ref="E11:E26">C11+D11</f>
        <v>514</v>
      </c>
      <c r="F11" s="348">
        <v>526</v>
      </c>
      <c r="G11"/>
      <c r="H11"/>
    </row>
    <row r="12" spans="1:8" ht="34.5" customHeight="1">
      <c r="A12" s="642">
        <v>4</v>
      </c>
      <c r="B12" s="643" t="s">
        <v>38</v>
      </c>
      <c r="C12" s="642">
        <v>690</v>
      </c>
      <c r="D12" s="642">
        <v>136</v>
      </c>
      <c r="E12" s="644">
        <f t="shared" si="0"/>
        <v>826</v>
      </c>
      <c r="F12" s="645">
        <v>844</v>
      </c>
      <c r="G12"/>
      <c r="H12"/>
    </row>
    <row r="13" spans="1:8" ht="34.5" customHeight="1">
      <c r="A13" s="344">
        <v>5</v>
      </c>
      <c r="B13" s="172" t="s">
        <v>39</v>
      </c>
      <c r="C13" s="344">
        <v>601</v>
      </c>
      <c r="D13" s="344">
        <v>114</v>
      </c>
      <c r="E13" s="346">
        <f t="shared" si="0"/>
        <v>715</v>
      </c>
      <c r="F13" s="348">
        <v>729</v>
      </c>
      <c r="G13"/>
      <c r="H13"/>
    </row>
    <row r="14" spans="1:8" ht="34.5" customHeight="1">
      <c r="A14" s="642">
        <v>6</v>
      </c>
      <c r="B14" s="643" t="s">
        <v>40</v>
      </c>
      <c r="C14" s="642">
        <v>731</v>
      </c>
      <c r="D14" s="642">
        <v>294</v>
      </c>
      <c r="E14" s="644">
        <f t="shared" si="0"/>
        <v>1025</v>
      </c>
      <c r="F14" s="645">
        <v>1043</v>
      </c>
      <c r="G14"/>
      <c r="H14"/>
    </row>
    <row r="15" spans="1:8" ht="34.5" customHeight="1">
      <c r="A15" s="344">
        <v>7</v>
      </c>
      <c r="B15" s="172" t="s">
        <v>41</v>
      </c>
      <c r="C15" s="344">
        <v>353</v>
      </c>
      <c r="D15" s="344">
        <v>43</v>
      </c>
      <c r="E15" s="346">
        <f t="shared" si="0"/>
        <v>396</v>
      </c>
      <c r="F15" s="348">
        <v>407</v>
      </c>
      <c r="G15"/>
      <c r="H15"/>
    </row>
    <row r="16" spans="1:8" ht="34.5" customHeight="1">
      <c r="A16" s="642">
        <v>8</v>
      </c>
      <c r="B16" s="643" t="s">
        <v>42</v>
      </c>
      <c r="C16" s="642">
        <v>279</v>
      </c>
      <c r="D16" s="642">
        <v>115</v>
      </c>
      <c r="E16" s="644">
        <f t="shared" si="0"/>
        <v>394</v>
      </c>
      <c r="F16" s="645">
        <v>400</v>
      </c>
      <c r="G16"/>
      <c r="H16"/>
    </row>
    <row r="17" spans="1:8" ht="34.5" customHeight="1">
      <c r="A17" s="344">
        <v>9</v>
      </c>
      <c r="B17" s="172" t="s">
        <v>43</v>
      </c>
      <c r="C17" s="344">
        <v>288</v>
      </c>
      <c r="D17" s="344">
        <v>99</v>
      </c>
      <c r="E17" s="346">
        <f t="shared" si="0"/>
        <v>387</v>
      </c>
      <c r="F17" s="348">
        <v>398</v>
      </c>
      <c r="G17"/>
      <c r="H17"/>
    </row>
    <row r="18" spans="1:8" ht="34.5" customHeight="1">
      <c r="A18" s="642">
        <v>10</v>
      </c>
      <c r="B18" s="643" t="s">
        <v>44</v>
      </c>
      <c r="C18" s="642">
        <v>156</v>
      </c>
      <c r="D18" s="642">
        <v>23</v>
      </c>
      <c r="E18" s="644">
        <f t="shared" si="0"/>
        <v>179</v>
      </c>
      <c r="F18" s="645">
        <v>183</v>
      </c>
      <c r="G18"/>
      <c r="H18"/>
    </row>
    <row r="19" spans="1:8" ht="34.5" customHeight="1">
      <c r="A19" s="646">
        <v>11</v>
      </c>
      <c r="B19" s="647" t="s">
        <v>45</v>
      </c>
      <c r="C19" s="646">
        <v>234</v>
      </c>
      <c r="D19" s="646">
        <v>50</v>
      </c>
      <c r="E19" s="648">
        <f t="shared" si="0"/>
        <v>284</v>
      </c>
      <c r="F19" s="649">
        <v>289</v>
      </c>
      <c r="G19"/>
      <c r="H19"/>
    </row>
    <row r="20" spans="1:8" ht="34.5" customHeight="1">
      <c r="A20" s="642">
        <v>12</v>
      </c>
      <c r="B20" s="643" t="s">
        <v>46</v>
      </c>
      <c r="C20" s="642">
        <v>71</v>
      </c>
      <c r="D20" s="642">
        <v>284</v>
      </c>
      <c r="E20" s="644">
        <f t="shared" si="0"/>
        <v>355</v>
      </c>
      <c r="F20" s="645">
        <v>367</v>
      </c>
      <c r="G20"/>
      <c r="H20"/>
    </row>
    <row r="21" spans="1:8" ht="34.5" customHeight="1">
      <c r="A21" s="344">
        <v>13</v>
      </c>
      <c r="B21" s="172" t="s">
        <v>47</v>
      </c>
      <c r="C21" s="344">
        <v>164</v>
      </c>
      <c r="D21" s="344">
        <v>47</v>
      </c>
      <c r="E21" s="346">
        <f t="shared" si="0"/>
        <v>211</v>
      </c>
      <c r="F21" s="348">
        <v>222</v>
      </c>
      <c r="G21"/>
      <c r="H21"/>
    </row>
    <row r="22" spans="1:8" ht="34.5" customHeight="1">
      <c r="A22" s="642">
        <v>14</v>
      </c>
      <c r="B22" s="643" t="s">
        <v>48</v>
      </c>
      <c r="C22" s="642">
        <v>250</v>
      </c>
      <c r="D22" s="642">
        <v>16</v>
      </c>
      <c r="E22" s="644">
        <f t="shared" si="0"/>
        <v>266</v>
      </c>
      <c r="F22" s="645">
        <v>272</v>
      </c>
      <c r="G22"/>
      <c r="H22"/>
    </row>
    <row r="23" spans="1:8" ht="34.5" customHeight="1">
      <c r="A23" s="344">
        <v>15</v>
      </c>
      <c r="B23" s="172" t="s">
        <v>49</v>
      </c>
      <c r="C23" s="344">
        <v>279</v>
      </c>
      <c r="D23" s="344">
        <v>69</v>
      </c>
      <c r="E23" s="346">
        <f t="shared" si="0"/>
        <v>348</v>
      </c>
      <c r="F23" s="348">
        <v>361</v>
      </c>
      <c r="G23"/>
      <c r="H23"/>
    </row>
    <row r="24" spans="1:8" ht="34.5" customHeight="1">
      <c r="A24" s="642">
        <v>16</v>
      </c>
      <c r="B24" s="643" t="s">
        <v>50</v>
      </c>
      <c r="C24" s="642">
        <v>249</v>
      </c>
      <c r="D24" s="642">
        <v>47</v>
      </c>
      <c r="E24" s="644">
        <f t="shared" si="0"/>
        <v>296</v>
      </c>
      <c r="F24" s="645">
        <v>300</v>
      </c>
      <c r="G24"/>
      <c r="H24"/>
    </row>
    <row r="25" spans="1:8" ht="34.5" customHeight="1">
      <c r="A25" s="344">
        <v>17</v>
      </c>
      <c r="B25" s="172" t="s">
        <v>51</v>
      </c>
      <c r="C25" s="344">
        <v>331</v>
      </c>
      <c r="D25" s="344">
        <v>38</v>
      </c>
      <c r="E25" s="346">
        <f t="shared" si="0"/>
        <v>369</v>
      </c>
      <c r="F25" s="348">
        <v>373</v>
      </c>
      <c r="G25"/>
      <c r="H25"/>
    </row>
    <row r="26" spans="1:8" ht="34.5" customHeight="1">
      <c r="A26" s="642">
        <v>18</v>
      </c>
      <c r="B26" s="650" t="s">
        <v>52</v>
      </c>
      <c r="C26" s="642">
        <v>376</v>
      </c>
      <c r="D26" s="642">
        <v>103</v>
      </c>
      <c r="E26" s="644">
        <f t="shared" si="0"/>
        <v>479</v>
      </c>
      <c r="F26" s="645">
        <v>488</v>
      </c>
      <c r="G26"/>
      <c r="H26"/>
    </row>
    <row r="27" spans="1:8" ht="34.5" customHeight="1">
      <c r="A27" s="345"/>
      <c r="B27" s="345" t="s">
        <v>27</v>
      </c>
      <c r="C27" s="350">
        <f>SUM(C9:C26)</f>
        <v>6072</v>
      </c>
      <c r="D27" s="350">
        <f>SUM(D9:D26)</f>
        <v>1707</v>
      </c>
      <c r="E27" s="350">
        <f>SUM(E9:E26)</f>
        <v>7779</v>
      </c>
      <c r="F27" s="350">
        <f>SUM(F9:F26)</f>
        <v>7956</v>
      </c>
      <c r="G27"/>
      <c r="H27"/>
    </row>
  </sheetData>
  <sheetProtection/>
  <mergeCells count="5">
    <mergeCell ref="A1:F1"/>
    <mergeCell ref="A3:F3"/>
    <mergeCell ref="A2:F2"/>
    <mergeCell ref="A4:F4"/>
    <mergeCell ref="A6:F6"/>
  </mergeCells>
  <printOptions/>
  <pageMargins left="1.07" right="0.75" top="0.7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2013-04-05T07:02:14Z</cp:lastPrinted>
  <dcterms:created xsi:type="dcterms:W3CDTF">2012-06-09T06:34:01Z</dcterms:created>
  <dcterms:modified xsi:type="dcterms:W3CDTF">2013-10-11T12:35:42Z</dcterms:modified>
  <cp:category/>
  <cp:version/>
  <cp:contentType/>
  <cp:contentStatus/>
</cp:coreProperties>
</file>