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36" windowWidth="18120" windowHeight="9564" tabRatio="730" firstSheet="6" activeTab="20"/>
  </bookViews>
  <sheets>
    <sheet name="ЕДВ" sheetId="1" r:id="rId1"/>
    <sheet name="РЕДК" sheetId="2" r:id="rId2"/>
    <sheet name="ЕДК-многодет" sheetId="3" r:id="rId3"/>
    <sheet name="ЕДК-село" sheetId="4" r:id="rId4"/>
    <sheet name="ДП" sheetId="5" r:id="rId5"/>
    <sheet name="ДопДП" sheetId="6" r:id="rId6"/>
    <sheet name="бер и корм" sheetId="7" r:id="rId7"/>
    <sheet name="субсидии" sheetId="8" r:id="rId8"/>
    <sheet name="ОблМСП" sheetId="9" r:id="rId9"/>
    <sheet name="мат.капитал" sheetId="10" r:id="rId10"/>
    <sheet name="Зубопротез-е" sheetId="11" r:id="rId11"/>
    <sheet name="ВОВ" sheetId="12" r:id="rId12"/>
    <sheet name="федрегистр" sheetId="13" r:id="rId13"/>
    <sheet name="инвалиды" sheetId="14" r:id="rId14"/>
    <sheet name="ЧАЭС" sheetId="15" r:id="rId15"/>
    <sheet name="ФЕДК" sheetId="16" r:id="rId16"/>
    <sheet name="1,5" sheetId="17" r:id="rId17"/>
    <sheet name="475" sheetId="18" r:id="rId18"/>
    <sheet name="142" sheetId="19" r:id="rId19"/>
    <sheet name="актуальные" sheetId="20" r:id="rId20"/>
    <sheet name="Чис.многод.сем" sheetId="21" r:id="rId21"/>
  </sheets>
  <definedNames>
    <definedName name="DATABASE" localSheetId="4">'ДП'!$B$4:$H$21</definedName>
  </definedNames>
  <calcPr fullCalcOnLoad="1"/>
</workbook>
</file>

<file path=xl/sharedStrings.xml><?xml version="1.0" encoding="utf-8"?>
<sst xmlns="http://schemas.openxmlformats.org/spreadsheetml/2006/main" count="869" uniqueCount="315">
  <si>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</si>
  <si>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№ п/п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</si>
  <si>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</si>
  <si>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</si>
  <si>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</si>
  <si>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</si>
  <si>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</si>
  <si>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</si>
  <si>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ИТОГО</t>
  </si>
  <si>
    <t>№</t>
  </si>
  <si>
    <t>Наименование МО</t>
  </si>
  <si>
    <t>получатели</t>
  </si>
  <si>
    <t xml:space="preserve">иждивенцы 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</si>
  <si>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</si>
  <si>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</si>
  <si>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</si>
  <si>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</si>
  <si>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</si>
  <si>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</si>
  <si>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</si>
  <si>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</si>
  <si>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</si>
  <si>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</si>
  <si>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</si>
  <si>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</si>
  <si>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</si>
  <si>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</si>
  <si>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</si>
  <si>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</si>
  <si>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</si>
  <si>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</si>
  <si>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</si>
  <si>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</si>
  <si>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</si>
  <si>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</si>
  <si>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</si>
  <si>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</si>
  <si>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</si>
  <si>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</si>
  <si>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</si>
  <si>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</si>
  <si>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</si>
  <si>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</si>
  <si>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</si>
  <si>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</si>
  <si>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</si>
  <si>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</si>
  <si>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</si>
  <si>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</si>
  <si>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</si>
  <si>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</si>
  <si>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</si>
  <si>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</si>
  <si>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</si>
  <si>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</si>
  <si>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</si>
  <si>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</si>
  <si>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</si>
  <si>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</si>
  <si>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</si>
  <si>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</si>
  <si>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</si>
  <si>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</si>
  <si>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№
п/п</t>
  </si>
  <si>
    <t>Число получателей (чел.)</t>
  </si>
  <si>
    <t>Всего детей (чел.)</t>
  </si>
  <si>
    <t>% к предш. месяцу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</si>
  <si>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</si>
  <si>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</si>
  <si>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</si>
  <si>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</si>
  <si>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</si>
  <si>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</si>
  <si>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</si>
  <si>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</si>
  <si>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t>Льготоносителей (чел.)</t>
  </si>
  <si>
    <t>ВСЕГО:</t>
  </si>
  <si>
    <t>В т.ч. Детей</t>
  </si>
  <si>
    <t xml:space="preserve">В т.ч. женщин </t>
  </si>
  <si>
    <t>Государственная социальная помощь</t>
  </si>
  <si>
    <t xml:space="preserve">         Инвалиды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</si>
  <si>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</si>
  <si>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</si>
  <si>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</si>
  <si>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</si>
  <si>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</si>
  <si>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</si>
  <si>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Примечание:  Человек  учитывается один раз по более приоритетной категории.</t>
  </si>
  <si>
    <t>Примечание:  Человек  учитывается один раз по наиболее приоритетной категории (см.рейтинг).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</si>
  <si>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</si>
  <si>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</si>
  <si>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</si>
  <si>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</si>
  <si>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</si>
  <si>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</si>
  <si>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</si>
  <si>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</si>
  <si>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</si>
  <si>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</si>
  <si>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</si>
  <si>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</si>
  <si>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</si>
  <si>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</si>
  <si>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</si>
  <si>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</si>
  <si>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</si>
  <si>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</si>
  <si>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</si>
  <si>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</si>
  <si>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</si>
  <si>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</si>
  <si>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</si>
  <si>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</si>
  <si>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</si>
  <si>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</si>
  <si>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*-в данную численность также включены граждане у которых имеется задолженность по данному виду выплаты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</si>
  <si>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</si>
  <si>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</si>
  <si>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</si>
  <si>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</si>
  <si>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</si>
  <si>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</si>
  <si>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</si>
  <si>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</si>
  <si>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</si>
  <si>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</si>
  <si>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 xml:space="preserve">Количество граждан зарегистрированных в БД 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</si>
  <si>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</si>
  <si>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</si>
  <si>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</si>
  <si>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</si>
  <si>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</si>
  <si>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>ЧАЭС, в том числе:</t>
  </si>
  <si>
    <t>МАЯК, в том числе:</t>
  </si>
  <si>
    <t xml:space="preserve">ПОР       </t>
  </si>
  <si>
    <t>1 группа</t>
  </si>
  <si>
    <t>2 группа</t>
  </si>
  <si>
    <t>3 группа</t>
  </si>
  <si>
    <t xml:space="preserve">Жертвы политических репрессий </t>
  </si>
  <si>
    <t xml:space="preserve">Ветераны труда </t>
  </si>
  <si>
    <t xml:space="preserve">Информация о получателях федеральной ежемесячной денежной компенсации  за  расходы по коммунальным услугам  </t>
  </si>
  <si>
    <t>не подлежащим обязательному социальному страхованию</t>
  </si>
  <si>
    <t xml:space="preserve">  Активных распоряжений на детей на отчётную дату.                        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</si>
  <si>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</si>
  <si>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</si>
  <si>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</si>
  <si>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</si>
  <si>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</si>
  <si>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</si>
  <si>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</si>
  <si>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</si>
  <si>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Наименование МO</t>
  </si>
  <si>
    <t>текущий месяц</t>
  </si>
  <si>
    <t>ВСЕГО (накопительно)</t>
  </si>
  <si>
    <t>семей</t>
  </si>
  <si>
    <t>граждан</t>
  </si>
  <si>
    <t xml:space="preserve">№ </t>
  </si>
  <si>
    <t>количество получа-телей мно-годетная мать/отец (чел).</t>
  </si>
  <si>
    <t xml:space="preserve">   лица, жители бло-кадного Лен-да, признанные инв-ми</t>
  </si>
  <si>
    <t>Компенсация на рождение ребенка ЛО чел.(детей)</t>
  </si>
  <si>
    <t>Единоврем. Выплата лицам, состоящим в браке 50, 60,70, 75 лет                                                                       (семейных пар)</t>
  </si>
  <si>
    <t>Социальное пособие на погребение (чел.)</t>
  </si>
  <si>
    <t>Пособие на рожд. по ФЗ №81 
чел. (детей)</t>
  </si>
  <si>
    <t>Ежегод. компенсация на приобрет. одежды и шк.-письм. принадлежностей многодетным         чел.(детей)</t>
  </si>
  <si>
    <t>единовременная выплата (органы соцзащиты) чел.</t>
  </si>
  <si>
    <t>в т.ч.      60 лет брака</t>
  </si>
  <si>
    <t>в т.ч.       70 лет брака</t>
  </si>
  <si>
    <t>в т.ч.      75 лет брака</t>
  </si>
  <si>
    <t>в т.ч. из малоимущих семей</t>
  </si>
  <si>
    <t>Информация о количестве  ветеранов  Великой Отечественной войны 1941-1945 годов,  состоящих на учете</t>
  </si>
  <si>
    <t xml:space="preserve">  участники ВОВ </t>
  </si>
  <si>
    <t>Численность получателей всего</t>
  </si>
  <si>
    <t>из  них</t>
  </si>
  <si>
    <t>Ликвидаторы без инв-ти, из них получают в соответствии с</t>
  </si>
  <si>
    <t>инвалиды, из них получают в соответствии с</t>
  </si>
  <si>
    <t>получатели в связи с потерей кормильца в соответствии с</t>
  </si>
  <si>
    <t>получатели в связи с потерей кормильца  по суд.реш.</t>
  </si>
  <si>
    <t>законода-тельством</t>
  </si>
  <si>
    <t>судебным решением</t>
  </si>
  <si>
    <t xml:space="preserve">и    детям в возрасте до 3-х лет             </t>
  </si>
  <si>
    <t>Подпорожский*</t>
  </si>
  <si>
    <t>5 (6+7)</t>
  </si>
  <si>
    <t>8 (9+10)</t>
  </si>
  <si>
    <t>11(12+13)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</si>
  <si>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</si>
  <si>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Инвалиды (по группе инвалидности)</t>
  </si>
  <si>
    <t>Инвалиды взрослые (старше 18 лет)</t>
  </si>
  <si>
    <t>ребенок-инвалид</t>
  </si>
  <si>
    <t>10</t>
  </si>
  <si>
    <t>9</t>
  </si>
  <si>
    <t>6</t>
  </si>
  <si>
    <t>13</t>
  </si>
  <si>
    <t>ВСЕГО по ежемесячному детскому пособию</t>
  </si>
  <si>
    <t>17</t>
  </si>
  <si>
    <t>5</t>
  </si>
  <si>
    <t xml:space="preserve">Информация о численности получателей материнского капитала 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</si>
  <si>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</si>
  <si>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</si>
  <si>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</si>
  <si>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</si>
  <si>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Приобре-тение транспортного средства</t>
  </si>
  <si>
    <t>Итого</t>
  </si>
  <si>
    <t>Улучше-ние жил. условий всего</t>
  </si>
  <si>
    <t>строительство  жилого дома</t>
  </si>
  <si>
    <t>приобретение жилья</t>
  </si>
  <si>
    <t>ремонт жилья</t>
  </si>
  <si>
    <t>газификация домо-владения</t>
  </si>
  <si>
    <t>приобре-тение зем. уч-ков</t>
  </si>
  <si>
    <t>№
 п.п</t>
  </si>
  <si>
    <t>Всего состоит на очереди (чел.)</t>
  </si>
  <si>
    <t>1</t>
  </si>
  <si>
    <t>2</t>
  </si>
  <si>
    <t>3</t>
  </si>
  <si>
    <t>4</t>
  </si>
  <si>
    <t>7</t>
  </si>
  <si>
    <t>8</t>
  </si>
  <si>
    <t>11</t>
  </si>
  <si>
    <t>12</t>
  </si>
  <si>
    <t>14</t>
  </si>
  <si>
    <t>15</t>
  </si>
  <si>
    <t>16</t>
  </si>
  <si>
    <t>18</t>
  </si>
  <si>
    <t>ИТОГО по области</t>
  </si>
  <si>
    <t>в том числе семей, имеющие ___ несовершеннолетних детей</t>
  </si>
  <si>
    <t>6 детей</t>
  </si>
  <si>
    <r>
      <t>ВСЕГО  граждан , которым назначена выплата  в 2015 году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</si>
  <si>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Количество получателей у которых были начисления (с учетом должников без иждивенцев) накопительно * в 2015г.</t>
  </si>
  <si>
    <t>Количество получателей у которых были начисления (с учетом должников без иждивенцев) накопительно* в 2015 г.</t>
  </si>
  <si>
    <t xml:space="preserve">Количество семей  (с учетом должников) в 2015г. (накопительно по начислению) </t>
  </si>
  <si>
    <t>Количество многодетных семей зарегистрированных в БД на текущий момент</t>
  </si>
  <si>
    <t>Количество получателей у которых были начисления (с учетом должников) накопительно в  2015 году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</si>
  <si>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</si>
  <si>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</si>
  <si>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</si>
  <si>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</si>
  <si>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</si>
  <si>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</si>
  <si>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</si>
  <si>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</si>
  <si>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</si>
  <si>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</si>
  <si>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</si>
  <si>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</si>
  <si>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</si>
  <si>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</si>
  <si>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</si>
  <si>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</si>
  <si>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</si>
  <si>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</si>
  <si>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ИТОГО:</t>
  </si>
  <si>
    <t>Всего оказано  за 2015г. (чел.)</t>
  </si>
  <si>
    <t xml:space="preserve">   Нарастающим итогом за 2015 год</t>
  </si>
  <si>
    <t>Муниципальные районы</t>
  </si>
  <si>
    <t>7 детей и более детей</t>
  </si>
  <si>
    <t>за 2015 г</t>
  </si>
  <si>
    <t>Всего за 2015г. (накопительно)</t>
  </si>
  <si>
    <t>Всего  за  2015г. (накопительно)</t>
  </si>
  <si>
    <r>
      <t>Численность за 2015г.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</si>
  <si>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Получателей</t>
  </si>
  <si>
    <t>Количество носителей льгот у которых были начисления (с учетом должников) в 2015 году (накопительно)</t>
  </si>
  <si>
    <t>Количество граждан, получивших различные меры социальной поддержки в 2015 году (накопительно)</t>
  </si>
  <si>
    <t>на 01.04.15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</si>
  <si>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</si>
  <si>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</si>
  <si>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</si>
  <si>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</si>
  <si>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</si>
  <si>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ежемесячная доплата к пенсии до ПМ (ОПФР) на март (чел.)</t>
  </si>
  <si>
    <t>3(4+5+8+11+14+15)</t>
  </si>
  <si>
    <r>
      <t xml:space="preserve">Сведения о количестве граждан зарегистрированных в БД АИС "Соцзащита", </t>
    </r>
    <r>
      <rPr>
        <b/>
        <u val="single"/>
        <sz val="12"/>
        <rFont val="Arial Cyr"/>
        <family val="0"/>
      </rPr>
      <t xml:space="preserve">имеющих право </t>
    </r>
    <r>
      <rPr>
        <b/>
        <i/>
        <sz val="12"/>
        <rFont val="Arial Cyr"/>
        <family val="0"/>
      </rPr>
      <t>на получение ежемесячной денежной выплаты из федерального бюджета на 01.04.2015г.</t>
    </r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</si>
  <si>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</si>
  <si>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</si>
  <si>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</si>
  <si>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</si>
  <si>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</si>
  <si>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</si>
  <si>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</si>
  <si>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</si>
  <si>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</si>
  <si>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</si>
  <si>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 xml:space="preserve">Количество льготников находящихся в регистре Пенсионного Фонда </t>
  </si>
  <si>
    <t>признанные инвалидами</t>
  </si>
  <si>
    <t>без группы инвалидности</t>
  </si>
  <si>
    <t>рейтинг</t>
  </si>
  <si>
    <t>Итого по области</t>
  </si>
  <si>
    <t>Численность льготоносителей</t>
  </si>
  <si>
    <t>Численность получателей</t>
  </si>
  <si>
    <t>Накопительно льготоносителей за 2015г. (без начислений текущего месяца)</t>
  </si>
  <si>
    <t>Численность льгото-носителей</t>
  </si>
  <si>
    <t>Накопительно льготоносителей за 2015г.</t>
  </si>
  <si>
    <t>на  май  2015 года</t>
  </si>
  <si>
    <t>начислено к выплате за март 2015 года</t>
  </si>
  <si>
    <t>Количество актуальных получателей (с учетом должников без иждивенцев) по БД  на май 2015 г</t>
  </si>
  <si>
    <t>начислено к выплате на май 2015 года</t>
  </si>
  <si>
    <t>Количество актуальных (семей) /получателей (с учетом должников) на май 2015г</t>
  </si>
  <si>
    <t>Количество актуальных получателей в БД на май 2015 года (с учетом должников)</t>
  </si>
  <si>
    <t>Информация о получателях ежемесячных пособий, гражданам имеющим детей  на  май  2015 г.</t>
  </si>
  <si>
    <t>на 01.05.15</t>
  </si>
  <si>
    <t>Информация по ежемесячным пособиям на детей по  заявке на  май 2015 г.</t>
  </si>
  <si>
    <t xml:space="preserve">                                на  май   2015 г.</t>
  </si>
  <si>
    <t>с 01.2015 по 05.2015</t>
  </si>
  <si>
    <t>Информация по  услуге "Бесплатное зубопротезирование"  по состоянию БД АИС "Соцзащита"   на 01.05.2015г.</t>
  </si>
  <si>
    <t xml:space="preserve"> в БД АИС "Социальная защита" по состоянию  на 01  мая 2015 года</t>
  </si>
  <si>
    <t>Сведения о количестве инвалидов по БД "Социальная защита" на 01.05.2015</t>
  </si>
  <si>
    <t>Количество актуальных получателей (с учетом должников) на май 2015г.</t>
  </si>
  <si>
    <t>на 01 мая  2015 года.</t>
  </si>
  <si>
    <t xml:space="preserve">        на май  месяц 2015 года</t>
  </si>
  <si>
    <t>Сведения о числености граждан зарегистрированных в БД АИС "Социальная защита" на 01.05.2015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</si>
  <si>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01.05.2015 г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</si>
  <si>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2015</t>
    </r>
    <r>
      <rPr>
        <b/>
        <i/>
        <sz val="14"/>
        <rFont val="Arial"/>
        <family val="2"/>
      </rPr>
      <t xml:space="preserve"> год (нарастающим итогом) по состоянию БД "Социальная защита" на 01.052015  г.   </t>
    </r>
  </si>
  <si>
    <t>в т.ч.        50 лет брака</t>
  </si>
  <si>
    <t>Информация о получателях субсидий на оплату жилого помещения и коммунальных услуг
 на 01 мая 2015 г.</t>
  </si>
  <si>
    <t>апрель</t>
  </si>
  <si>
    <t xml:space="preserve">                      на  май 2015 г.</t>
  </si>
  <si>
    <t>на  май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</si>
</sst>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 &quot;[$руб.-419];[Red]&quot;-&quot;#,##0.00&quot; &quot;[$руб.-419]"/>
  </numFmts>
  <fonts count="128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color indexed="8"/>
      <name val="Arial"/>
      <family val="2"/>
    </font>
    <font>
      <b/>
      <i/>
      <sz val="16"/>
      <name val="Arial Cyr"/>
      <family val="0"/>
    </font>
    <font>
      <sz val="18"/>
      <name val="Arial Cyr"/>
      <family val="0"/>
    </font>
    <font>
      <u val="single"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i/>
      <u val="single"/>
      <sz val="14"/>
      <name val="Arial"/>
      <family val="2"/>
    </font>
    <font>
      <i/>
      <sz val="14"/>
      <name val="Arial Cyr"/>
      <family val="0"/>
    </font>
    <font>
      <i/>
      <sz val="16"/>
      <name val="Arial Cyr"/>
      <family val="0"/>
    </font>
    <font>
      <sz val="14"/>
      <name val="Arial Unicode MS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name val="Arial "/>
      <family val="0"/>
    </font>
    <font>
      <b/>
      <sz val="16"/>
      <name val="Arial Cyr"/>
      <family val="0"/>
    </font>
    <font>
      <b/>
      <i/>
      <sz val="10"/>
      <color indexed="8"/>
      <name val="Arial"/>
      <family val="2"/>
    </font>
    <font>
      <sz val="10"/>
      <color indexed="8"/>
      <name val="Arial Cyr"/>
      <family val="2"/>
    </font>
    <font>
      <b/>
      <i/>
      <sz val="10"/>
      <name val="Arial Cyr"/>
      <family val="0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b/>
      <u val="single"/>
      <sz val="12"/>
      <name val="Arial Cyr"/>
      <family val="0"/>
    </font>
    <font>
      <i/>
      <sz val="8"/>
      <name val="Arial Cyr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8"/>
      <name val="Arial Cyr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4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1" fillId="3" borderId="0" applyNumberFormat="0" applyBorder="0" applyAlignment="0" applyProtection="0"/>
    <xf numFmtId="0" fontId="92" fillId="4" borderId="0">
      <alignment/>
      <protection/>
    </xf>
    <xf numFmtId="0" fontId="91" fillId="5" borderId="0" applyNumberFormat="0" applyBorder="0" applyAlignment="0" applyProtection="0"/>
    <xf numFmtId="0" fontId="1" fillId="6" borderId="0" applyNumberFormat="0" applyBorder="0" applyAlignment="0" applyProtection="0"/>
    <xf numFmtId="0" fontId="92" fillId="7" borderId="0">
      <alignment/>
      <protection/>
    </xf>
    <xf numFmtId="0" fontId="91" fillId="8" borderId="0" applyNumberFormat="0" applyBorder="0" applyAlignment="0" applyProtection="0"/>
    <xf numFmtId="0" fontId="1" fillId="9" borderId="0" applyNumberFormat="0" applyBorder="0" applyAlignment="0" applyProtection="0"/>
    <xf numFmtId="0" fontId="92" fillId="10" borderId="0">
      <alignment/>
      <protection/>
    </xf>
    <xf numFmtId="0" fontId="91" fillId="11" borderId="0" applyNumberFormat="0" applyBorder="0" applyAlignment="0" applyProtection="0"/>
    <xf numFmtId="0" fontId="1" fillId="12" borderId="0" applyNumberFormat="0" applyBorder="0" applyAlignment="0" applyProtection="0"/>
    <xf numFmtId="0" fontId="92" fillId="13" borderId="0">
      <alignment/>
      <protection/>
    </xf>
    <xf numFmtId="0" fontId="91" fillId="14" borderId="0" applyNumberFormat="0" applyBorder="0" applyAlignment="0" applyProtection="0"/>
    <xf numFmtId="0" fontId="1" fillId="15" borderId="0" applyNumberFormat="0" applyBorder="0" applyAlignment="0" applyProtection="0"/>
    <xf numFmtId="0" fontId="92" fillId="16" borderId="0">
      <alignment/>
      <protection/>
    </xf>
    <xf numFmtId="0" fontId="91" fillId="17" borderId="0" applyNumberFormat="0" applyBorder="0" applyAlignment="0" applyProtection="0"/>
    <xf numFmtId="0" fontId="1" fillId="18" borderId="0" applyNumberFormat="0" applyBorder="0" applyAlignment="0" applyProtection="0"/>
    <xf numFmtId="0" fontId="92" fillId="19" borderId="0">
      <alignment/>
      <protection/>
    </xf>
    <xf numFmtId="0" fontId="91" fillId="20" borderId="0" applyNumberFormat="0" applyBorder="0" applyAlignment="0" applyProtection="0"/>
    <xf numFmtId="0" fontId="1" fillId="21" borderId="0" applyNumberFormat="0" applyBorder="0" applyAlignment="0" applyProtection="0"/>
    <xf numFmtId="0" fontId="92" fillId="22" borderId="0">
      <alignment/>
      <protection/>
    </xf>
    <xf numFmtId="0" fontId="91" fillId="23" borderId="0" applyNumberFormat="0" applyBorder="0" applyAlignment="0" applyProtection="0"/>
    <xf numFmtId="0" fontId="1" fillId="24" borderId="0" applyNumberFormat="0" applyBorder="0" applyAlignment="0" applyProtection="0"/>
    <xf numFmtId="0" fontId="92" fillId="25" borderId="0">
      <alignment/>
      <protection/>
    </xf>
    <xf numFmtId="0" fontId="91" fillId="26" borderId="0" applyNumberFormat="0" applyBorder="0" applyAlignment="0" applyProtection="0"/>
    <xf numFmtId="0" fontId="1" fillId="27" borderId="0" applyNumberFormat="0" applyBorder="0" applyAlignment="0" applyProtection="0"/>
    <xf numFmtId="0" fontId="92" fillId="28" borderId="0">
      <alignment/>
      <protection/>
    </xf>
    <xf numFmtId="0" fontId="91" fillId="29" borderId="0" applyNumberFormat="0" applyBorder="0" applyAlignment="0" applyProtection="0"/>
    <xf numFmtId="0" fontId="1" fillId="12" borderId="0" applyNumberFormat="0" applyBorder="0" applyAlignment="0" applyProtection="0"/>
    <xf numFmtId="0" fontId="92" fillId="13" borderId="0">
      <alignment/>
      <protection/>
    </xf>
    <xf numFmtId="0" fontId="91" fillId="30" borderId="0" applyNumberFormat="0" applyBorder="0" applyAlignment="0" applyProtection="0"/>
    <xf numFmtId="0" fontId="1" fillId="21" borderId="0" applyNumberFormat="0" applyBorder="0" applyAlignment="0" applyProtection="0"/>
    <xf numFmtId="0" fontId="92" fillId="22" borderId="0">
      <alignment/>
      <protection/>
    </xf>
    <xf numFmtId="0" fontId="91" fillId="31" borderId="0" applyNumberFormat="0" applyBorder="0" applyAlignment="0" applyProtection="0"/>
    <xf numFmtId="0" fontId="1" fillId="32" borderId="0" applyNumberFormat="0" applyBorder="0" applyAlignment="0" applyProtection="0"/>
    <xf numFmtId="0" fontId="92" fillId="33" borderId="0">
      <alignment/>
      <protection/>
    </xf>
    <xf numFmtId="0" fontId="93" fillId="34" borderId="0" applyNumberFormat="0" applyBorder="0" applyAlignment="0" applyProtection="0"/>
    <xf numFmtId="0" fontId="41" fillId="35" borderId="0" applyNumberFormat="0" applyBorder="0" applyAlignment="0" applyProtection="0"/>
    <xf numFmtId="0" fontId="94" fillId="36" borderId="0">
      <alignment/>
      <protection/>
    </xf>
    <xf numFmtId="0" fontId="93" fillId="37" borderId="0" applyNumberFormat="0" applyBorder="0" applyAlignment="0" applyProtection="0"/>
    <xf numFmtId="0" fontId="41" fillId="24" borderId="0" applyNumberFormat="0" applyBorder="0" applyAlignment="0" applyProtection="0"/>
    <xf numFmtId="0" fontId="94" fillId="25" borderId="0">
      <alignment/>
      <protection/>
    </xf>
    <xf numFmtId="0" fontId="93" fillId="38" borderId="0" applyNumberFormat="0" applyBorder="0" applyAlignment="0" applyProtection="0"/>
    <xf numFmtId="0" fontId="41" fillId="27" borderId="0" applyNumberFormat="0" applyBorder="0" applyAlignment="0" applyProtection="0"/>
    <xf numFmtId="0" fontId="94" fillId="28" borderId="0">
      <alignment/>
      <protection/>
    </xf>
    <xf numFmtId="0" fontId="93" fillId="39" borderId="0" applyNumberFormat="0" applyBorder="0" applyAlignment="0" applyProtection="0"/>
    <xf numFmtId="0" fontId="41" fillId="40" borderId="0" applyNumberFormat="0" applyBorder="0" applyAlignment="0" applyProtection="0"/>
    <xf numFmtId="0" fontId="94" fillId="41" borderId="0">
      <alignment/>
      <protection/>
    </xf>
    <xf numFmtId="0" fontId="93" fillId="42" borderId="0" applyNumberFormat="0" applyBorder="0" applyAlignment="0" applyProtection="0"/>
    <xf numFmtId="0" fontId="41" fillId="43" borderId="0" applyNumberFormat="0" applyBorder="0" applyAlignment="0" applyProtection="0"/>
    <xf numFmtId="0" fontId="94" fillId="44" borderId="0">
      <alignment/>
      <protection/>
    </xf>
    <xf numFmtId="0" fontId="93" fillId="45" borderId="0" applyNumberFormat="0" applyBorder="0" applyAlignment="0" applyProtection="0"/>
    <xf numFmtId="0" fontId="41" fillId="46" borderId="0" applyNumberFormat="0" applyBorder="0" applyAlignment="0" applyProtection="0"/>
    <xf numFmtId="0" fontId="94" fillId="47" borderId="0">
      <alignment/>
      <protection/>
    </xf>
    <xf numFmtId="0" fontId="95" fillId="0" borderId="0">
      <alignment horizontal="center"/>
      <protection/>
    </xf>
    <xf numFmtId="0" fontId="95" fillId="0" borderId="0">
      <alignment horizontal="center" textRotation="90"/>
      <protection/>
    </xf>
    <xf numFmtId="0" fontId="96" fillId="0" borderId="0">
      <alignment/>
      <protection/>
    </xf>
    <xf numFmtId="165" fontId="96" fillId="0" borderId="0">
      <alignment/>
      <protection/>
    </xf>
    <xf numFmtId="0" fontId="93" fillId="48" borderId="0" applyNumberFormat="0" applyBorder="0" applyAlignment="0" applyProtection="0"/>
    <xf numFmtId="0" fontId="41" fillId="49" borderId="0" applyNumberFormat="0" applyBorder="0" applyAlignment="0" applyProtection="0"/>
    <xf numFmtId="0" fontId="94" fillId="50" borderId="0">
      <alignment/>
      <protection/>
    </xf>
    <xf numFmtId="0" fontId="93" fillId="51" borderId="0" applyNumberFormat="0" applyBorder="0" applyAlignment="0" applyProtection="0"/>
    <xf numFmtId="0" fontId="41" fillId="52" borderId="0" applyNumberFormat="0" applyBorder="0" applyAlignment="0" applyProtection="0"/>
    <xf numFmtId="0" fontId="94" fillId="53" borderId="0">
      <alignment/>
      <protection/>
    </xf>
    <xf numFmtId="0" fontId="93" fillId="54" borderId="0" applyNumberFormat="0" applyBorder="0" applyAlignment="0" applyProtection="0"/>
    <xf numFmtId="0" fontId="41" fillId="55" borderId="0" applyNumberFormat="0" applyBorder="0" applyAlignment="0" applyProtection="0"/>
    <xf numFmtId="0" fontId="94" fillId="56" borderId="0">
      <alignment/>
      <protection/>
    </xf>
    <xf numFmtId="0" fontId="93" fillId="57" borderId="0" applyNumberFormat="0" applyBorder="0" applyAlignment="0" applyProtection="0"/>
    <xf numFmtId="0" fontId="41" fillId="40" borderId="0" applyNumberFormat="0" applyBorder="0" applyAlignment="0" applyProtection="0"/>
    <xf numFmtId="0" fontId="94" fillId="41" borderId="0">
      <alignment/>
      <protection/>
    </xf>
    <xf numFmtId="0" fontId="93" fillId="58" borderId="0" applyNumberFormat="0" applyBorder="0" applyAlignment="0" applyProtection="0"/>
    <xf numFmtId="0" fontId="41" fillId="43" borderId="0" applyNumberFormat="0" applyBorder="0" applyAlignment="0" applyProtection="0"/>
    <xf numFmtId="0" fontId="94" fillId="44" borderId="0">
      <alignment/>
      <protection/>
    </xf>
    <xf numFmtId="0" fontId="93" fillId="59" borderId="0" applyNumberFormat="0" applyBorder="0" applyAlignment="0" applyProtection="0"/>
    <xf numFmtId="0" fontId="41" fillId="60" borderId="0" applyNumberFormat="0" applyBorder="0" applyAlignment="0" applyProtection="0"/>
    <xf numFmtId="0" fontId="94" fillId="61" borderId="0">
      <alignment/>
      <protection/>
    </xf>
    <xf numFmtId="0" fontId="97" fillId="62" borderId="1" applyNumberFormat="0" applyAlignment="0" applyProtection="0"/>
    <xf numFmtId="0" fontId="42" fillId="18" borderId="2" applyNumberFormat="0" applyAlignment="0" applyProtection="0"/>
    <xf numFmtId="0" fontId="98" fillId="19" borderId="3">
      <alignment/>
      <protection/>
    </xf>
    <xf numFmtId="0" fontId="99" fillId="63" borderId="4" applyNumberFormat="0" applyAlignment="0" applyProtection="0"/>
    <xf numFmtId="0" fontId="43" fillId="64" borderId="5" applyNumberFormat="0" applyAlignment="0" applyProtection="0"/>
    <xf numFmtId="0" fontId="100" fillId="65" borderId="6">
      <alignment/>
      <protection/>
    </xf>
    <xf numFmtId="0" fontId="101" fillId="63" borderId="1" applyNumberFormat="0" applyAlignment="0" applyProtection="0"/>
    <xf numFmtId="0" fontId="44" fillId="64" borderId="2" applyNumberFormat="0" applyAlignment="0" applyProtection="0"/>
    <xf numFmtId="0" fontId="102" fillId="65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3" fillId="0" borderId="7" applyNumberFormat="0" applyFill="0" applyAlignment="0" applyProtection="0"/>
    <xf numFmtId="0" fontId="45" fillId="0" borderId="8" applyNumberFormat="0" applyFill="0" applyAlignment="0" applyProtection="0"/>
    <xf numFmtId="0" fontId="104" fillId="0" borderId="9">
      <alignment/>
      <protection/>
    </xf>
    <xf numFmtId="0" fontId="105" fillId="0" borderId="10" applyNumberFormat="0" applyFill="0" applyAlignment="0" applyProtection="0"/>
    <xf numFmtId="0" fontId="46" fillId="0" borderId="11" applyNumberFormat="0" applyFill="0" applyAlignment="0" applyProtection="0"/>
    <xf numFmtId="0" fontId="106" fillId="0" borderId="12">
      <alignment/>
      <protection/>
    </xf>
    <xf numFmtId="0" fontId="107" fillId="0" borderId="13" applyNumberFormat="0" applyFill="0" applyAlignment="0" applyProtection="0"/>
    <xf numFmtId="0" fontId="47" fillId="0" borderId="14" applyNumberFormat="0" applyFill="0" applyAlignment="0" applyProtection="0"/>
    <xf numFmtId="0" fontId="108" fillId="0" borderId="15">
      <alignment/>
      <protection/>
    </xf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/>
      <protection/>
    </xf>
    <xf numFmtId="0" fontId="109" fillId="0" borderId="16" applyNumberFormat="0" applyFill="0" applyAlignment="0" applyProtection="0"/>
    <xf numFmtId="0" fontId="37" fillId="0" borderId="17" applyNumberFormat="0" applyFill="0" applyAlignment="0" applyProtection="0"/>
    <xf numFmtId="0" fontId="110" fillId="0" borderId="18">
      <alignment/>
      <protection/>
    </xf>
    <xf numFmtId="0" fontId="111" fillId="66" borderId="19" applyNumberFormat="0" applyAlignment="0" applyProtection="0"/>
    <xf numFmtId="0" fontId="48" fillId="67" borderId="20" applyNumberFormat="0" applyAlignment="0" applyProtection="0"/>
    <xf numFmtId="0" fontId="112" fillId="68" borderId="21">
      <alignment/>
      <protection/>
    </xf>
    <xf numFmtId="0" fontId="1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4" fillId="0" borderId="0">
      <alignment/>
      <protection/>
    </xf>
    <xf numFmtId="0" fontId="115" fillId="69" borderId="0" applyNumberFormat="0" applyBorder="0" applyAlignment="0" applyProtection="0"/>
    <xf numFmtId="0" fontId="50" fillId="70" borderId="0" applyNumberFormat="0" applyBorder="0" applyAlignment="0" applyProtection="0"/>
    <xf numFmtId="0" fontId="116" fillId="71" borderId="0">
      <alignment/>
      <protection/>
    </xf>
    <xf numFmtId="0" fontId="25" fillId="0" borderId="0">
      <alignment/>
      <protection/>
    </xf>
    <xf numFmtId="0" fontId="91" fillId="0" borderId="0">
      <alignment/>
      <protection/>
    </xf>
    <xf numFmtId="0" fontId="117" fillId="0" borderId="0">
      <alignment/>
      <protection/>
    </xf>
    <xf numFmtId="0" fontId="81" fillId="0" borderId="0">
      <alignment/>
      <protection/>
    </xf>
    <xf numFmtId="0" fontId="118" fillId="72" borderId="0" applyNumberFormat="0" applyBorder="0" applyAlignment="0" applyProtection="0"/>
    <xf numFmtId="0" fontId="51" fillId="6" borderId="0" applyNumberFormat="0" applyBorder="0" applyAlignment="0" applyProtection="0"/>
    <xf numFmtId="0" fontId="119" fillId="7" borderId="0">
      <alignment/>
      <protection/>
    </xf>
    <xf numFmtId="0" fontId="1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1" fillId="0" borderId="0">
      <alignment/>
      <protection/>
    </xf>
    <xf numFmtId="0" fontId="1" fillId="73" borderId="22" applyNumberFormat="0" applyFont="0" applyAlignment="0" applyProtection="0"/>
    <xf numFmtId="0" fontId="0" fillId="74" borderId="23" applyNumberFormat="0" applyFont="0" applyAlignment="0" applyProtection="0"/>
    <xf numFmtId="0" fontId="117" fillId="75" borderId="24">
      <alignment/>
      <protection/>
    </xf>
    <xf numFmtId="0" fontId="1" fillId="73" borderId="22" applyNumberFormat="0" applyFon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2" fillId="0" borderId="25" applyNumberFormat="0" applyFill="0" applyAlignment="0" applyProtection="0"/>
    <xf numFmtId="0" fontId="53" fillId="0" borderId="26" applyNumberFormat="0" applyFill="0" applyAlignment="0" applyProtection="0"/>
    <xf numFmtId="0" fontId="123" fillId="0" borderId="27">
      <alignment/>
      <protection/>
    </xf>
    <xf numFmtId="0" fontId="1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5" fillId="76" borderId="0" applyNumberFormat="0" applyBorder="0" applyAlignment="0" applyProtection="0"/>
    <xf numFmtId="0" fontId="55" fillId="9" borderId="0" applyNumberFormat="0" applyBorder="0" applyAlignment="0" applyProtection="0"/>
    <xf numFmtId="0" fontId="126" fillId="10" borderId="0">
      <alignment/>
      <protection/>
    </xf>
  </cellStyleXfs>
  <cellXfs count="6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28" fillId="0" borderId="0" xfId="126" applyFont="1" applyAlignment="1">
      <alignment horizontal="center"/>
      <protection/>
    </xf>
    <xf numFmtId="0" fontId="28" fillId="0" borderId="0" xfId="126" applyFont="1">
      <alignment/>
      <protection/>
    </xf>
    <xf numFmtId="0" fontId="29" fillId="0" borderId="0" xfId="126" applyFont="1">
      <alignment/>
      <protection/>
    </xf>
    <xf numFmtId="0" fontId="30" fillId="0" borderId="0" xfId="126" applyFont="1">
      <alignment/>
      <protection/>
    </xf>
    <xf numFmtId="3" fontId="28" fillId="0" borderId="0" xfId="126" applyNumberFormat="1" applyFont="1" applyAlignment="1">
      <alignment horizontal="center"/>
      <protection/>
    </xf>
    <xf numFmtId="0" fontId="32" fillId="0" borderId="0" xfId="126" applyFont="1" applyAlignment="1">
      <alignment horizontal="left"/>
      <protection/>
    </xf>
    <xf numFmtId="0" fontId="31" fillId="0" borderId="0" xfId="126" applyFont="1">
      <alignment/>
      <protection/>
    </xf>
    <xf numFmtId="0" fontId="30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28" xfId="0" applyNumberFormat="1" applyFont="1" applyBorder="1" applyAlignment="1">
      <alignment horizont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10" fontId="13" fillId="0" borderId="28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31" xfId="0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3" fillId="0" borderId="33" xfId="0" applyNumberFormat="1" applyFont="1" applyBorder="1" applyAlignment="1">
      <alignment horizontal="center" wrapText="1"/>
    </xf>
    <xf numFmtId="10" fontId="13" fillId="0" borderId="33" xfId="0" applyNumberFormat="1" applyFont="1" applyBorder="1" applyAlignment="1">
      <alignment horizontal="center" wrapText="1"/>
    </xf>
    <xf numFmtId="0" fontId="12" fillId="0" borderId="33" xfId="0" applyNumberFormat="1" applyFont="1" applyBorder="1" applyAlignment="1">
      <alignment horizontal="center" wrapText="1"/>
    </xf>
    <xf numFmtId="3" fontId="59" fillId="77" borderId="2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77" borderId="34" xfId="0" applyFont="1" applyFill="1" applyBorder="1" applyAlignment="1">
      <alignment horizontal="center" vertical="center" wrapText="1"/>
    </xf>
    <xf numFmtId="0" fontId="16" fillId="64" borderId="34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3" fontId="7" fillId="0" borderId="33" xfId="0" applyNumberFormat="1" applyFont="1" applyBorder="1" applyAlignment="1">
      <alignment horizontal="center" vertical="center"/>
    </xf>
    <xf numFmtId="3" fontId="8" fillId="77" borderId="33" xfId="0" applyNumberFormat="1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7" fillId="64" borderId="33" xfId="0" applyNumberFormat="1" applyFont="1" applyFill="1" applyBorder="1" applyAlignment="1">
      <alignment horizontal="center" vertical="center"/>
    </xf>
    <xf numFmtId="3" fontId="8" fillId="64" borderId="33" xfId="0" applyNumberFormat="1" applyFont="1" applyFill="1" applyBorder="1" applyAlignment="1">
      <alignment horizontal="center" vertical="center"/>
    </xf>
    <xf numFmtId="0" fontId="8" fillId="64" borderId="33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8" fillId="7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7" fillId="64" borderId="28" xfId="0" applyNumberFormat="1" applyFont="1" applyFill="1" applyBorder="1" applyAlignment="1">
      <alignment horizontal="center" vertical="center"/>
    </xf>
    <xf numFmtId="3" fontId="8" fillId="64" borderId="28" xfId="0" applyNumberFormat="1" applyFont="1" applyFill="1" applyBorder="1" applyAlignment="1">
      <alignment horizontal="center" vertical="center"/>
    </xf>
    <xf numFmtId="0" fontId="8" fillId="64" borderId="28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7" fillId="0" borderId="33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57" fillId="0" borderId="28" xfId="0" applyNumberFormat="1" applyFont="1" applyBorder="1" applyAlignment="1">
      <alignment horizontal="center" vertical="center"/>
    </xf>
    <xf numFmtId="0" fontId="64" fillId="0" borderId="37" xfId="0" applyFont="1" applyBorder="1" applyAlignment="1">
      <alignment wrapText="1"/>
    </xf>
    <xf numFmtId="0" fontId="64" fillId="0" borderId="29" xfId="0" applyFont="1" applyBorder="1" applyAlignment="1">
      <alignment wrapText="1"/>
    </xf>
    <xf numFmtId="3" fontId="64" fillId="0" borderId="38" xfId="0" applyNumberFormat="1" applyFont="1" applyBorder="1" applyAlignment="1">
      <alignment horizontal="center" vertical="center" wrapText="1"/>
    </xf>
    <xf numFmtId="0" fontId="65" fillId="0" borderId="39" xfId="0" applyNumberFormat="1" applyFont="1" applyBorder="1" applyAlignment="1">
      <alignment horizontal="center" vertical="center" wrapText="1"/>
    </xf>
    <xf numFmtId="0" fontId="65" fillId="0" borderId="40" xfId="0" applyNumberFormat="1" applyFont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42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57" fillId="0" borderId="30" xfId="0" applyNumberFormat="1" applyFont="1" applyBorder="1" applyAlignment="1">
      <alignment horizontal="center" vertical="center"/>
    </xf>
    <xf numFmtId="0" fontId="57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34" xfId="0" applyFont="1" applyBorder="1" applyAlignment="1">
      <alignment horizontal="center" vertical="center" textRotation="90" wrapText="1"/>
    </xf>
    <xf numFmtId="0" fontId="69" fillId="0" borderId="34" xfId="0" applyFont="1" applyBorder="1" applyAlignment="1">
      <alignment horizontal="center" vertical="center" textRotation="90"/>
    </xf>
    <xf numFmtId="0" fontId="70" fillId="0" borderId="33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  <xf numFmtId="1" fontId="68" fillId="0" borderId="33" xfId="0" applyNumberFormat="1" applyFont="1" applyBorder="1" applyAlignment="1">
      <alignment horizontal="center" vertical="center"/>
    </xf>
    <xf numFmtId="1" fontId="68" fillId="0" borderId="33" xfId="0" applyNumberFormat="1" applyFont="1" applyFill="1" applyBorder="1" applyAlignment="1">
      <alignment horizontal="center" vertical="center"/>
    </xf>
    <xf numFmtId="1" fontId="70" fillId="0" borderId="33" xfId="0" applyNumberFormat="1" applyFont="1" applyFill="1" applyBorder="1" applyAlignment="1">
      <alignment horizontal="center" vertical="center"/>
    </xf>
    <xf numFmtId="0" fontId="68" fillId="0" borderId="33" xfId="0" applyNumberFormat="1" applyFont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1" fontId="68" fillId="0" borderId="28" xfId="0" applyNumberFormat="1" applyFont="1" applyFill="1" applyBorder="1" applyAlignment="1">
      <alignment horizontal="center" vertical="center"/>
    </xf>
    <xf numFmtId="1" fontId="70" fillId="0" borderId="28" xfId="0" applyNumberFormat="1" applyFont="1" applyFill="1" applyBorder="1" applyAlignment="1">
      <alignment horizontal="center" vertical="center"/>
    </xf>
    <xf numFmtId="0" fontId="68" fillId="0" borderId="28" xfId="0" applyNumberFormat="1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top" wrapText="1"/>
    </xf>
    <xf numFmtId="0" fontId="11" fillId="0" borderId="44" xfId="0" applyFont="1" applyBorder="1" applyAlignment="1">
      <alignment vertical="center"/>
    </xf>
    <xf numFmtId="0" fontId="56" fillId="0" borderId="44" xfId="0" applyFont="1" applyBorder="1" applyAlignment="1">
      <alignment horizontal="center" vertical="center" wrapText="1"/>
    </xf>
    <xf numFmtId="0" fontId="25" fillId="0" borderId="44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/>
    </xf>
    <xf numFmtId="49" fontId="35" fillId="0" borderId="34" xfId="0" applyNumberFormat="1" applyFont="1" applyFill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 wrapText="1"/>
    </xf>
    <xf numFmtId="3" fontId="36" fillId="0" borderId="33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36" fillId="0" borderId="28" xfId="0" applyNumberFormat="1" applyFont="1" applyBorder="1" applyAlignment="1">
      <alignment horizontal="center" vertical="center" wrapText="1"/>
    </xf>
    <xf numFmtId="3" fontId="36" fillId="0" borderId="28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0" fontId="25" fillId="0" borderId="34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3" fontId="57" fillId="0" borderId="28" xfId="0" applyNumberFormat="1" applyFont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/>
    </xf>
    <xf numFmtId="49" fontId="75" fillId="0" borderId="34" xfId="0" applyNumberFormat="1" applyFont="1" applyBorder="1" applyAlignment="1">
      <alignment horizontal="center" vertical="center" wrapText="1"/>
    </xf>
    <xf numFmtId="49" fontId="33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3" fontId="76" fillId="77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8" fillId="0" borderId="34" xfId="127" applyFont="1" applyBorder="1" applyAlignment="1">
      <alignment horizontal="center" vertical="center" wrapText="1"/>
      <protection/>
    </xf>
    <xf numFmtId="1" fontId="8" fillId="0" borderId="33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6" fillId="0" borderId="28" xfId="127" applyNumberFormat="1" applyFont="1" applyBorder="1" applyAlignment="1">
      <alignment horizontal="center" vertical="center"/>
      <protection/>
    </xf>
    <xf numFmtId="0" fontId="11" fillId="0" borderId="34" xfId="0" applyFont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3" fontId="11" fillId="78" borderId="33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 vertical="center" wrapText="1"/>
    </xf>
    <xf numFmtId="0" fontId="11" fillId="78" borderId="28" xfId="0" applyFont="1" applyFill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77" fillId="77" borderId="33" xfId="0" applyNumberFormat="1" applyFont="1" applyFill="1" applyBorder="1" applyAlignment="1">
      <alignment horizontal="center" vertical="center" wrapText="1"/>
    </xf>
    <xf numFmtId="0" fontId="77" fillId="77" borderId="28" xfId="0" applyNumberFormat="1" applyFont="1" applyFill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6" fillId="79" borderId="28" xfId="0" applyFont="1" applyFill="1" applyBorder="1" applyAlignment="1">
      <alignment horizontal="center" vertical="center"/>
    </xf>
    <xf numFmtId="0" fontId="11" fillId="79" borderId="28" xfId="0" applyFont="1" applyFill="1" applyBorder="1" applyAlignment="1">
      <alignment vertical="center"/>
    </xf>
    <xf numFmtId="0" fontId="7" fillId="79" borderId="28" xfId="0" applyFont="1" applyFill="1" applyBorder="1" applyAlignment="1">
      <alignment horizontal="center" vertical="center"/>
    </xf>
    <xf numFmtId="3" fontId="7" fillId="79" borderId="28" xfId="0" applyNumberFormat="1" applyFont="1" applyFill="1" applyBorder="1" applyAlignment="1">
      <alignment horizontal="center" vertical="center"/>
    </xf>
    <xf numFmtId="3" fontId="8" fillId="79" borderId="28" xfId="0" applyNumberFormat="1" applyFont="1" applyFill="1" applyBorder="1" applyAlignment="1">
      <alignment horizontal="center" vertical="center"/>
    </xf>
    <xf numFmtId="0" fontId="7" fillId="79" borderId="28" xfId="0" applyNumberFormat="1" applyFont="1" applyFill="1" applyBorder="1" applyAlignment="1">
      <alignment horizontal="center" vertical="center"/>
    </xf>
    <xf numFmtId="0" fontId="8" fillId="79" borderId="28" xfId="0" applyNumberFormat="1" applyFont="1" applyFill="1" applyBorder="1" applyAlignment="1">
      <alignment horizontal="center" vertical="center"/>
    </xf>
    <xf numFmtId="3" fontId="79" fillId="64" borderId="28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 wrapText="1"/>
    </xf>
    <xf numFmtId="0" fontId="13" fillId="79" borderId="48" xfId="0" applyNumberFormat="1" applyFont="1" applyFill="1" applyBorder="1" applyAlignment="1">
      <alignment horizontal="center" vertical="center" wrapText="1"/>
    </xf>
    <xf numFmtId="0" fontId="40" fillId="79" borderId="48" xfId="0" applyNumberFormat="1" applyFont="1" applyFill="1" applyBorder="1" applyAlignment="1">
      <alignment horizontal="center" vertical="center" wrapText="1"/>
    </xf>
    <xf numFmtId="0" fontId="13" fillId="79" borderId="49" xfId="0" applyNumberFormat="1" applyFont="1" applyFill="1" applyBorder="1" applyAlignment="1">
      <alignment horizontal="center" vertical="center" wrapText="1"/>
    </xf>
    <xf numFmtId="3" fontId="12" fillId="79" borderId="37" xfId="0" applyNumberFormat="1" applyFont="1" applyFill="1" applyBorder="1" applyAlignment="1">
      <alignment horizontal="center" vertical="center" wrapText="1"/>
    </xf>
    <xf numFmtId="0" fontId="34" fillId="79" borderId="50" xfId="0" applyNumberFormat="1" applyFont="1" applyFill="1" applyBorder="1" applyAlignment="1">
      <alignment horizontal="center" vertical="center" wrapText="1"/>
    </xf>
    <xf numFmtId="3" fontId="11" fillId="79" borderId="28" xfId="0" applyNumberFormat="1" applyFont="1" applyFill="1" applyBorder="1" applyAlignment="1">
      <alignment horizontal="center" vertical="center"/>
    </xf>
    <xf numFmtId="0" fontId="11" fillId="79" borderId="28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3" fillId="79" borderId="36" xfId="0" applyFont="1" applyFill="1" applyBorder="1" applyAlignment="1">
      <alignment horizontal="center" vertical="center" wrapText="1"/>
    </xf>
    <xf numFmtId="0" fontId="13" fillId="79" borderId="35" xfId="0" applyFont="1" applyFill="1" applyBorder="1" applyAlignment="1">
      <alignment horizontal="center" vertical="center" wrapText="1"/>
    </xf>
    <xf numFmtId="3" fontId="14" fillId="79" borderId="43" xfId="0" applyNumberFormat="1" applyFont="1" applyFill="1" applyBorder="1" applyAlignment="1">
      <alignment horizontal="center" vertical="center"/>
    </xf>
    <xf numFmtId="0" fontId="57" fillId="79" borderId="28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79" borderId="36" xfId="0" applyFont="1" applyFill="1" applyBorder="1" applyAlignment="1">
      <alignment horizontal="center" vertical="center" wrapText="1"/>
    </xf>
    <xf numFmtId="0" fontId="70" fillId="79" borderId="28" xfId="0" applyFont="1" applyFill="1" applyBorder="1" applyAlignment="1">
      <alignment horizontal="center" vertical="center"/>
    </xf>
    <xf numFmtId="0" fontId="68" fillId="79" borderId="28" xfId="0" applyFont="1" applyFill="1" applyBorder="1" applyAlignment="1">
      <alignment horizontal="center" vertical="center"/>
    </xf>
    <xf numFmtId="1" fontId="68" fillId="79" borderId="28" xfId="0" applyNumberFormat="1" applyFont="1" applyFill="1" applyBorder="1" applyAlignment="1">
      <alignment horizontal="center" vertical="center"/>
    </xf>
    <xf numFmtId="1" fontId="70" fillId="79" borderId="28" xfId="0" applyNumberFormat="1" applyFont="1" applyFill="1" applyBorder="1" applyAlignment="1">
      <alignment horizontal="center" vertical="center"/>
    </xf>
    <xf numFmtId="0" fontId="68" fillId="79" borderId="28" xfId="0" applyNumberFormat="1" applyFont="1" applyFill="1" applyBorder="1" applyAlignment="1">
      <alignment horizontal="center" vertical="center"/>
    </xf>
    <xf numFmtId="3" fontId="11" fillId="79" borderId="28" xfId="0" applyNumberFormat="1" applyFont="1" applyFill="1" applyBorder="1" applyAlignment="1">
      <alignment horizontal="center"/>
    </xf>
    <xf numFmtId="3" fontId="14" fillId="79" borderId="29" xfId="0" applyNumberFormat="1" applyFont="1" applyFill="1" applyBorder="1" applyAlignment="1">
      <alignment horizontal="center" vertical="center"/>
    </xf>
    <xf numFmtId="3" fontId="14" fillId="79" borderId="28" xfId="0" applyNumberFormat="1" applyFont="1" applyFill="1" applyBorder="1" applyAlignment="1">
      <alignment horizontal="center" vertical="center"/>
    </xf>
    <xf numFmtId="0" fontId="11" fillId="79" borderId="28" xfId="0" applyNumberFormat="1" applyFont="1" applyFill="1" applyBorder="1" applyAlignment="1">
      <alignment horizontal="center"/>
    </xf>
    <xf numFmtId="0" fontId="13" fillId="79" borderId="2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/>
    </xf>
    <xf numFmtId="3" fontId="12" fillId="0" borderId="45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 wrapText="1"/>
    </xf>
    <xf numFmtId="3" fontId="12" fillId="0" borderId="52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vertical="center"/>
    </xf>
    <xf numFmtId="0" fontId="12" fillId="0" borderId="53" xfId="0" applyNumberFormat="1" applyFont="1" applyFill="1" applyBorder="1" applyAlignment="1">
      <alignment horizontal="center" vertical="center" wrapText="1"/>
    </xf>
    <xf numFmtId="3" fontId="12" fillId="0" borderId="54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3" fontId="12" fillId="0" borderId="54" xfId="0" applyNumberFormat="1" applyFont="1" applyBorder="1" applyAlignment="1">
      <alignment horizontal="center" vertical="center" wrapText="1"/>
    </xf>
    <xf numFmtId="3" fontId="12" fillId="0" borderId="56" xfId="0" applyNumberFormat="1" applyFont="1" applyFill="1" applyBorder="1" applyAlignment="1">
      <alignment horizontal="center" vertical="center" wrapText="1"/>
    </xf>
    <xf numFmtId="0" fontId="11" fillId="79" borderId="37" xfId="0" applyFont="1" applyFill="1" applyBorder="1" applyAlignment="1">
      <alignment vertical="center"/>
    </xf>
    <xf numFmtId="3" fontId="12" fillId="79" borderId="28" xfId="0" applyNumberFormat="1" applyFont="1" applyFill="1" applyBorder="1" applyAlignment="1">
      <alignment horizontal="center" vertical="center"/>
    </xf>
    <xf numFmtId="3" fontId="12" fillId="79" borderId="33" xfId="0" applyNumberFormat="1" applyFont="1" applyFill="1" applyBorder="1" applyAlignment="1">
      <alignment horizontal="center" vertical="center"/>
    </xf>
    <xf numFmtId="0" fontId="12" fillId="79" borderId="53" xfId="0" applyNumberFormat="1" applyFont="1" applyFill="1" applyBorder="1" applyAlignment="1">
      <alignment horizontal="center" vertical="center" wrapText="1"/>
    </xf>
    <xf numFmtId="3" fontId="13" fillId="79" borderId="28" xfId="0" applyNumberFormat="1" applyFont="1" applyFill="1" applyBorder="1" applyAlignment="1">
      <alignment horizontal="center" vertical="center" wrapText="1"/>
    </xf>
    <xf numFmtId="3" fontId="36" fillId="79" borderId="28" xfId="0" applyNumberFormat="1" applyFont="1" applyFill="1" applyBorder="1" applyAlignment="1">
      <alignment horizontal="center" vertical="center"/>
    </xf>
    <xf numFmtId="3" fontId="12" fillId="79" borderId="52" xfId="0" applyNumberFormat="1" applyFont="1" applyFill="1" applyBorder="1" applyAlignment="1">
      <alignment horizontal="center" vertical="center" wrapText="1"/>
    </xf>
    <xf numFmtId="3" fontId="16" fillId="79" borderId="28" xfId="0" applyNumberFormat="1" applyFont="1" applyFill="1" applyBorder="1" applyAlignment="1">
      <alignment horizontal="center"/>
    </xf>
    <xf numFmtId="10" fontId="13" fillId="79" borderId="28" xfId="0" applyNumberFormat="1" applyFont="1" applyFill="1" applyBorder="1" applyAlignment="1">
      <alignment horizontal="center" wrapText="1"/>
    </xf>
    <xf numFmtId="0" fontId="12" fillId="79" borderId="28" xfId="0" applyNumberFormat="1" applyFont="1" applyFill="1" applyBorder="1" applyAlignment="1">
      <alignment horizontal="center" wrapText="1"/>
    </xf>
    <xf numFmtId="0" fontId="13" fillId="79" borderId="28" xfId="0" applyNumberFormat="1" applyFont="1" applyFill="1" applyBorder="1" applyAlignment="1">
      <alignment horizontal="center" wrapText="1"/>
    </xf>
    <xf numFmtId="0" fontId="8" fillId="0" borderId="28" xfId="0" applyNumberFormat="1" applyFont="1" applyFill="1" applyBorder="1" applyAlignment="1">
      <alignment horizontal="center" vertical="center"/>
    </xf>
    <xf numFmtId="0" fontId="11" fillId="79" borderId="33" xfId="0" applyNumberFormat="1" applyFont="1" applyFill="1" applyBorder="1" applyAlignment="1">
      <alignment horizontal="center" vertical="center"/>
    </xf>
    <xf numFmtId="0" fontId="16" fillId="79" borderId="46" xfId="0" applyFont="1" applyFill="1" applyBorder="1" applyAlignment="1">
      <alignment horizontal="center" vertical="center"/>
    </xf>
    <xf numFmtId="0" fontId="77" fillId="79" borderId="28" xfId="0" applyNumberFormat="1" applyFont="1" applyFill="1" applyBorder="1" applyAlignment="1">
      <alignment horizontal="center" vertical="center" wrapText="1"/>
    </xf>
    <xf numFmtId="0" fontId="16" fillId="79" borderId="57" xfId="0" applyFont="1" applyFill="1" applyBorder="1" applyAlignment="1">
      <alignment horizontal="center" vertical="center"/>
    </xf>
    <xf numFmtId="0" fontId="11" fillId="79" borderId="47" xfId="0" applyFont="1" applyFill="1" applyBorder="1" applyAlignment="1">
      <alignment vertical="center"/>
    </xf>
    <xf numFmtId="0" fontId="8" fillId="79" borderId="29" xfId="0" applyFont="1" applyFill="1" applyBorder="1" applyAlignment="1">
      <alignment horizontal="center" vertical="center"/>
    </xf>
    <xf numFmtId="3" fontId="11" fillId="79" borderId="28" xfId="0" applyNumberFormat="1" applyFont="1" applyFill="1" applyBorder="1" applyAlignment="1">
      <alignment horizontal="center" vertical="center" wrapText="1"/>
    </xf>
    <xf numFmtId="0" fontId="11" fillId="79" borderId="0" xfId="0" applyFont="1" applyFill="1" applyAlignment="1">
      <alignment horizontal="center" vertical="center"/>
    </xf>
    <xf numFmtId="1" fontId="8" fillId="79" borderId="28" xfId="0" applyNumberFormat="1" applyFont="1" applyFill="1" applyBorder="1" applyAlignment="1">
      <alignment horizontal="center" vertical="center"/>
    </xf>
    <xf numFmtId="1" fontId="7" fillId="79" borderId="28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11" fillId="77" borderId="33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58" xfId="0" applyNumberFormat="1" applyFont="1" applyBorder="1" applyAlignment="1">
      <alignment horizontal="center" vertical="center" wrapText="1"/>
    </xf>
    <xf numFmtId="49" fontId="11" fillId="79" borderId="28" xfId="0" applyNumberFormat="1" applyFont="1" applyFill="1" applyBorder="1" applyAlignment="1">
      <alignment horizontal="center" vertical="center" wrapText="1"/>
    </xf>
    <xf numFmtId="49" fontId="11" fillId="79" borderId="28" xfId="0" applyNumberFormat="1" applyFont="1" applyFill="1" applyBorder="1" applyAlignment="1">
      <alignment horizontal="left" vertical="center" wrapText="1"/>
    </xf>
    <xf numFmtId="0" fontId="11" fillId="79" borderId="36" xfId="0" applyNumberFormat="1" applyFont="1" applyFill="1" applyBorder="1" applyAlignment="1">
      <alignment horizontal="center" vertical="center" wrapText="1"/>
    </xf>
    <xf numFmtId="0" fontId="11" fillId="79" borderId="48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77" borderId="28" xfId="0" applyNumberFormat="1" applyFont="1" applyFill="1" applyBorder="1" applyAlignment="1">
      <alignment horizontal="left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49" xfId="0" applyNumberFormat="1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/>
    </xf>
    <xf numFmtId="0" fontId="34" fillId="0" borderId="50" xfId="0" applyNumberFormat="1" applyFont="1" applyFill="1" applyBorder="1" applyAlignment="1">
      <alignment horizontal="center" vertical="center" wrapText="1"/>
    </xf>
    <xf numFmtId="0" fontId="13" fillId="0" borderId="48" xfId="0" applyNumberFormat="1" applyFont="1" applyFill="1" applyBorder="1" applyAlignment="1">
      <alignment horizontal="center" vertical="center" wrapText="1"/>
    </xf>
    <xf numFmtId="0" fontId="40" fillId="0" borderId="48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11" fillId="79" borderId="33" xfId="0" applyFont="1" applyFill="1" applyBorder="1" applyAlignment="1">
      <alignment horizontal="center" vertical="center"/>
    </xf>
    <xf numFmtId="0" fontId="69" fillId="0" borderId="34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/>
    </xf>
    <xf numFmtId="3" fontId="56" fillId="0" borderId="33" xfId="0" applyNumberFormat="1" applyFont="1" applyBorder="1" applyAlignment="1">
      <alignment horizontal="center"/>
    </xf>
    <xf numFmtId="3" fontId="57" fillId="0" borderId="33" xfId="0" applyNumberFormat="1" applyFont="1" applyBorder="1" applyAlignment="1">
      <alignment horizontal="center"/>
    </xf>
    <xf numFmtId="3" fontId="56" fillId="0" borderId="28" xfId="0" applyNumberFormat="1" applyFont="1" applyBorder="1" applyAlignment="1">
      <alignment horizontal="center"/>
    </xf>
    <xf numFmtId="3" fontId="57" fillId="0" borderId="28" xfId="0" applyNumberFormat="1" applyFont="1" applyBorder="1" applyAlignment="1">
      <alignment horizontal="center"/>
    </xf>
    <xf numFmtId="3" fontId="56" fillId="79" borderId="28" xfId="0" applyNumberFormat="1" applyFont="1" applyFill="1" applyBorder="1" applyAlignment="1">
      <alignment horizontal="center"/>
    </xf>
    <xf numFmtId="3" fontId="57" fillId="79" borderId="28" xfId="0" applyNumberFormat="1" applyFont="1" applyFill="1" applyBorder="1" applyAlignment="1">
      <alignment horizontal="center"/>
    </xf>
    <xf numFmtId="3" fontId="12" fillId="79" borderId="45" xfId="0" applyNumberFormat="1" applyFont="1" applyFill="1" applyBorder="1" applyAlignment="1">
      <alignment horizontal="center" vertical="center"/>
    </xf>
    <xf numFmtId="0" fontId="127" fillId="0" borderId="0" xfId="0" applyFont="1" applyAlignment="1">
      <alignment/>
    </xf>
    <xf numFmtId="49" fontId="127" fillId="0" borderId="0" xfId="0" applyNumberFormat="1" applyFont="1" applyAlignment="1">
      <alignment vertical="top" wrapText="1"/>
    </xf>
    <xf numFmtId="0" fontId="127" fillId="0" borderId="0" xfId="0" applyFont="1" applyAlignment="1">
      <alignment horizontal="center" vertical="center"/>
    </xf>
    <xf numFmtId="49" fontId="127" fillId="0" borderId="0" xfId="0" applyNumberFormat="1" applyFont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wrapText="1"/>
    </xf>
    <xf numFmtId="3" fontId="13" fillId="79" borderId="28" xfId="0" applyNumberFormat="1" applyFont="1" applyFill="1" applyBorder="1" applyAlignment="1">
      <alignment horizontal="center" wrapText="1"/>
    </xf>
    <xf numFmtId="3" fontId="13" fillId="0" borderId="28" xfId="0" applyNumberFormat="1" applyFont="1" applyBorder="1" applyAlignment="1">
      <alignment horizontal="center" wrapText="1"/>
    </xf>
    <xf numFmtId="3" fontId="13" fillId="0" borderId="28" xfId="0" applyNumberFormat="1" applyFont="1" applyFill="1" applyBorder="1" applyAlignment="1">
      <alignment horizontal="center" wrapText="1"/>
    </xf>
    <xf numFmtId="0" fontId="15" fillId="0" borderId="36" xfId="0" applyNumberFormat="1" applyFont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36" fillId="0" borderId="33" xfId="140" applyNumberFormat="1" applyFont="1" applyFill="1" applyBorder="1" applyAlignment="1">
      <alignment horizontal="center" vertical="center"/>
    </xf>
    <xf numFmtId="0" fontId="36" fillId="0" borderId="33" xfId="140" applyNumberFormat="1" applyFont="1" applyFill="1" applyBorder="1" applyAlignment="1">
      <alignment horizontal="center" vertical="center" wrapText="1"/>
    </xf>
    <xf numFmtId="0" fontId="12" fillId="79" borderId="46" xfId="0" applyNumberFormat="1" applyFont="1" applyFill="1" applyBorder="1" applyAlignment="1">
      <alignment horizontal="center" vertical="center" wrapText="1"/>
    </xf>
    <xf numFmtId="0" fontId="36" fillId="79" borderId="28" xfId="140" applyNumberFormat="1" applyFont="1" applyFill="1" applyBorder="1" applyAlignment="1">
      <alignment horizontal="center" vertical="center"/>
    </xf>
    <xf numFmtId="0" fontId="36" fillId="79" borderId="28" xfId="140" applyNumberFormat="1" applyFont="1" applyFill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36" fillId="0" borderId="28" xfId="140" applyNumberFormat="1" applyFont="1" applyFill="1" applyBorder="1" applyAlignment="1">
      <alignment horizontal="center" vertical="center"/>
    </xf>
    <xf numFmtId="0" fontId="36" fillId="0" borderId="28" xfId="140" applyNumberFormat="1" applyFont="1" applyFill="1" applyBorder="1" applyAlignment="1">
      <alignment horizontal="center" vertical="center" wrapText="1"/>
    </xf>
    <xf numFmtId="0" fontId="12" fillId="0" borderId="59" xfId="0" applyNumberFormat="1" applyFont="1" applyBorder="1" applyAlignment="1">
      <alignment horizontal="center" vertical="center" wrapText="1"/>
    </xf>
    <xf numFmtId="0" fontId="12" fillId="0" borderId="54" xfId="140" applyNumberFormat="1" applyFont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3" fontId="11" fillId="79" borderId="29" xfId="0" applyNumberFormat="1" applyFont="1" applyFill="1" applyBorder="1" applyAlignment="1">
      <alignment horizontal="center" vertical="center"/>
    </xf>
    <xf numFmtId="0" fontId="11" fillId="79" borderId="29" xfId="0" applyNumberFormat="1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70" fillId="0" borderId="33" xfId="0" applyNumberFormat="1" applyFont="1" applyBorder="1" applyAlignment="1">
      <alignment horizontal="center" vertical="center"/>
    </xf>
    <xf numFmtId="0" fontId="70" fillId="79" borderId="28" xfId="0" applyNumberFormat="1" applyFont="1" applyFill="1" applyBorder="1" applyAlignment="1">
      <alignment horizontal="center" vertical="center"/>
    </xf>
    <xf numFmtId="0" fontId="70" fillId="0" borderId="28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6" fillId="79" borderId="28" xfId="0" applyFont="1" applyFill="1" applyBorder="1" applyAlignment="1">
      <alignment horizontal="center"/>
    </xf>
    <xf numFmtId="0" fontId="11" fillId="79" borderId="28" xfId="0" applyFont="1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79" borderId="28" xfId="0" applyFont="1" applyFill="1" applyBorder="1" applyAlignment="1">
      <alignment/>
    </xf>
    <xf numFmtId="0" fontId="11" fillId="0" borderId="28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16" fillId="0" borderId="45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5" xfId="0" applyNumberFormat="1" applyFont="1" applyBorder="1" applyAlignment="1">
      <alignment horizontal="center" wrapText="1"/>
    </xf>
    <xf numFmtId="0" fontId="16" fillId="0" borderId="33" xfId="0" applyNumberFormat="1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0" fillId="79" borderId="61" xfId="0" applyFont="1" applyFill="1" applyBorder="1" applyAlignment="1">
      <alignment horizontal="center"/>
    </xf>
    <xf numFmtId="0" fontId="16" fillId="79" borderId="46" xfId="0" applyFont="1" applyFill="1" applyBorder="1" applyAlignment="1">
      <alignment/>
    </xf>
    <xf numFmtId="0" fontId="4" fillId="79" borderId="28" xfId="0" applyFont="1" applyFill="1" applyBorder="1" applyAlignment="1">
      <alignment horizontal="center"/>
    </xf>
    <xf numFmtId="0" fontId="4" fillId="79" borderId="37" xfId="0" applyFont="1" applyFill="1" applyBorder="1" applyAlignment="1">
      <alignment horizontal="center"/>
    </xf>
    <xf numFmtId="0" fontId="4" fillId="79" borderId="46" xfId="0" applyNumberFormat="1" applyFont="1" applyFill="1" applyBorder="1" applyAlignment="1">
      <alignment horizontal="center" wrapText="1"/>
    </xf>
    <xf numFmtId="0" fontId="16" fillId="79" borderId="33" xfId="0" applyNumberFormat="1" applyFont="1" applyFill="1" applyBorder="1" applyAlignment="1">
      <alignment horizontal="center" wrapText="1"/>
    </xf>
    <xf numFmtId="0" fontId="4" fillId="79" borderId="53" xfId="0" applyFont="1" applyFill="1" applyBorder="1" applyAlignment="1">
      <alignment horizontal="center" wrapText="1"/>
    </xf>
    <xf numFmtId="0" fontId="0" fillId="0" borderId="61" xfId="0" applyFont="1" applyBorder="1" applyAlignment="1">
      <alignment horizontal="center"/>
    </xf>
    <xf numFmtId="0" fontId="16" fillId="0" borderId="4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6" xfId="0" applyNumberFormat="1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8" fillId="0" borderId="62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59" xfId="0" applyFont="1" applyBorder="1" applyAlignment="1">
      <alignment horizontal="center" wrapText="1"/>
    </xf>
    <xf numFmtId="0" fontId="16" fillId="0" borderId="55" xfId="0" applyNumberFormat="1" applyFont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0" fontId="24" fillId="78" borderId="34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textRotation="90" wrapText="1"/>
    </xf>
    <xf numFmtId="0" fontId="86" fillId="0" borderId="33" xfId="0" applyFont="1" applyBorder="1" applyAlignment="1">
      <alignment horizontal="right" vertical="center" wrapText="1"/>
    </xf>
    <xf numFmtId="0" fontId="86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/>
    </xf>
    <xf numFmtId="0" fontId="34" fillId="0" borderId="50" xfId="0" applyNumberFormat="1" applyFont="1" applyBorder="1" applyAlignment="1">
      <alignment horizontal="center" vertical="center" wrapText="1"/>
    </xf>
    <xf numFmtId="0" fontId="0" fillId="79" borderId="28" xfId="0" applyFill="1" applyBorder="1" applyAlignment="1">
      <alignment/>
    </xf>
    <xf numFmtId="0" fontId="13" fillId="79" borderId="28" xfId="0" applyFont="1" applyFill="1" applyBorder="1" applyAlignment="1">
      <alignment/>
    </xf>
    <xf numFmtId="0" fontId="13" fillId="0" borderId="28" xfId="0" applyFont="1" applyBorder="1" applyAlignment="1">
      <alignment/>
    </xf>
    <xf numFmtId="0" fontId="13" fillId="79" borderId="47" xfId="0" applyFont="1" applyFill="1" applyBorder="1" applyAlignment="1">
      <alignment/>
    </xf>
    <xf numFmtId="0" fontId="18" fillId="0" borderId="28" xfId="0" applyFont="1" applyBorder="1" applyAlignment="1">
      <alignment/>
    </xf>
    <xf numFmtId="0" fontId="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23" fillId="0" borderId="64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" fontId="14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1" fontId="14" fillId="79" borderId="28" xfId="0" applyNumberFormat="1" applyFont="1" applyFill="1" applyBorder="1" applyAlignment="1">
      <alignment horizontal="center" vertical="center"/>
    </xf>
    <xf numFmtId="0" fontId="14" fillId="79" borderId="28" xfId="0" applyFont="1" applyFill="1" applyBorder="1" applyAlignment="1">
      <alignment horizontal="center" vertical="center" wrapText="1"/>
    </xf>
    <xf numFmtId="0" fontId="11" fillId="79" borderId="28" xfId="0" applyNumberFormat="1" applyFont="1" applyFill="1" applyBorder="1" applyAlignment="1">
      <alignment horizontal="center" vertical="center" wrapText="1"/>
    </xf>
    <xf numFmtId="0" fontId="14" fillId="79" borderId="28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9" fontId="25" fillId="0" borderId="0" xfId="141" applyFont="1" applyAlignment="1">
      <alignment horizontal="center"/>
    </xf>
    <xf numFmtId="0" fontId="35" fillId="0" borderId="0" xfId="0" applyFont="1" applyAlignment="1">
      <alignment horizontal="left"/>
    </xf>
    <xf numFmtId="0" fontId="25" fillId="0" borderId="0" xfId="0" applyFont="1" applyAlignment="1">
      <alignment horizontal="right" vertical="top" wrapText="1"/>
    </xf>
    <xf numFmtId="0" fontId="63" fillId="0" borderId="0" xfId="0" applyFont="1" applyAlignment="1">
      <alignment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64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3" fontId="14" fillId="0" borderId="28" xfId="0" applyNumberFormat="1" applyFont="1" applyFill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 wrapText="1"/>
    </xf>
    <xf numFmtId="0" fontId="67" fillId="0" borderId="28" xfId="0" applyFont="1" applyBorder="1" applyAlignment="1">
      <alignment vertical="center" wrapText="1"/>
    </xf>
    <xf numFmtId="0" fontId="67" fillId="0" borderId="34" xfId="0" applyFont="1" applyBorder="1" applyAlignment="1">
      <alignment vertical="center" wrapText="1"/>
    </xf>
    <xf numFmtId="0" fontId="68" fillId="0" borderId="28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7" fillId="79" borderId="28" xfId="0" applyFont="1" applyFill="1" applyBorder="1" applyAlignment="1">
      <alignment horizont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69" fillId="0" borderId="28" xfId="0" applyFont="1" applyBorder="1" applyAlignment="1">
      <alignment/>
    </xf>
    <xf numFmtId="0" fontId="69" fillId="0" borderId="28" xfId="0" applyFont="1" applyBorder="1" applyAlignment="1">
      <alignment horizontal="center" vertical="center" textRotation="90" wrapText="1"/>
    </xf>
    <xf numFmtId="0" fontId="69" fillId="0" borderId="34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wrapText="1"/>
    </xf>
    <xf numFmtId="3" fontId="15" fillId="0" borderId="37" xfId="0" applyNumberFormat="1" applyFont="1" applyBorder="1" applyAlignment="1">
      <alignment horizontal="center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 textRotation="90" wrapText="1"/>
    </xf>
    <xf numFmtId="0" fontId="63" fillId="0" borderId="34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4" fillId="79" borderId="28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4" fillId="0" borderId="37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/>
    </xf>
    <xf numFmtId="0" fontId="11" fillId="64" borderId="28" xfId="0" applyFont="1" applyFill="1" applyBorder="1" applyAlignment="1">
      <alignment horizontal="center"/>
    </xf>
    <xf numFmtId="0" fontId="11" fillId="0" borderId="6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3" fontId="63" fillId="0" borderId="0" xfId="0" applyNumberFormat="1" applyFont="1" applyAlignment="1">
      <alignment horizontal="left" wrapText="1"/>
    </xf>
    <xf numFmtId="0" fontId="25" fillId="0" borderId="34" xfId="0" applyFont="1" applyBorder="1" applyAlignment="1">
      <alignment horizontal="center" vertical="center"/>
    </xf>
    <xf numFmtId="0" fontId="83" fillId="0" borderId="28" xfId="0" applyNumberFormat="1" applyFont="1" applyBorder="1" applyAlignment="1">
      <alignment horizontal="center" vertical="center" wrapText="1"/>
    </xf>
    <xf numFmtId="0" fontId="83" fillId="0" borderId="34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 wrapText="1"/>
    </xf>
    <xf numFmtId="0" fontId="69" fillId="0" borderId="34" xfId="0" applyFont="1" applyBorder="1" applyAlignment="1">
      <alignment vertical="center" wrapText="1"/>
    </xf>
    <xf numFmtId="0" fontId="69" fillId="0" borderId="34" xfId="0" applyFont="1" applyBorder="1" applyAlignment="1">
      <alignment horizontal="center" vertical="center"/>
    </xf>
    <xf numFmtId="0" fontId="81" fillId="0" borderId="28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80" fillId="0" borderId="30" xfId="0" applyNumberFormat="1" applyFont="1" applyBorder="1" applyAlignment="1">
      <alignment horizontal="center" vertical="top"/>
    </xf>
    <xf numFmtId="0" fontId="57" fillId="0" borderId="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1" fillId="0" borderId="28" xfId="0" applyFont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4" fillId="0" borderId="65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9" fontId="64" fillId="0" borderId="78" xfId="0" applyNumberFormat="1" applyFont="1" applyBorder="1" applyAlignment="1">
      <alignment horizontal="center" vertical="center" wrapText="1"/>
    </xf>
    <xf numFmtId="0" fontId="64" fillId="0" borderId="79" xfId="0" applyFont="1" applyBorder="1" applyAlignment="1">
      <alignment horizontal="center" vertical="center" wrapText="1"/>
    </xf>
    <xf numFmtId="0" fontId="64" fillId="0" borderId="80" xfId="0" applyFont="1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49" fontId="35" fillId="0" borderId="28" xfId="0" applyNumberFormat="1" applyFont="1" applyBorder="1" applyAlignment="1">
      <alignment horizontal="center" vertical="center" wrapText="1"/>
    </xf>
    <xf numFmtId="49" fontId="35" fillId="0" borderId="34" xfId="0" applyNumberFormat="1" applyFont="1" applyBorder="1" applyAlignment="1">
      <alignment horizontal="center" vertical="center" wrapText="1"/>
    </xf>
    <xf numFmtId="49" fontId="35" fillId="79" borderId="28" xfId="0" applyNumberFormat="1" applyFont="1" applyFill="1" applyBorder="1" applyAlignment="1">
      <alignment horizontal="center" vertical="center" wrapText="1"/>
    </xf>
    <xf numFmtId="0" fontId="35" fillId="79" borderId="28" xfId="0" applyFont="1" applyFill="1" applyBorder="1" applyAlignment="1">
      <alignment horizontal="center" vertical="center" wrapText="1"/>
    </xf>
    <xf numFmtId="0" fontId="35" fillId="79" borderId="53" xfId="0" applyFont="1" applyFill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1" fillId="0" borderId="67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8" fillId="0" borderId="28" xfId="127" applyFont="1" applyBorder="1" applyAlignment="1">
      <alignment horizontal="center" vertical="center" wrapText="1"/>
      <protection/>
    </xf>
    <xf numFmtId="0" fontId="8" fillId="0" borderId="0" xfId="127" applyFont="1" applyAlignment="1">
      <alignment horizontal="center"/>
      <protection/>
    </xf>
    <xf numFmtId="0" fontId="9" fillId="0" borderId="0" xfId="127" applyFont="1" applyAlignment="1">
      <alignment horizontal="center"/>
      <protection/>
    </xf>
    <xf numFmtId="0" fontId="8" fillId="0" borderId="0" xfId="127" applyFont="1" applyBorder="1" applyAlignment="1">
      <alignment horizontal="center" vertical="top"/>
      <protection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4" xfId="127" applyFont="1" applyBorder="1" applyAlignment="1">
      <alignment horizontal="center" vertical="center" wrapText="1"/>
      <protection/>
    </xf>
    <xf numFmtId="0" fontId="68" fillId="0" borderId="28" xfId="127" applyFont="1" applyBorder="1" applyAlignment="1">
      <alignment horizontal="center" vertical="center" wrapText="1"/>
      <protection/>
    </xf>
    <xf numFmtId="0" fontId="68" fillId="0" borderId="34" xfId="127" applyFont="1" applyBorder="1" applyAlignment="1">
      <alignment horizontal="center" vertical="center" wrapText="1"/>
      <protection/>
    </xf>
    <xf numFmtId="0" fontId="18" fillId="0" borderId="37" xfId="127" applyFont="1" applyBorder="1" applyAlignment="1">
      <alignment horizontal="center" vertical="center"/>
      <protection/>
    </xf>
    <xf numFmtId="0" fontId="18" fillId="0" borderId="65" xfId="127" applyFont="1" applyBorder="1" applyAlignment="1">
      <alignment horizontal="center" vertical="center"/>
      <protection/>
    </xf>
    <xf numFmtId="0" fontId="18" fillId="0" borderId="29" xfId="127" applyFont="1" applyBorder="1" applyAlignment="1">
      <alignment horizontal="center" vertical="center"/>
      <protection/>
    </xf>
    <xf numFmtId="0" fontId="18" fillId="0" borderId="28" xfId="127" applyFont="1" applyBorder="1" applyAlignment="1">
      <alignment horizontal="center" vertical="center"/>
      <protection/>
    </xf>
    <xf numFmtId="0" fontId="11" fillId="0" borderId="47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79" borderId="28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13" fillId="78" borderId="28" xfId="0" applyFont="1" applyFill="1" applyBorder="1" applyAlignment="1">
      <alignment horizontal="center" vertical="center"/>
    </xf>
    <xf numFmtId="0" fontId="13" fillId="78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49" fontId="11" fillId="0" borderId="28" xfId="0" applyNumberFormat="1" applyFont="1" applyFill="1" applyBorder="1" applyAlignment="1">
      <alignment vertical="center" wrapText="1"/>
    </xf>
    <xf numFmtId="49" fontId="11" fillId="0" borderId="34" xfId="0" applyNumberFormat="1" applyFont="1" applyFill="1" applyBorder="1" applyAlignment="1">
      <alignment vertical="center" wrapText="1"/>
    </xf>
    <xf numFmtId="49" fontId="75" fillId="0" borderId="47" xfId="0" applyNumberFormat="1" applyFont="1" applyFill="1" applyBorder="1" applyAlignment="1">
      <alignment horizontal="center" vertical="center" wrapText="1"/>
    </xf>
    <xf numFmtId="49" fontId="75" fillId="0" borderId="66" xfId="0" applyNumberFormat="1" applyFont="1" applyFill="1" applyBorder="1" applyAlignment="1">
      <alignment horizontal="center" vertical="center" wrapText="1"/>
    </xf>
    <xf numFmtId="49" fontId="75" fillId="0" borderId="44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8" fillId="0" borderId="47" xfId="127" applyFont="1" applyBorder="1" applyAlignment="1">
      <alignment horizontal="center" vertical="center" wrapText="1"/>
      <protection/>
    </xf>
    <xf numFmtId="0" fontId="68" fillId="0" borderId="33" xfId="127" applyFont="1" applyBorder="1" applyAlignment="1">
      <alignment horizontal="center" vertical="center" wrapText="1"/>
      <protection/>
    </xf>
    <xf numFmtId="49" fontId="33" fillId="0" borderId="82" xfId="0" applyNumberFormat="1" applyFont="1" applyBorder="1" applyAlignment="1">
      <alignment horizontal="center" vertical="center" wrapText="1"/>
    </xf>
    <xf numFmtId="49" fontId="33" fillId="0" borderId="87" xfId="0" applyNumberFormat="1" applyFont="1" applyBorder="1" applyAlignment="1">
      <alignment horizontal="center" vertical="center" wrapText="1"/>
    </xf>
    <xf numFmtId="49" fontId="33" fillId="0" borderId="88" xfId="0" applyNumberFormat="1" applyFont="1" applyBorder="1" applyAlignment="1">
      <alignment horizontal="center" vertical="center" wrapText="1"/>
    </xf>
    <xf numFmtId="0" fontId="8" fillId="0" borderId="0" xfId="127" applyFont="1" applyAlignment="1">
      <alignment horizont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Обычный 3" xfId="129"/>
    <cellStyle name="Плохой" xfId="130"/>
    <cellStyle name="Плохой 2" xfId="131"/>
    <cellStyle name="Плохой 2 2" xfId="132"/>
    <cellStyle name="Пояснение" xfId="133"/>
    <cellStyle name="Пояснение 2" xfId="134"/>
    <cellStyle name="Пояснение 2 2" xfId="135"/>
    <cellStyle name="Примечание" xfId="136"/>
    <cellStyle name="Примечание 2" xfId="137"/>
    <cellStyle name="Примечание 2 2" xfId="138"/>
    <cellStyle name="Примечание 3" xfId="139"/>
    <cellStyle name="Percent" xfId="140"/>
    <cellStyle name="Процентный 2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Хороший" xfId="150"/>
    <cellStyle name="Хороший 2" xfId="151"/>
    <cellStyle name="Хороший 2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2066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5114925" y="238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3181350" y="238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5114925" y="238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3181350" y="238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6</xdr:row>
      <xdr:rowOff>314325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5114925" y="273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6</xdr:row>
      <xdr:rowOff>314325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3181350" y="273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5114925" y="238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3181350" y="238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60" zoomScaleNormal="60" zoomScalePageLayoutView="0" workbookViewId="0" topLeftCell="A1">
      <selection activeCell="R3" sqref="R3"/>
    </sheetView>
  </sheetViews>
  <sheetFormatPr defaultColWidth="9.00390625" defaultRowHeight="12.75"/>
  <cols>
    <col min="1" max="1" width="5.50390625" style="4" customWidth="1"/>
    <col min="2" max="2" width="32.00390625" style="0" customWidth="1"/>
    <col min="3" max="3" width="16.00390625" style="4" customWidth="1"/>
    <col min="4" max="4" width="17.125" style="4" customWidth="1"/>
    <col min="5" max="5" width="15.375" style="4" customWidth="1"/>
    <col min="6" max="6" width="21.00390625" style="4" customWidth="1"/>
    <col min="7" max="7" width="20.00390625" style="0" customWidth="1"/>
    <col min="8" max="8" width="17.875" style="0" customWidth="1"/>
    <col min="9" max="9" width="16.375" style="0" customWidth="1"/>
    <col min="10" max="10" width="18.00390625" style="0" customWidth="1"/>
    <col min="11" max="11" width="17.50390625" style="0" customWidth="1"/>
    <col min="12" max="12" width="18.50390625" style="0" customWidth="1"/>
  </cols>
  <sheetData>
    <row r="1" spans="1:12" s="1" customFormat="1" ht="84.75" customHeight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s="1" customFormat="1" ht="41.25" customHeight="1">
      <c r="A2" s="417" t="s">
        <v>156</v>
      </c>
      <c r="B2" s="417" t="s">
        <v>10</v>
      </c>
      <c r="C2" s="415" t="s">
        <v>290</v>
      </c>
      <c r="D2" s="415"/>
      <c r="E2" s="415"/>
      <c r="F2" s="415"/>
      <c r="G2" s="415"/>
      <c r="H2" s="416" t="s">
        <v>225</v>
      </c>
      <c r="I2" s="416"/>
      <c r="J2" s="416"/>
      <c r="K2" s="416"/>
      <c r="L2" s="416"/>
    </row>
    <row r="3" spans="1:12" s="2" customFormat="1" ht="98.25" customHeight="1" thickBot="1">
      <c r="A3" s="418"/>
      <c r="B3" s="418"/>
      <c r="C3" s="70" t="s">
        <v>2</v>
      </c>
      <c r="D3" s="70" t="s">
        <v>3</v>
      </c>
      <c r="E3" s="70" t="s">
        <v>4</v>
      </c>
      <c r="F3" s="71" t="s">
        <v>5</v>
      </c>
      <c r="G3" s="70" t="s">
        <v>6</v>
      </c>
      <c r="H3" s="72" t="s">
        <v>2</v>
      </c>
      <c r="I3" s="72" t="s">
        <v>3</v>
      </c>
      <c r="J3" s="72" t="s">
        <v>4</v>
      </c>
      <c r="K3" s="72" t="s">
        <v>7</v>
      </c>
      <c r="L3" s="72" t="s">
        <v>6</v>
      </c>
    </row>
    <row r="4" spans="1:12" ht="28.5" customHeight="1" thickTop="1">
      <c r="A4" s="73">
        <v>1</v>
      </c>
      <c r="B4" s="74" t="s">
        <v>13</v>
      </c>
      <c r="C4" s="75">
        <v>5</v>
      </c>
      <c r="D4" s="75">
        <v>90</v>
      </c>
      <c r="E4" s="75">
        <v>5162</v>
      </c>
      <c r="F4" s="76">
        <v>5257</v>
      </c>
      <c r="G4" s="77">
        <v>3069</v>
      </c>
      <c r="H4" s="78">
        <v>6</v>
      </c>
      <c r="I4" s="78">
        <v>92</v>
      </c>
      <c r="J4" s="78">
        <v>5309</v>
      </c>
      <c r="K4" s="79">
        <f>H4+I4+J4</f>
        <v>5407</v>
      </c>
      <c r="L4" s="80">
        <v>3103</v>
      </c>
    </row>
    <row r="5" spans="1:12" ht="28.5" customHeight="1">
      <c r="A5" s="196">
        <v>2</v>
      </c>
      <c r="B5" s="197" t="s">
        <v>14</v>
      </c>
      <c r="C5" s="198">
        <v>5</v>
      </c>
      <c r="D5" s="198">
        <v>32</v>
      </c>
      <c r="E5" s="199">
        <v>2280</v>
      </c>
      <c r="F5" s="200">
        <v>2317</v>
      </c>
      <c r="G5" s="200">
        <v>1414</v>
      </c>
      <c r="H5" s="201">
        <v>5</v>
      </c>
      <c r="I5" s="201">
        <v>34</v>
      </c>
      <c r="J5" s="201">
        <v>2346</v>
      </c>
      <c r="K5" s="200">
        <f aca="true" t="shared" si="0" ref="K5:K21">H5+I5+J5</f>
        <v>2385</v>
      </c>
      <c r="L5" s="202">
        <v>1442</v>
      </c>
    </row>
    <row r="6" spans="1:12" ht="28.5" customHeight="1">
      <c r="A6" s="38">
        <v>3</v>
      </c>
      <c r="B6" s="81" t="s">
        <v>15</v>
      </c>
      <c r="C6" s="82">
        <v>14</v>
      </c>
      <c r="D6" s="82">
        <v>65</v>
      </c>
      <c r="E6" s="82">
        <v>6154</v>
      </c>
      <c r="F6" s="83">
        <v>6233</v>
      </c>
      <c r="G6" s="84">
        <v>3844</v>
      </c>
      <c r="H6" s="85">
        <v>17</v>
      </c>
      <c r="I6" s="85">
        <v>67</v>
      </c>
      <c r="J6" s="85">
        <v>6284</v>
      </c>
      <c r="K6" s="86">
        <f t="shared" si="0"/>
        <v>6368</v>
      </c>
      <c r="L6" s="87">
        <v>3898</v>
      </c>
    </row>
    <row r="7" spans="1:12" ht="28.5" customHeight="1">
      <c r="A7" s="196">
        <v>4</v>
      </c>
      <c r="B7" s="197" t="s">
        <v>16</v>
      </c>
      <c r="C7" s="198">
        <v>12</v>
      </c>
      <c r="D7" s="198">
        <v>287</v>
      </c>
      <c r="E7" s="199">
        <v>14785</v>
      </c>
      <c r="F7" s="200">
        <v>15084</v>
      </c>
      <c r="G7" s="200">
        <v>5690</v>
      </c>
      <c r="H7" s="201">
        <v>14</v>
      </c>
      <c r="I7" s="201">
        <v>290</v>
      </c>
      <c r="J7" s="201">
        <v>15035</v>
      </c>
      <c r="K7" s="200">
        <f t="shared" si="0"/>
        <v>15339</v>
      </c>
      <c r="L7" s="202">
        <v>5751</v>
      </c>
    </row>
    <row r="8" spans="1:12" ht="28.5" customHeight="1">
      <c r="A8" s="38">
        <v>5</v>
      </c>
      <c r="B8" s="81" t="s">
        <v>17</v>
      </c>
      <c r="C8" s="82">
        <v>14</v>
      </c>
      <c r="D8" s="82">
        <v>115</v>
      </c>
      <c r="E8" s="82">
        <v>9442</v>
      </c>
      <c r="F8" s="83">
        <v>9571</v>
      </c>
      <c r="G8" s="84">
        <v>7583</v>
      </c>
      <c r="H8" s="85">
        <v>14</v>
      </c>
      <c r="I8" s="85">
        <v>118</v>
      </c>
      <c r="J8" s="85">
        <v>9600</v>
      </c>
      <c r="K8" s="86">
        <f t="shared" si="0"/>
        <v>9732</v>
      </c>
      <c r="L8" s="87">
        <v>7675</v>
      </c>
    </row>
    <row r="9" spans="1:12" ht="28.5" customHeight="1">
      <c r="A9" s="196">
        <v>6</v>
      </c>
      <c r="B9" s="197" t="s">
        <v>18</v>
      </c>
      <c r="C9" s="198">
        <v>18</v>
      </c>
      <c r="D9" s="198">
        <v>170</v>
      </c>
      <c r="E9" s="199">
        <v>14179</v>
      </c>
      <c r="F9" s="200">
        <v>14367</v>
      </c>
      <c r="G9" s="200">
        <v>7742</v>
      </c>
      <c r="H9" s="201">
        <v>19</v>
      </c>
      <c r="I9" s="201">
        <v>179</v>
      </c>
      <c r="J9" s="201">
        <v>14446</v>
      </c>
      <c r="K9" s="200">
        <f t="shared" si="0"/>
        <v>14644</v>
      </c>
      <c r="L9" s="202">
        <v>7862</v>
      </c>
    </row>
    <row r="10" spans="1:12" ht="28.5" customHeight="1">
      <c r="A10" s="38">
        <v>7</v>
      </c>
      <c r="B10" s="81" t="s">
        <v>19</v>
      </c>
      <c r="C10" s="82">
        <v>7</v>
      </c>
      <c r="D10" s="82">
        <v>112</v>
      </c>
      <c r="E10" s="82">
        <v>5240</v>
      </c>
      <c r="F10" s="83">
        <v>5359</v>
      </c>
      <c r="G10" s="84">
        <v>4102</v>
      </c>
      <c r="H10" s="85">
        <v>8</v>
      </c>
      <c r="I10" s="85">
        <v>120</v>
      </c>
      <c r="J10" s="85">
        <v>5349</v>
      </c>
      <c r="K10" s="86">
        <f t="shared" si="0"/>
        <v>5477</v>
      </c>
      <c r="L10" s="87">
        <v>4152</v>
      </c>
    </row>
    <row r="11" spans="1:12" ht="28.5" customHeight="1">
      <c r="A11" s="196">
        <v>8</v>
      </c>
      <c r="B11" s="197" t="s">
        <v>20</v>
      </c>
      <c r="C11" s="198">
        <v>5</v>
      </c>
      <c r="D11" s="198">
        <v>85</v>
      </c>
      <c r="E11" s="199">
        <v>5423</v>
      </c>
      <c r="F11" s="200">
        <v>5513</v>
      </c>
      <c r="G11" s="200">
        <v>4318</v>
      </c>
      <c r="H11" s="201">
        <v>6</v>
      </c>
      <c r="I11" s="201">
        <v>88</v>
      </c>
      <c r="J11" s="201">
        <v>5519</v>
      </c>
      <c r="K11" s="200">
        <f t="shared" si="0"/>
        <v>5613</v>
      </c>
      <c r="L11" s="202">
        <v>4364</v>
      </c>
    </row>
    <row r="12" spans="1:12" ht="28.5" customHeight="1">
      <c r="A12" s="38">
        <v>9</v>
      </c>
      <c r="B12" s="81" t="s">
        <v>21</v>
      </c>
      <c r="C12" s="82">
        <v>5</v>
      </c>
      <c r="D12" s="82">
        <v>87</v>
      </c>
      <c r="E12" s="82">
        <v>5983</v>
      </c>
      <c r="F12" s="83">
        <v>6075</v>
      </c>
      <c r="G12" s="84">
        <v>3975</v>
      </c>
      <c r="H12" s="85">
        <v>5</v>
      </c>
      <c r="I12" s="85">
        <v>90</v>
      </c>
      <c r="J12" s="85">
        <v>6089</v>
      </c>
      <c r="K12" s="86">
        <f t="shared" si="0"/>
        <v>6184</v>
      </c>
      <c r="L12" s="87">
        <v>4017</v>
      </c>
    </row>
    <row r="13" spans="1:12" ht="28.5" customHeight="1">
      <c r="A13" s="196">
        <v>10</v>
      </c>
      <c r="B13" s="197" t="s">
        <v>22</v>
      </c>
      <c r="C13" s="198">
        <v>10</v>
      </c>
      <c r="D13" s="198">
        <v>40</v>
      </c>
      <c r="E13" s="199">
        <v>2375</v>
      </c>
      <c r="F13" s="200">
        <v>2425</v>
      </c>
      <c r="G13" s="200">
        <v>1282</v>
      </c>
      <c r="H13" s="201">
        <v>12</v>
      </c>
      <c r="I13" s="201">
        <v>43</v>
      </c>
      <c r="J13" s="201">
        <v>2439</v>
      </c>
      <c r="K13" s="200">
        <f t="shared" si="0"/>
        <v>2494</v>
      </c>
      <c r="L13" s="202">
        <v>1304</v>
      </c>
    </row>
    <row r="14" spans="1:12" ht="28.5" customHeight="1">
      <c r="A14" s="38">
        <v>11</v>
      </c>
      <c r="B14" s="81" t="s">
        <v>23</v>
      </c>
      <c r="C14" s="82">
        <v>7</v>
      </c>
      <c r="D14" s="82">
        <v>69</v>
      </c>
      <c r="E14" s="82">
        <v>4131</v>
      </c>
      <c r="F14" s="83">
        <v>4207</v>
      </c>
      <c r="G14" s="84">
        <v>2211</v>
      </c>
      <c r="H14" s="85">
        <v>7</v>
      </c>
      <c r="I14" s="85">
        <v>71</v>
      </c>
      <c r="J14" s="85">
        <v>4231</v>
      </c>
      <c r="K14" s="86">
        <f t="shared" si="0"/>
        <v>4309</v>
      </c>
      <c r="L14" s="87">
        <v>2247</v>
      </c>
    </row>
    <row r="15" spans="1:12" ht="28.5" customHeight="1">
      <c r="A15" s="196">
        <v>12</v>
      </c>
      <c r="B15" s="197" t="s">
        <v>24</v>
      </c>
      <c r="C15" s="198">
        <v>2</v>
      </c>
      <c r="D15" s="198">
        <v>92</v>
      </c>
      <c r="E15" s="199">
        <v>5498</v>
      </c>
      <c r="F15" s="200">
        <v>5592</v>
      </c>
      <c r="G15" s="200">
        <v>3057</v>
      </c>
      <c r="H15" s="201">
        <v>3</v>
      </c>
      <c r="I15" s="201">
        <v>98</v>
      </c>
      <c r="J15" s="201">
        <v>5653</v>
      </c>
      <c r="K15" s="200">
        <f t="shared" si="0"/>
        <v>5754</v>
      </c>
      <c r="L15" s="202">
        <v>3096</v>
      </c>
    </row>
    <row r="16" spans="1:12" ht="28.5" customHeight="1">
      <c r="A16" s="38">
        <v>13</v>
      </c>
      <c r="B16" s="81" t="s">
        <v>25</v>
      </c>
      <c r="C16" s="82">
        <v>4</v>
      </c>
      <c r="D16" s="82">
        <v>45</v>
      </c>
      <c r="E16" s="82">
        <v>2927</v>
      </c>
      <c r="F16" s="83">
        <v>2976</v>
      </c>
      <c r="G16" s="84">
        <v>1281</v>
      </c>
      <c r="H16" s="85">
        <v>5</v>
      </c>
      <c r="I16" s="85">
        <v>48</v>
      </c>
      <c r="J16" s="85">
        <v>3009</v>
      </c>
      <c r="K16" s="86">
        <f t="shared" si="0"/>
        <v>3062</v>
      </c>
      <c r="L16" s="87">
        <v>1296</v>
      </c>
    </row>
    <row r="17" spans="1:12" ht="28.5" customHeight="1">
      <c r="A17" s="196">
        <v>14</v>
      </c>
      <c r="B17" s="197" t="s">
        <v>26</v>
      </c>
      <c r="C17" s="198">
        <v>4</v>
      </c>
      <c r="D17" s="198">
        <v>61</v>
      </c>
      <c r="E17" s="199">
        <v>3485</v>
      </c>
      <c r="F17" s="200">
        <v>3550</v>
      </c>
      <c r="G17" s="200">
        <v>2427</v>
      </c>
      <c r="H17" s="201">
        <v>5</v>
      </c>
      <c r="I17" s="201">
        <v>62</v>
      </c>
      <c r="J17" s="201">
        <v>3566</v>
      </c>
      <c r="K17" s="200">
        <f t="shared" si="0"/>
        <v>3633</v>
      </c>
      <c r="L17" s="202">
        <v>2471</v>
      </c>
    </row>
    <row r="18" spans="1:12" ht="28.5" customHeight="1">
      <c r="A18" s="38">
        <v>15</v>
      </c>
      <c r="B18" s="81" t="s">
        <v>27</v>
      </c>
      <c r="C18" s="82">
        <v>4</v>
      </c>
      <c r="D18" s="82">
        <v>59</v>
      </c>
      <c r="E18" s="82">
        <v>3385</v>
      </c>
      <c r="F18" s="83">
        <v>3448</v>
      </c>
      <c r="G18" s="84">
        <v>1696</v>
      </c>
      <c r="H18" s="85">
        <v>5</v>
      </c>
      <c r="I18" s="85">
        <v>59</v>
      </c>
      <c r="J18" s="85">
        <v>3468</v>
      </c>
      <c r="K18" s="86">
        <f t="shared" si="0"/>
        <v>3532</v>
      </c>
      <c r="L18" s="87">
        <v>1710</v>
      </c>
    </row>
    <row r="19" spans="1:12" ht="28.5" customHeight="1">
      <c r="A19" s="196">
        <v>16</v>
      </c>
      <c r="B19" s="197" t="s">
        <v>28</v>
      </c>
      <c r="C19" s="198">
        <v>2</v>
      </c>
      <c r="D19" s="198">
        <v>84</v>
      </c>
      <c r="E19" s="199">
        <v>9200</v>
      </c>
      <c r="F19" s="200">
        <v>9286</v>
      </c>
      <c r="G19" s="200">
        <v>1813</v>
      </c>
      <c r="H19" s="201">
        <v>2</v>
      </c>
      <c r="I19" s="201">
        <v>89</v>
      </c>
      <c r="J19" s="201">
        <v>9339</v>
      </c>
      <c r="K19" s="200">
        <f t="shared" si="0"/>
        <v>9430</v>
      </c>
      <c r="L19" s="202">
        <v>1842</v>
      </c>
    </row>
    <row r="20" spans="1:12" ht="28.5" customHeight="1">
      <c r="A20" s="38">
        <v>17</v>
      </c>
      <c r="B20" s="81" t="s">
        <v>29</v>
      </c>
      <c r="C20" s="82">
        <v>1</v>
      </c>
      <c r="D20" s="82">
        <v>93</v>
      </c>
      <c r="E20" s="82">
        <v>5651</v>
      </c>
      <c r="F20" s="83">
        <v>5745</v>
      </c>
      <c r="G20" s="84">
        <v>5314</v>
      </c>
      <c r="H20" s="85">
        <v>3</v>
      </c>
      <c r="I20" s="85">
        <v>95</v>
      </c>
      <c r="J20" s="85">
        <v>5777</v>
      </c>
      <c r="K20" s="86">
        <f t="shared" si="0"/>
        <v>5875</v>
      </c>
      <c r="L20" s="87">
        <v>5377</v>
      </c>
    </row>
    <row r="21" spans="1:12" ht="28.5" customHeight="1">
      <c r="A21" s="196">
        <v>18</v>
      </c>
      <c r="B21" s="197" t="s">
        <v>30</v>
      </c>
      <c r="C21" s="198">
        <v>8</v>
      </c>
      <c r="D21" s="198">
        <v>84</v>
      </c>
      <c r="E21" s="199">
        <v>6892</v>
      </c>
      <c r="F21" s="200">
        <v>6984</v>
      </c>
      <c r="G21" s="200">
        <v>4398</v>
      </c>
      <c r="H21" s="201">
        <v>8</v>
      </c>
      <c r="I21" s="201">
        <v>88</v>
      </c>
      <c r="J21" s="201">
        <v>7011</v>
      </c>
      <c r="K21" s="200">
        <f t="shared" si="0"/>
        <v>7107</v>
      </c>
      <c r="L21" s="202">
        <v>4454</v>
      </c>
    </row>
    <row r="22" spans="1:12" s="3" customFormat="1" ht="39.75" customHeight="1">
      <c r="A22" s="413" t="s">
        <v>8</v>
      </c>
      <c r="B22" s="414"/>
      <c r="C22" s="88">
        <v>127</v>
      </c>
      <c r="D22" s="88">
        <v>1670</v>
      </c>
      <c r="E22" s="88">
        <v>112192</v>
      </c>
      <c r="F22" s="88">
        <v>113989</v>
      </c>
      <c r="G22" s="88">
        <v>65216</v>
      </c>
      <c r="H22" s="203">
        <f>SUM(H4:H21)</f>
        <v>144</v>
      </c>
      <c r="I22" s="203">
        <f>SUM(I4:I21)</f>
        <v>1731</v>
      </c>
      <c r="J22" s="203">
        <f>SUM(J4:J21)</f>
        <v>114470</v>
      </c>
      <c r="K22" s="203">
        <f>SUM(K4:K21)</f>
        <v>116345</v>
      </c>
      <c r="L22" s="203">
        <f>SUM(L4:L21)</f>
        <v>66061</v>
      </c>
    </row>
    <row r="23" spans="3:6" ht="20.25" customHeight="1">
      <c r="C23" s="5"/>
      <c r="D23" s="5"/>
      <c r="E23" s="5"/>
      <c r="F23" s="5"/>
    </row>
  </sheetData>
  <sheetProtection/>
  <mergeCells count="6">
    <mergeCell ref="A22:B22"/>
    <mergeCell ref="C2:G2"/>
    <mergeCell ref="H2:L2"/>
    <mergeCell ref="A2:A3"/>
    <mergeCell ref="B2:B3"/>
    <mergeCell ref="A1:L1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90" zoomScaleNormal="90" zoomScalePageLayoutView="0" workbookViewId="0" topLeftCell="A1">
      <selection activeCell="O19" sqref="O19"/>
    </sheetView>
  </sheetViews>
  <sheetFormatPr defaultColWidth="9.00390625" defaultRowHeight="12.75"/>
  <cols>
    <col min="1" max="1" width="6.125" style="0" bestFit="1" customWidth="1"/>
    <col min="2" max="2" width="30.50390625" style="0" bestFit="1" customWidth="1"/>
    <col min="3" max="13" width="10.75390625" style="0" customWidth="1"/>
  </cols>
  <sheetData>
    <row r="1" spans="1:13" ht="15" customHeight="1">
      <c r="A1" s="521" t="s">
        <v>195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13" ht="33" customHeight="1">
      <c r="A2" s="522" t="s">
        <v>300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</row>
    <row r="3" spans="1:13" ht="13.5" customHeight="1">
      <c r="A3" s="517" t="s">
        <v>1</v>
      </c>
      <c r="B3" s="446" t="s">
        <v>10</v>
      </c>
      <c r="C3" s="520" t="s">
        <v>196</v>
      </c>
      <c r="D3" s="520"/>
      <c r="E3" s="520"/>
      <c r="F3" s="520"/>
      <c r="G3" s="520"/>
      <c r="H3" s="520"/>
      <c r="I3" s="436" t="s">
        <v>197</v>
      </c>
      <c r="J3" s="436" t="s">
        <v>198</v>
      </c>
      <c r="K3" s="436" t="s">
        <v>199</v>
      </c>
      <c r="L3" s="436" t="s">
        <v>200</v>
      </c>
      <c r="M3" s="436" t="s">
        <v>201</v>
      </c>
    </row>
    <row r="4" spans="1:13" ht="12.75" customHeight="1">
      <c r="A4" s="517"/>
      <c r="B4" s="446"/>
      <c r="C4" s="514" t="s">
        <v>202</v>
      </c>
      <c r="D4" s="516" t="s">
        <v>98</v>
      </c>
      <c r="E4" s="516"/>
      <c r="F4" s="516"/>
      <c r="G4" s="516"/>
      <c r="H4" s="516"/>
      <c r="I4" s="436"/>
      <c r="J4" s="436"/>
      <c r="K4" s="436"/>
      <c r="L4" s="436"/>
      <c r="M4" s="436"/>
    </row>
    <row r="5" spans="1:13" ht="42.75" customHeight="1" thickBot="1">
      <c r="A5" s="518"/>
      <c r="B5" s="519"/>
      <c r="C5" s="515"/>
      <c r="D5" s="290" t="s">
        <v>203</v>
      </c>
      <c r="E5" s="290" t="s">
        <v>204</v>
      </c>
      <c r="F5" s="290" t="s">
        <v>205</v>
      </c>
      <c r="G5" s="290" t="s">
        <v>206</v>
      </c>
      <c r="H5" s="290" t="s">
        <v>207</v>
      </c>
      <c r="I5" s="445"/>
      <c r="J5" s="445"/>
      <c r="K5" s="445"/>
      <c r="L5" s="445"/>
      <c r="M5" s="445"/>
    </row>
    <row r="6" spans="1:13" ht="18" thickTop="1">
      <c r="A6" s="73" t="s">
        <v>210</v>
      </c>
      <c r="B6" s="74" t="s">
        <v>231</v>
      </c>
      <c r="C6" s="114">
        <v>5</v>
      </c>
      <c r="D6" s="115">
        <v>0</v>
      </c>
      <c r="E6" s="115">
        <v>1</v>
      </c>
      <c r="F6" s="115">
        <v>4</v>
      </c>
      <c r="G6" s="115">
        <v>0</v>
      </c>
      <c r="H6" s="115">
        <v>0</v>
      </c>
      <c r="I6" s="114">
        <v>0</v>
      </c>
      <c r="J6" s="114">
        <v>0</v>
      </c>
      <c r="K6" s="114">
        <v>0</v>
      </c>
      <c r="L6" s="114">
        <v>0</v>
      </c>
      <c r="M6" s="114">
        <v>5</v>
      </c>
    </row>
    <row r="7" spans="1:13" ht="17.25">
      <c r="A7" s="196" t="s">
        <v>211</v>
      </c>
      <c r="B7" s="197" t="s">
        <v>232</v>
      </c>
      <c r="C7" s="220">
        <v>20</v>
      </c>
      <c r="D7" s="221">
        <v>3</v>
      </c>
      <c r="E7" s="221">
        <v>7</v>
      </c>
      <c r="F7" s="221">
        <v>10</v>
      </c>
      <c r="G7" s="221">
        <v>0</v>
      </c>
      <c r="H7" s="221">
        <v>0</v>
      </c>
      <c r="I7" s="220">
        <v>0</v>
      </c>
      <c r="J7" s="220">
        <v>0</v>
      </c>
      <c r="K7" s="220">
        <v>0</v>
      </c>
      <c r="L7" s="220">
        <v>0</v>
      </c>
      <c r="M7" s="220">
        <v>20</v>
      </c>
    </row>
    <row r="8" spans="1:13" ht="17.25">
      <c r="A8" s="38" t="s">
        <v>212</v>
      </c>
      <c r="B8" s="81" t="s">
        <v>233</v>
      </c>
      <c r="C8" s="120">
        <v>14</v>
      </c>
      <c r="D8" s="121">
        <v>1</v>
      </c>
      <c r="E8" s="121">
        <v>6</v>
      </c>
      <c r="F8" s="121">
        <v>6</v>
      </c>
      <c r="G8" s="121">
        <v>0</v>
      </c>
      <c r="H8" s="121">
        <v>1</v>
      </c>
      <c r="I8" s="120">
        <v>0</v>
      </c>
      <c r="J8" s="120">
        <v>0</v>
      </c>
      <c r="K8" s="120">
        <v>0</v>
      </c>
      <c r="L8" s="120">
        <v>1</v>
      </c>
      <c r="M8" s="120">
        <v>15</v>
      </c>
    </row>
    <row r="9" spans="1:13" ht="17.25">
      <c r="A9" s="196" t="s">
        <v>213</v>
      </c>
      <c r="B9" s="197" t="s">
        <v>234</v>
      </c>
      <c r="C9" s="220">
        <v>21</v>
      </c>
      <c r="D9" s="221">
        <v>3</v>
      </c>
      <c r="E9" s="221">
        <v>11</v>
      </c>
      <c r="F9" s="221">
        <v>7</v>
      </c>
      <c r="G9" s="221">
        <v>0</v>
      </c>
      <c r="H9" s="221">
        <v>0</v>
      </c>
      <c r="I9" s="220">
        <v>0</v>
      </c>
      <c r="J9" s="220">
        <v>0</v>
      </c>
      <c r="K9" s="220">
        <v>0</v>
      </c>
      <c r="L9" s="220">
        <v>2</v>
      </c>
      <c r="M9" s="220">
        <v>23</v>
      </c>
    </row>
    <row r="10" spans="1:13" ht="17.25">
      <c r="A10" s="38" t="s">
        <v>194</v>
      </c>
      <c r="B10" s="81" t="s">
        <v>235</v>
      </c>
      <c r="C10" s="120">
        <v>31</v>
      </c>
      <c r="D10" s="121">
        <v>5</v>
      </c>
      <c r="E10" s="121">
        <v>5</v>
      </c>
      <c r="F10" s="121">
        <v>20</v>
      </c>
      <c r="G10" s="121">
        <v>1</v>
      </c>
      <c r="H10" s="121">
        <v>0</v>
      </c>
      <c r="I10" s="120">
        <v>2</v>
      </c>
      <c r="J10" s="120">
        <v>0</v>
      </c>
      <c r="K10" s="120">
        <v>0</v>
      </c>
      <c r="L10" s="120">
        <v>1</v>
      </c>
      <c r="M10" s="120">
        <v>34</v>
      </c>
    </row>
    <row r="11" spans="1:13" ht="17.25">
      <c r="A11" s="196" t="s">
        <v>190</v>
      </c>
      <c r="B11" s="197" t="s">
        <v>236</v>
      </c>
      <c r="C11" s="220">
        <v>42</v>
      </c>
      <c r="D11" s="221">
        <v>2</v>
      </c>
      <c r="E11" s="221">
        <v>11</v>
      </c>
      <c r="F11" s="221">
        <v>28</v>
      </c>
      <c r="G11" s="221">
        <v>0</v>
      </c>
      <c r="H11" s="221">
        <v>1</v>
      </c>
      <c r="I11" s="220">
        <v>1</v>
      </c>
      <c r="J11" s="220">
        <v>0</v>
      </c>
      <c r="K11" s="220">
        <v>0</v>
      </c>
      <c r="L11" s="220">
        <v>0</v>
      </c>
      <c r="M11" s="220">
        <v>43</v>
      </c>
    </row>
    <row r="12" spans="1:13" ht="17.25">
      <c r="A12" s="38" t="s">
        <v>214</v>
      </c>
      <c r="B12" s="81" t="s">
        <v>237</v>
      </c>
      <c r="C12" s="120">
        <v>12</v>
      </c>
      <c r="D12" s="121">
        <v>0</v>
      </c>
      <c r="E12" s="121">
        <v>6</v>
      </c>
      <c r="F12" s="121">
        <v>6</v>
      </c>
      <c r="G12" s="121">
        <v>0</v>
      </c>
      <c r="H12" s="121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12</v>
      </c>
    </row>
    <row r="13" spans="1:13" ht="17.25">
      <c r="A13" s="196" t="s">
        <v>215</v>
      </c>
      <c r="B13" s="197" t="s">
        <v>238</v>
      </c>
      <c r="C13" s="220">
        <v>3</v>
      </c>
      <c r="D13" s="221">
        <v>0</v>
      </c>
      <c r="E13" s="221">
        <v>3</v>
      </c>
      <c r="F13" s="221">
        <v>0</v>
      </c>
      <c r="G13" s="221">
        <v>0</v>
      </c>
      <c r="H13" s="221">
        <v>0</v>
      </c>
      <c r="I13" s="220">
        <v>1</v>
      </c>
      <c r="J13" s="220">
        <v>0</v>
      </c>
      <c r="K13" s="220">
        <v>0</v>
      </c>
      <c r="L13" s="220">
        <v>1</v>
      </c>
      <c r="M13" s="220">
        <v>5</v>
      </c>
    </row>
    <row r="14" spans="1:13" ht="17.25">
      <c r="A14" s="38" t="s">
        <v>189</v>
      </c>
      <c r="B14" s="81" t="s">
        <v>239</v>
      </c>
      <c r="C14" s="120">
        <v>7</v>
      </c>
      <c r="D14" s="121">
        <v>1</v>
      </c>
      <c r="E14" s="121">
        <v>3</v>
      </c>
      <c r="F14" s="121">
        <v>3</v>
      </c>
      <c r="G14" s="121">
        <v>0</v>
      </c>
      <c r="H14" s="121">
        <v>0</v>
      </c>
      <c r="I14" s="120">
        <v>0</v>
      </c>
      <c r="J14" s="120">
        <v>0</v>
      </c>
      <c r="K14" s="120">
        <v>0</v>
      </c>
      <c r="L14" s="120">
        <v>1</v>
      </c>
      <c r="M14" s="120">
        <v>8</v>
      </c>
    </row>
    <row r="15" spans="1:13" ht="17.25">
      <c r="A15" s="196" t="s">
        <v>188</v>
      </c>
      <c r="B15" s="197" t="s">
        <v>240</v>
      </c>
      <c r="C15" s="220">
        <v>7</v>
      </c>
      <c r="D15" s="221">
        <v>1</v>
      </c>
      <c r="E15" s="221">
        <v>0</v>
      </c>
      <c r="F15" s="221">
        <v>6</v>
      </c>
      <c r="G15" s="221">
        <v>0</v>
      </c>
      <c r="H15" s="221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7</v>
      </c>
    </row>
    <row r="16" spans="1:13" ht="17.25">
      <c r="A16" s="38" t="s">
        <v>216</v>
      </c>
      <c r="B16" s="81" t="s">
        <v>241</v>
      </c>
      <c r="C16" s="120">
        <v>5</v>
      </c>
      <c r="D16" s="121">
        <v>0</v>
      </c>
      <c r="E16" s="121">
        <v>0</v>
      </c>
      <c r="F16" s="121">
        <v>5</v>
      </c>
      <c r="G16" s="121">
        <v>0</v>
      </c>
      <c r="H16" s="121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5</v>
      </c>
    </row>
    <row r="17" spans="1:13" ht="17.25">
      <c r="A17" s="196" t="s">
        <v>217</v>
      </c>
      <c r="B17" s="197" t="s">
        <v>242</v>
      </c>
      <c r="C17" s="220">
        <v>10</v>
      </c>
      <c r="D17" s="221">
        <v>1</v>
      </c>
      <c r="E17" s="221">
        <v>3</v>
      </c>
      <c r="F17" s="221">
        <v>6</v>
      </c>
      <c r="G17" s="221">
        <v>0</v>
      </c>
      <c r="H17" s="221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10</v>
      </c>
    </row>
    <row r="18" spans="1:13" ht="17.25">
      <c r="A18" s="38" t="s">
        <v>191</v>
      </c>
      <c r="B18" s="81" t="s">
        <v>243</v>
      </c>
      <c r="C18" s="120">
        <v>18</v>
      </c>
      <c r="D18" s="121">
        <v>0</v>
      </c>
      <c r="E18" s="121">
        <v>3</v>
      </c>
      <c r="F18" s="121">
        <v>15</v>
      </c>
      <c r="G18" s="121">
        <v>0</v>
      </c>
      <c r="H18" s="121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18</v>
      </c>
    </row>
    <row r="19" spans="1:13" ht="17.25">
      <c r="A19" s="196" t="s">
        <v>218</v>
      </c>
      <c r="B19" s="197" t="s">
        <v>244</v>
      </c>
      <c r="C19" s="220">
        <v>11</v>
      </c>
      <c r="D19" s="221">
        <v>3</v>
      </c>
      <c r="E19" s="221">
        <v>6</v>
      </c>
      <c r="F19" s="221">
        <v>2</v>
      </c>
      <c r="G19" s="221">
        <v>0</v>
      </c>
      <c r="H19" s="221">
        <v>0</v>
      </c>
      <c r="I19" s="220">
        <v>1</v>
      </c>
      <c r="J19" s="220">
        <v>0</v>
      </c>
      <c r="K19" s="220">
        <v>0</v>
      </c>
      <c r="L19" s="220">
        <v>1</v>
      </c>
      <c r="M19" s="220">
        <v>13</v>
      </c>
    </row>
    <row r="20" spans="1:13" ht="17.25">
      <c r="A20" s="38" t="s">
        <v>219</v>
      </c>
      <c r="B20" s="81" t="s">
        <v>245</v>
      </c>
      <c r="C20" s="120">
        <v>18</v>
      </c>
      <c r="D20" s="121">
        <v>1</v>
      </c>
      <c r="E20" s="121">
        <v>3</v>
      </c>
      <c r="F20" s="121">
        <v>14</v>
      </c>
      <c r="G20" s="121">
        <v>0</v>
      </c>
      <c r="H20" s="121">
        <v>0</v>
      </c>
      <c r="I20" s="120">
        <v>1</v>
      </c>
      <c r="J20" s="120">
        <v>0</v>
      </c>
      <c r="K20" s="120">
        <v>0</v>
      </c>
      <c r="L20" s="120">
        <v>1</v>
      </c>
      <c r="M20" s="120">
        <v>20</v>
      </c>
    </row>
    <row r="21" spans="1:13" ht="17.25">
      <c r="A21" s="196" t="s">
        <v>220</v>
      </c>
      <c r="B21" s="197" t="s">
        <v>246</v>
      </c>
      <c r="C21" s="220">
        <v>5</v>
      </c>
      <c r="D21" s="221">
        <v>1</v>
      </c>
      <c r="E21" s="221">
        <v>4</v>
      </c>
      <c r="F21" s="221">
        <v>0</v>
      </c>
      <c r="G21" s="221">
        <v>0</v>
      </c>
      <c r="H21" s="221">
        <v>0</v>
      </c>
      <c r="I21" s="220">
        <v>1</v>
      </c>
      <c r="J21" s="220">
        <v>0</v>
      </c>
      <c r="K21" s="220">
        <v>0</v>
      </c>
      <c r="L21" s="220">
        <v>0</v>
      </c>
      <c r="M21" s="220">
        <v>6</v>
      </c>
    </row>
    <row r="22" spans="1:13" ht="17.25">
      <c r="A22" s="38" t="s">
        <v>193</v>
      </c>
      <c r="B22" s="81" t="s">
        <v>247</v>
      </c>
      <c r="C22" s="120">
        <v>8</v>
      </c>
      <c r="D22" s="121">
        <v>0</v>
      </c>
      <c r="E22" s="121">
        <v>2</v>
      </c>
      <c r="F22" s="121">
        <v>7</v>
      </c>
      <c r="G22" s="121">
        <v>0</v>
      </c>
      <c r="H22" s="121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8</v>
      </c>
    </row>
    <row r="23" spans="1:13" ht="17.25">
      <c r="A23" s="196" t="s">
        <v>221</v>
      </c>
      <c r="B23" s="197" t="s">
        <v>248</v>
      </c>
      <c r="C23" s="220">
        <v>14</v>
      </c>
      <c r="D23" s="221">
        <v>4</v>
      </c>
      <c r="E23" s="221">
        <v>3</v>
      </c>
      <c r="F23" s="221">
        <v>8</v>
      </c>
      <c r="G23" s="221">
        <v>0</v>
      </c>
      <c r="H23" s="221">
        <v>0</v>
      </c>
      <c r="I23" s="220">
        <v>0</v>
      </c>
      <c r="J23" s="220">
        <v>0</v>
      </c>
      <c r="K23" s="220">
        <v>0</v>
      </c>
      <c r="L23" s="220">
        <v>1</v>
      </c>
      <c r="M23" s="220">
        <v>14</v>
      </c>
    </row>
    <row r="24" spans="1:13" ht="17.25">
      <c r="A24" s="291"/>
      <c r="B24" s="291" t="s">
        <v>249</v>
      </c>
      <c r="C24" s="120">
        <f>SUM(C6:C23)</f>
        <v>251</v>
      </c>
      <c r="D24" s="120">
        <f aca="true" t="shared" si="0" ref="D24:M24">SUM(D6:D23)</f>
        <v>26</v>
      </c>
      <c r="E24" s="120">
        <f t="shared" si="0"/>
        <v>77</v>
      </c>
      <c r="F24" s="120">
        <f t="shared" si="0"/>
        <v>147</v>
      </c>
      <c r="G24" s="120">
        <f t="shared" si="0"/>
        <v>1</v>
      </c>
      <c r="H24" s="120">
        <f t="shared" si="0"/>
        <v>2</v>
      </c>
      <c r="I24" s="120">
        <f t="shared" si="0"/>
        <v>7</v>
      </c>
      <c r="J24" s="120">
        <f t="shared" si="0"/>
        <v>0</v>
      </c>
      <c r="K24" s="120">
        <f t="shared" si="0"/>
        <v>0</v>
      </c>
      <c r="L24" s="120">
        <f t="shared" si="0"/>
        <v>9</v>
      </c>
      <c r="M24" s="120">
        <f t="shared" si="0"/>
        <v>266</v>
      </c>
    </row>
  </sheetData>
  <sheetProtection/>
  <mergeCells count="12">
    <mergeCell ref="A1:M1"/>
    <mergeCell ref="A2:M2"/>
    <mergeCell ref="L3:L5"/>
    <mergeCell ref="M3:M5"/>
    <mergeCell ref="C4:C5"/>
    <mergeCell ref="D4:H4"/>
    <mergeCell ref="A3:A5"/>
    <mergeCell ref="B3:B5"/>
    <mergeCell ref="C3:H3"/>
    <mergeCell ref="I3:I5"/>
    <mergeCell ref="J3:J5"/>
    <mergeCell ref="K3:K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1">
      <selection activeCell="G13" sqref="G13"/>
    </sheetView>
  </sheetViews>
  <sheetFormatPr defaultColWidth="9.00390625" defaultRowHeight="12.75"/>
  <cols>
    <col min="1" max="1" width="5.875" style="0" customWidth="1"/>
    <col min="2" max="2" width="31.375" style="0" customWidth="1"/>
    <col min="3" max="3" width="21.00390625" style="0" customWidth="1"/>
    <col min="4" max="4" width="17.625" style="0" customWidth="1"/>
  </cols>
  <sheetData>
    <row r="1" spans="1:4" ht="56.25" customHeight="1">
      <c r="A1" s="523" t="s">
        <v>301</v>
      </c>
      <c r="B1" s="524"/>
      <c r="C1" s="524"/>
      <c r="D1" s="524"/>
    </row>
    <row r="2" spans="1:4" ht="41.25">
      <c r="A2" s="263" t="s">
        <v>208</v>
      </c>
      <c r="B2" s="263" t="s">
        <v>10</v>
      </c>
      <c r="C2" s="263" t="s">
        <v>250</v>
      </c>
      <c r="D2" s="263" t="s">
        <v>209</v>
      </c>
    </row>
    <row r="3" spans="1:4" ht="17.25">
      <c r="A3" s="264" t="s">
        <v>210</v>
      </c>
      <c r="B3" s="265" t="s">
        <v>13</v>
      </c>
      <c r="C3" s="266">
        <v>6</v>
      </c>
      <c r="D3" s="267">
        <v>243</v>
      </c>
    </row>
    <row r="4" spans="1:4" ht="17.25">
      <c r="A4" s="268" t="s">
        <v>211</v>
      </c>
      <c r="B4" s="269" t="s">
        <v>14</v>
      </c>
      <c r="C4" s="270">
        <v>18</v>
      </c>
      <c r="D4" s="271">
        <v>50</v>
      </c>
    </row>
    <row r="5" spans="1:4" ht="17.25">
      <c r="A5" s="272" t="s">
        <v>212</v>
      </c>
      <c r="B5" s="273" t="s">
        <v>15</v>
      </c>
      <c r="C5" s="274">
        <v>0</v>
      </c>
      <c r="D5" s="275">
        <v>640</v>
      </c>
    </row>
    <row r="6" spans="1:4" ht="17.25">
      <c r="A6" s="268" t="s">
        <v>213</v>
      </c>
      <c r="B6" s="269" t="s">
        <v>16</v>
      </c>
      <c r="C6" s="270">
        <v>1</v>
      </c>
      <c r="D6" s="271">
        <v>352</v>
      </c>
    </row>
    <row r="7" spans="1:4" ht="17.25">
      <c r="A7" s="272" t="s">
        <v>194</v>
      </c>
      <c r="B7" s="273" t="s">
        <v>17</v>
      </c>
      <c r="C7" s="274">
        <v>4</v>
      </c>
      <c r="D7" s="275">
        <v>681</v>
      </c>
    </row>
    <row r="8" spans="1:4" ht="17.25">
      <c r="A8" s="268" t="s">
        <v>190</v>
      </c>
      <c r="B8" s="269" t="s">
        <v>18</v>
      </c>
      <c r="C8" s="270">
        <v>0</v>
      </c>
      <c r="D8" s="271">
        <v>1051</v>
      </c>
    </row>
    <row r="9" spans="1:4" ht="17.25">
      <c r="A9" s="272" t="s">
        <v>214</v>
      </c>
      <c r="B9" s="273" t="s">
        <v>19</v>
      </c>
      <c r="C9" s="274">
        <v>54</v>
      </c>
      <c r="D9" s="275">
        <v>374</v>
      </c>
    </row>
    <row r="10" spans="1:4" ht="17.25">
      <c r="A10" s="268" t="s">
        <v>215</v>
      </c>
      <c r="B10" s="269" t="s">
        <v>20</v>
      </c>
      <c r="C10" s="270">
        <v>31</v>
      </c>
      <c r="D10" s="271">
        <v>839</v>
      </c>
    </row>
    <row r="11" spans="1:4" ht="17.25">
      <c r="A11" s="272" t="s">
        <v>189</v>
      </c>
      <c r="B11" s="273" t="s">
        <v>21</v>
      </c>
      <c r="C11" s="274">
        <v>0</v>
      </c>
      <c r="D11" s="275">
        <v>357</v>
      </c>
    </row>
    <row r="12" spans="1:4" ht="17.25">
      <c r="A12" s="268" t="s">
        <v>188</v>
      </c>
      <c r="B12" s="269" t="s">
        <v>22</v>
      </c>
      <c r="C12" s="270">
        <v>0</v>
      </c>
      <c r="D12" s="271">
        <v>106</v>
      </c>
    </row>
    <row r="13" spans="1:4" ht="17.25">
      <c r="A13" s="272" t="s">
        <v>216</v>
      </c>
      <c r="B13" s="273" t="s">
        <v>23</v>
      </c>
      <c r="C13" s="274">
        <v>0</v>
      </c>
      <c r="D13" s="275">
        <v>146</v>
      </c>
    </row>
    <row r="14" spans="1:4" ht="17.25">
      <c r="A14" s="268" t="s">
        <v>217</v>
      </c>
      <c r="B14" s="269" t="s">
        <v>24</v>
      </c>
      <c r="C14" s="270">
        <v>0</v>
      </c>
      <c r="D14" s="271">
        <v>239</v>
      </c>
    </row>
    <row r="15" spans="1:4" ht="17.25">
      <c r="A15" s="272" t="s">
        <v>191</v>
      </c>
      <c r="B15" s="273" t="s">
        <v>25</v>
      </c>
      <c r="C15" s="274">
        <v>34</v>
      </c>
      <c r="D15" s="275">
        <v>178</v>
      </c>
    </row>
    <row r="16" spans="1:4" ht="17.25">
      <c r="A16" s="268" t="s">
        <v>218</v>
      </c>
      <c r="B16" s="269" t="s">
        <v>26</v>
      </c>
      <c r="C16" s="270">
        <v>44</v>
      </c>
      <c r="D16" s="271">
        <v>361</v>
      </c>
    </row>
    <row r="17" spans="1:4" ht="17.25">
      <c r="A17" s="272" t="s">
        <v>219</v>
      </c>
      <c r="B17" s="273" t="s">
        <v>27</v>
      </c>
      <c r="C17" s="274">
        <v>0</v>
      </c>
      <c r="D17" s="275">
        <v>139</v>
      </c>
    </row>
    <row r="18" spans="1:4" ht="17.25">
      <c r="A18" s="268" t="s">
        <v>220</v>
      </c>
      <c r="B18" s="269" t="s">
        <v>28</v>
      </c>
      <c r="C18" s="270">
        <v>0</v>
      </c>
      <c r="D18" s="271">
        <v>242</v>
      </c>
    </row>
    <row r="19" spans="1:4" ht="17.25">
      <c r="A19" s="272" t="s">
        <v>193</v>
      </c>
      <c r="B19" s="273" t="s">
        <v>29</v>
      </c>
      <c r="C19" s="274">
        <v>98</v>
      </c>
      <c r="D19" s="275">
        <v>386</v>
      </c>
    </row>
    <row r="20" spans="1:4" ht="17.25">
      <c r="A20" s="268" t="s">
        <v>221</v>
      </c>
      <c r="B20" s="269" t="s">
        <v>30</v>
      </c>
      <c r="C20" s="270">
        <v>0</v>
      </c>
      <c r="D20" s="271">
        <v>441</v>
      </c>
    </row>
    <row r="21" spans="1:4" ht="21">
      <c r="A21" s="272"/>
      <c r="B21" s="276" t="s">
        <v>222</v>
      </c>
      <c r="C21" s="309">
        <v>290</v>
      </c>
      <c r="D21" s="310">
        <v>6825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="70" zoomScaleNormal="70" zoomScalePageLayoutView="0" workbookViewId="0" topLeftCell="A1">
      <selection activeCell="S14" sqref="S14"/>
    </sheetView>
  </sheetViews>
  <sheetFormatPr defaultColWidth="9.00390625" defaultRowHeight="12.75"/>
  <cols>
    <col min="1" max="1" width="4.625" style="0" customWidth="1"/>
    <col min="2" max="2" width="28.375" style="28" customWidth="1"/>
    <col min="3" max="3" width="14.375" style="0" customWidth="1"/>
    <col min="4" max="4" width="12.125" style="0" customWidth="1"/>
    <col min="5" max="5" width="10.00390625" style="0" customWidth="1"/>
    <col min="6" max="6" width="8.375" style="0" customWidth="1"/>
    <col min="7" max="7" width="8.50390625" style="0" customWidth="1"/>
    <col min="8" max="8" width="9.50390625" style="0" customWidth="1"/>
    <col min="9" max="9" width="7.50390625" style="0" customWidth="1"/>
    <col min="10" max="10" width="8.125" style="0" customWidth="1"/>
    <col min="11" max="11" width="10.375" style="0" customWidth="1"/>
    <col min="14" max="14" width="15.375" style="0" customWidth="1"/>
  </cols>
  <sheetData>
    <row r="1" spans="1:14" ht="15" customHeight="1">
      <c r="A1" s="525" t="s">
        <v>169</v>
      </c>
      <c r="B1" s="525"/>
      <c r="C1" s="525"/>
      <c r="D1" s="525"/>
      <c r="E1" s="525"/>
      <c r="F1" s="525"/>
      <c r="G1" s="526"/>
      <c r="H1" s="526"/>
      <c r="I1" s="526"/>
      <c r="J1" s="526"/>
      <c r="K1" s="526"/>
      <c r="L1" s="526"/>
      <c r="M1" s="526"/>
      <c r="N1" s="526"/>
    </row>
    <row r="2" spans="1:14" s="29" customFormat="1" ht="30.75" customHeight="1">
      <c r="A2" s="527" t="s">
        <v>302</v>
      </c>
      <c r="B2" s="527"/>
      <c r="C2" s="527"/>
      <c r="D2" s="527"/>
      <c r="E2" s="527"/>
      <c r="F2" s="527"/>
      <c r="G2" s="528"/>
      <c r="H2" s="528"/>
      <c r="I2" s="528"/>
      <c r="J2" s="528"/>
      <c r="K2" s="528"/>
      <c r="L2" s="528"/>
      <c r="M2" s="528"/>
      <c r="N2" s="529"/>
    </row>
    <row r="3" spans="1:14" ht="12.75" customHeight="1">
      <c r="A3" s="537" t="s">
        <v>1</v>
      </c>
      <c r="B3" s="537" t="s">
        <v>10</v>
      </c>
      <c r="C3" s="537" t="s">
        <v>7</v>
      </c>
      <c r="D3" s="539" t="s">
        <v>80</v>
      </c>
      <c r="E3" s="541" t="s">
        <v>170</v>
      </c>
      <c r="F3" s="541"/>
      <c r="G3" s="541"/>
      <c r="H3" s="534" t="s">
        <v>81</v>
      </c>
      <c r="I3" s="534"/>
      <c r="J3" s="534"/>
      <c r="K3" s="534" t="s">
        <v>82</v>
      </c>
      <c r="L3" s="534"/>
      <c r="M3" s="534"/>
      <c r="N3" s="392" t="s">
        <v>83</v>
      </c>
    </row>
    <row r="4" spans="1:14" ht="12.75" customHeight="1">
      <c r="A4" s="537"/>
      <c r="B4" s="537"/>
      <c r="C4" s="537"/>
      <c r="D4" s="539"/>
      <c r="E4" s="535" t="s">
        <v>7</v>
      </c>
      <c r="F4" s="530" t="s">
        <v>84</v>
      </c>
      <c r="G4" s="530"/>
      <c r="H4" s="531" t="s">
        <v>7</v>
      </c>
      <c r="I4" s="533" t="s">
        <v>84</v>
      </c>
      <c r="J4" s="533"/>
      <c r="K4" s="531" t="s">
        <v>7</v>
      </c>
      <c r="L4" s="533" t="s">
        <v>84</v>
      </c>
      <c r="M4" s="533"/>
      <c r="N4" s="531" t="s">
        <v>7</v>
      </c>
    </row>
    <row r="5" spans="1:14" ht="13.5" customHeight="1" thickBot="1">
      <c r="A5" s="538"/>
      <c r="B5" s="538"/>
      <c r="C5" s="538"/>
      <c r="D5" s="540"/>
      <c r="E5" s="536"/>
      <c r="F5" s="277" t="s">
        <v>85</v>
      </c>
      <c r="G5" s="277" t="s">
        <v>86</v>
      </c>
      <c r="H5" s="532"/>
      <c r="I5" s="394" t="s">
        <v>85</v>
      </c>
      <c r="J5" s="394" t="s">
        <v>86</v>
      </c>
      <c r="K5" s="532"/>
      <c r="L5" s="394" t="s">
        <v>85</v>
      </c>
      <c r="M5" s="394" t="s">
        <v>86</v>
      </c>
      <c r="N5" s="531"/>
    </row>
    <row r="6" spans="1:14" ht="13.5" thickTop="1">
      <c r="A6" s="374">
        <v>1</v>
      </c>
      <c r="B6" s="374">
        <v>2</v>
      </c>
      <c r="C6" s="374" t="s">
        <v>268</v>
      </c>
      <c r="D6" s="374">
        <v>4</v>
      </c>
      <c r="E6" s="374" t="s">
        <v>181</v>
      </c>
      <c r="F6" s="374">
        <v>6</v>
      </c>
      <c r="G6" s="374">
        <v>7</v>
      </c>
      <c r="H6" s="395" t="s">
        <v>182</v>
      </c>
      <c r="I6" s="395">
        <v>9</v>
      </c>
      <c r="J6" s="395">
        <v>10</v>
      </c>
      <c r="K6" s="395" t="s">
        <v>183</v>
      </c>
      <c r="L6" s="395">
        <v>12</v>
      </c>
      <c r="M6" s="395">
        <v>13</v>
      </c>
      <c r="N6" s="393">
        <v>15</v>
      </c>
    </row>
    <row r="7" spans="1:14" ht="15" customHeight="1" hidden="1">
      <c r="A7" s="370"/>
      <c r="B7" s="33"/>
      <c r="C7" s="391"/>
      <c r="D7" s="391">
        <v>1</v>
      </c>
      <c r="E7" s="33"/>
      <c r="F7" s="391">
        <v>2</v>
      </c>
      <c r="G7" s="391">
        <v>3</v>
      </c>
      <c r="H7" s="396"/>
      <c r="I7" s="397">
        <v>4</v>
      </c>
      <c r="J7" s="397">
        <v>5</v>
      </c>
      <c r="K7" s="396"/>
      <c r="L7" s="397">
        <v>6</v>
      </c>
      <c r="M7" s="397">
        <v>7</v>
      </c>
      <c r="N7" s="397">
        <v>8</v>
      </c>
    </row>
    <row r="8" spans="1:14" ht="17.25">
      <c r="A8" s="38">
        <v>1</v>
      </c>
      <c r="B8" s="81" t="s">
        <v>13</v>
      </c>
      <c r="C8" s="398">
        <f>D8+E8+H8+K8+N8</f>
        <v>1196</v>
      </c>
      <c r="D8" s="398">
        <v>22</v>
      </c>
      <c r="E8" s="371">
        <f>F8+G8</f>
        <v>113</v>
      </c>
      <c r="F8" s="399">
        <v>70</v>
      </c>
      <c r="G8" s="399">
        <v>43</v>
      </c>
      <c r="H8" s="400">
        <f>I8+J8</f>
        <v>53</v>
      </c>
      <c r="I8" s="401">
        <v>33</v>
      </c>
      <c r="J8" s="401">
        <v>20</v>
      </c>
      <c r="K8" s="400">
        <f>L8+M8</f>
        <v>57</v>
      </c>
      <c r="L8" s="402">
        <v>24</v>
      </c>
      <c r="M8" s="401">
        <v>33</v>
      </c>
      <c r="N8" s="403">
        <v>951</v>
      </c>
    </row>
    <row r="9" spans="1:14" ht="17.25">
      <c r="A9" s="196">
        <v>2</v>
      </c>
      <c r="B9" s="197" t="s">
        <v>14</v>
      </c>
      <c r="C9" s="404">
        <f aca="true" t="shared" si="0" ref="C9:C26">D9+E9+H9+K9+N9</f>
        <v>745</v>
      </c>
      <c r="D9" s="404">
        <v>12</v>
      </c>
      <c r="E9" s="405">
        <f aca="true" t="shared" si="1" ref="E9:E26">F9+G9</f>
        <v>37</v>
      </c>
      <c r="F9" s="406">
        <v>34</v>
      </c>
      <c r="G9" s="406">
        <v>3</v>
      </c>
      <c r="H9" s="405">
        <f aca="true" t="shared" si="2" ref="H9:H26">I9+J9</f>
        <v>83</v>
      </c>
      <c r="I9" s="406">
        <v>63</v>
      </c>
      <c r="J9" s="406">
        <v>20</v>
      </c>
      <c r="K9" s="405">
        <f aca="true" t="shared" si="3" ref="K9:K26">L9+M9</f>
        <v>376</v>
      </c>
      <c r="L9" s="212">
        <v>154</v>
      </c>
      <c r="M9" s="406">
        <v>222</v>
      </c>
      <c r="N9" s="407">
        <v>237</v>
      </c>
    </row>
    <row r="10" spans="1:14" ht="17.25">
      <c r="A10" s="38">
        <v>3</v>
      </c>
      <c r="B10" s="81" t="s">
        <v>15</v>
      </c>
      <c r="C10" s="398">
        <f t="shared" si="0"/>
        <v>1718</v>
      </c>
      <c r="D10" s="398">
        <v>31</v>
      </c>
      <c r="E10" s="371">
        <f t="shared" si="1"/>
        <v>332</v>
      </c>
      <c r="F10" s="399">
        <v>295</v>
      </c>
      <c r="G10" s="399">
        <v>37</v>
      </c>
      <c r="H10" s="400">
        <f t="shared" si="2"/>
        <v>140</v>
      </c>
      <c r="I10" s="401">
        <v>122</v>
      </c>
      <c r="J10" s="401">
        <v>18</v>
      </c>
      <c r="K10" s="400">
        <f t="shared" si="3"/>
        <v>115</v>
      </c>
      <c r="L10" s="402">
        <v>68</v>
      </c>
      <c r="M10" s="401">
        <v>47</v>
      </c>
      <c r="N10" s="403">
        <v>1100</v>
      </c>
    </row>
    <row r="11" spans="1:14" ht="17.25">
      <c r="A11" s="196">
        <v>4</v>
      </c>
      <c r="B11" s="197" t="s">
        <v>16</v>
      </c>
      <c r="C11" s="404">
        <f t="shared" si="0"/>
        <v>4829</v>
      </c>
      <c r="D11" s="404">
        <v>59</v>
      </c>
      <c r="E11" s="405">
        <f t="shared" si="1"/>
        <v>419</v>
      </c>
      <c r="F11" s="406">
        <v>320</v>
      </c>
      <c r="G11" s="406">
        <v>99</v>
      </c>
      <c r="H11" s="405">
        <f t="shared" si="2"/>
        <v>2440</v>
      </c>
      <c r="I11" s="406">
        <v>1868</v>
      </c>
      <c r="J11" s="406">
        <v>572</v>
      </c>
      <c r="K11" s="405">
        <f t="shared" si="3"/>
        <v>478</v>
      </c>
      <c r="L11" s="212">
        <v>241</v>
      </c>
      <c r="M11" s="406">
        <v>237</v>
      </c>
      <c r="N11" s="407">
        <v>1433</v>
      </c>
    </row>
    <row r="12" spans="1:14" ht="17.25">
      <c r="A12" s="38">
        <v>5</v>
      </c>
      <c r="B12" s="81" t="s">
        <v>17</v>
      </c>
      <c r="C12" s="398">
        <f t="shared" si="0"/>
        <v>2869</v>
      </c>
      <c r="D12" s="398">
        <v>72</v>
      </c>
      <c r="E12" s="371">
        <f t="shared" si="1"/>
        <v>287</v>
      </c>
      <c r="F12" s="399">
        <v>269</v>
      </c>
      <c r="G12" s="399">
        <v>18</v>
      </c>
      <c r="H12" s="400">
        <f t="shared" si="2"/>
        <v>563</v>
      </c>
      <c r="I12" s="401">
        <v>507</v>
      </c>
      <c r="J12" s="401">
        <v>56</v>
      </c>
      <c r="K12" s="400">
        <f t="shared" si="3"/>
        <v>415</v>
      </c>
      <c r="L12" s="402">
        <v>269</v>
      </c>
      <c r="M12" s="401">
        <v>146</v>
      </c>
      <c r="N12" s="403">
        <v>1532</v>
      </c>
    </row>
    <row r="13" spans="1:14" ht="17.25">
      <c r="A13" s="196">
        <v>6</v>
      </c>
      <c r="B13" s="197" t="s">
        <v>18</v>
      </c>
      <c r="C13" s="404">
        <f t="shared" si="0"/>
        <v>4612</v>
      </c>
      <c r="D13" s="404">
        <v>66</v>
      </c>
      <c r="E13" s="405">
        <f t="shared" si="1"/>
        <v>349</v>
      </c>
      <c r="F13" s="406">
        <v>328</v>
      </c>
      <c r="G13" s="406">
        <v>21</v>
      </c>
      <c r="H13" s="405">
        <f t="shared" si="2"/>
        <v>922</v>
      </c>
      <c r="I13" s="406">
        <v>739</v>
      </c>
      <c r="J13" s="406">
        <v>183</v>
      </c>
      <c r="K13" s="405">
        <f t="shared" si="3"/>
        <v>1851</v>
      </c>
      <c r="L13" s="212">
        <v>911</v>
      </c>
      <c r="M13" s="406">
        <v>940</v>
      </c>
      <c r="N13" s="407">
        <v>1424</v>
      </c>
    </row>
    <row r="14" spans="1:14" ht="17.25">
      <c r="A14" s="38">
        <v>7</v>
      </c>
      <c r="B14" s="81" t="s">
        <v>19</v>
      </c>
      <c r="C14" s="398">
        <f t="shared" si="0"/>
        <v>1291</v>
      </c>
      <c r="D14" s="398">
        <v>15</v>
      </c>
      <c r="E14" s="371">
        <f t="shared" si="1"/>
        <v>102</v>
      </c>
      <c r="F14" s="399">
        <v>75</v>
      </c>
      <c r="G14" s="399">
        <v>27</v>
      </c>
      <c r="H14" s="400">
        <f t="shared" si="2"/>
        <v>177</v>
      </c>
      <c r="I14" s="401">
        <v>129</v>
      </c>
      <c r="J14" s="401">
        <v>48</v>
      </c>
      <c r="K14" s="400">
        <f t="shared" si="3"/>
        <v>526</v>
      </c>
      <c r="L14" s="402">
        <v>187</v>
      </c>
      <c r="M14" s="401">
        <v>339</v>
      </c>
      <c r="N14" s="403">
        <v>471</v>
      </c>
    </row>
    <row r="15" spans="1:14" ht="17.25">
      <c r="A15" s="196">
        <v>8</v>
      </c>
      <c r="B15" s="197" t="s">
        <v>20</v>
      </c>
      <c r="C15" s="404">
        <f t="shared" si="0"/>
        <v>985</v>
      </c>
      <c r="D15" s="404">
        <v>13</v>
      </c>
      <c r="E15" s="405">
        <f t="shared" si="1"/>
        <v>82</v>
      </c>
      <c r="F15" s="406">
        <v>63</v>
      </c>
      <c r="G15" s="406">
        <v>19</v>
      </c>
      <c r="H15" s="405">
        <f t="shared" si="2"/>
        <v>90</v>
      </c>
      <c r="I15" s="406">
        <v>52</v>
      </c>
      <c r="J15" s="406">
        <v>38</v>
      </c>
      <c r="K15" s="405">
        <f t="shared" si="3"/>
        <v>170</v>
      </c>
      <c r="L15" s="212">
        <v>43</v>
      </c>
      <c r="M15" s="406">
        <v>127</v>
      </c>
      <c r="N15" s="407">
        <v>630</v>
      </c>
    </row>
    <row r="16" spans="1:14" ht="17.25">
      <c r="A16" s="38">
        <v>9</v>
      </c>
      <c r="B16" s="81" t="s">
        <v>21</v>
      </c>
      <c r="C16" s="398">
        <f t="shared" si="0"/>
        <v>1803</v>
      </c>
      <c r="D16" s="398">
        <v>29</v>
      </c>
      <c r="E16" s="371">
        <f t="shared" si="1"/>
        <v>177</v>
      </c>
      <c r="F16" s="399">
        <v>155</v>
      </c>
      <c r="G16" s="399">
        <v>22</v>
      </c>
      <c r="H16" s="400">
        <f t="shared" si="2"/>
        <v>317</v>
      </c>
      <c r="I16" s="401">
        <v>257</v>
      </c>
      <c r="J16" s="401">
        <v>60</v>
      </c>
      <c r="K16" s="400">
        <f t="shared" si="3"/>
        <v>457</v>
      </c>
      <c r="L16" s="402">
        <v>228</v>
      </c>
      <c r="M16" s="401">
        <v>229</v>
      </c>
      <c r="N16" s="403">
        <v>823</v>
      </c>
    </row>
    <row r="17" spans="1:14" ht="17.25">
      <c r="A17" s="196">
        <v>10</v>
      </c>
      <c r="B17" s="197" t="s">
        <v>22</v>
      </c>
      <c r="C17" s="404">
        <f t="shared" si="0"/>
        <v>521</v>
      </c>
      <c r="D17" s="404">
        <v>6</v>
      </c>
      <c r="E17" s="405">
        <f t="shared" si="1"/>
        <v>64</v>
      </c>
      <c r="F17" s="406">
        <v>45</v>
      </c>
      <c r="G17" s="406">
        <v>19</v>
      </c>
      <c r="H17" s="405">
        <f t="shared" si="2"/>
        <v>26</v>
      </c>
      <c r="I17" s="406">
        <v>17</v>
      </c>
      <c r="J17" s="406">
        <v>9</v>
      </c>
      <c r="K17" s="405">
        <f t="shared" si="3"/>
        <v>80</v>
      </c>
      <c r="L17" s="212">
        <v>31</v>
      </c>
      <c r="M17" s="406">
        <v>49</v>
      </c>
      <c r="N17" s="407">
        <v>345</v>
      </c>
    </row>
    <row r="18" spans="1:14" ht="17.25">
      <c r="A18" s="38">
        <v>11</v>
      </c>
      <c r="B18" s="81" t="s">
        <v>23</v>
      </c>
      <c r="C18" s="398">
        <f t="shared" si="0"/>
        <v>1186</v>
      </c>
      <c r="D18" s="398">
        <v>12</v>
      </c>
      <c r="E18" s="371">
        <f t="shared" si="1"/>
        <v>73</v>
      </c>
      <c r="F18" s="399">
        <v>62</v>
      </c>
      <c r="G18" s="399">
        <v>11</v>
      </c>
      <c r="H18" s="400">
        <f t="shared" si="2"/>
        <v>336</v>
      </c>
      <c r="I18" s="401">
        <v>260</v>
      </c>
      <c r="J18" s="401">
        <v>76</v>
      </c>
      <c r="K18" s="400">
        <f t="shared" si="3"/>
        <v>375</v>
      </c>
      <c r="L18" s="402">
        <v>181</v>
      </c>
      <c r="M18" s="401">
        <v>194</v>
      </c>
      <c r="N18" s="403">
        <v>390</v>
      </c>
    </row>
    <row r="19" spans="1:14" ht="17.25">
      <c r="A19" s="196">
        <v>12</v>
      </c>
      <c r="B19" s="197" t="s">
        <v>24</v>
      </c>
      <c r="C19" s="404">
        <f t="shared" si="0"/>
        <v>1693</v>
      </c>
      <c r="D19" s="404">
        <v>56</v>
      </c>
      <c r="E19" s="405">
        <f t="shared" si="1"/>
        <v>121</v>
      </c>
      <c r="F19" s="406">
        <v>81</v>
      </c>
      <c r="G19" s="406">
        <v>40</v>
      </c>
      <c r="H19" s="405">
        <f t="shared" si="2"/>
        <v>249</v>
      </c>
      <c r="I19" s="406">
        <v>193</v>
      </c>
      <c r="J19" s="406">
        <v>56</v>
      </c>
      <c r="K19" s="405">
        <f t="shared" si="3"/>
        <v>715</v>
      </c>
      <c r="L19" s="212">
        <v>270</v>
      </c>
      <c r="M19" s="406">
        <v>445</v>
      </c>
      <c r="N19" s="407">
        <v>552</v>
      </c>
    </row>
    <row r="20" spans="1:14" ht="17.25">
      <c r="A20" s="38">
        <v>13</v>
      </c>
      <c r="B20" s="81" t="s">
        <v>25</v>
      </c>
      <c r="C20" s="398">
        <f t="shared" si="0"/>
        <v>841</v>
      </c>
      <c r="D20" s="398">
        <v>10</v>
      </c>
      <c r="E20" s="371">
        <f t="shared" si="1"/>
        <v>54</v>
      </c>
      <c r="F20" s="399">
        <v>39</v>
      </c>
      <c r="G20" s="399">
        <v>15</v>
      </c>
      <c r="H20" s="400">
        <f t="shared" si="2"/>
        <v>23</v>
      </c>
      <c r="I20" s="401">
        <v>19</v>
      </c>
      <c r="J20" s="401">
        <v>4</v>
      </c>
      <c r="K20" s="400">
        <f t="shared" si="3"/>
        <v>440</v>
      </c>
      <c r="L20" s="402">
        <v>164</v>
      </c>
      <c r="M20" s="401">
        <v>276</v>
      </c>
      <c r="N20" s="403">
        <v>314</v>
      </c>
    </row>
    <row r="21" spans="1:14" ht="17.25">
      <c r="A21" s="196">
        <v>14</v>
      </c>
      <c r="B21" s="197" t="s">
        <v>26</v>
      </c>
      <c r="C21" s="404">
        <f t="shared" si="0"/>
        <v>771</v>
      </c>
      <c r="D21" s="404">
        <v>24</v>
      </c>
      <c r="E21" s="405">
        <f t="shared" si="1"/>
        <v>73</v>
      </c>
      <c r="F21" s="406">
        <v>61</v>
      </c>
      <c r="G21" s="406">
        <v>12</v>
      </c>
      <c r="H21" s="405">
        <f t="shared" si="2"/>
        <v>204</v>
      </c>
      <c r="I21" s="406">
        <v>164</v>
      </c>
      <c r="J21" s="406">
        <v>40</v>
      </c>
      <c r="K21" s="405">
        <f t="shared" si="3"/>
        <v>135</v>
      </c>
      <c r="L21" s="212">
        <v>62</v>
      </c>
      <c r="M21" s="406">
        <v>73</v>
      </c>
      <c r="N21" s="407">
        <v>335</v>
      </c>
    </row>
    <row r="22" spans="1:14" ht="17.25">
      <c r="A22" s="38">
        <v>15</v>
      </c>
      <c r="B22" s="81" t="s">
        <v>27</v>
      </c>
      <c r="C22" s="398">
        <f t="shared" si="0"/>
        <v>796</v>
      </c>
      <c r="D22" s="398">
        <v>30</v>
      </c>
      <c r="E22" s="371">
        <f t="shared" si="1"/>
        <v>80</v>
      </c>
      <c r="F22" s="399">
        <v>70</v>
      </c>
      <c r="G22" s="399">
        <v>10</v>
      </c>
      <c r="H22" s="400">
        <f t="shared" si="2"/>
        <v>82</v>
      </c>
      <c r="I22" s="401">
        <v>45</v>
      </c>
      <c r="J22" s="401">
        <v>37</v>
      </c>
      <c r="K22" s="400">
        <f t="shared" si="3"/>
        <v>219</v>
      </c>
      <c r="L22" s="402">
        <v>108</v>
      </c>
      <c r="M22" s="401">
        <v>111</v>
      </c>
      <c r="N22" s="403">
        <v>385</v>
      </c>
    </row>
    <row r="23" spans="1:14" ht="17.25">
      <c r="A23" s="196">
        <v>16</v>
      </c>
      <c r="B23" s="197" t="s">
        <v>28</v>
      </c>
      <c r="C23" s="404">
        <f t="shared" si="0"/>
        <v>970</v>
      </c>
      <c r="D23" s="404">
        <v>13</v>
      </c>
      <c r="E23" s="405">
        <f t="shared" si="1"/>
        <v>84</v>
      </c>
      <c r="F23" s="406">
        <v>74</v>
      </c>
      <c r="G23" s="406">
        <v>10</v>
      </c>
      <c r="H23" s="405">
        <f t="shared" si="2"/>
        <v>318</v>
      </c>
      <c r="I23" s="406">
        <v>230</v>
      </c>
      <c r="J23" s="406">
        <v>88</v>
      </c>
      <c r="K23" s="405">
        <f t="shared" si="3"/>
        <v>204</v>
      </c>
      <c r="L23" s="212">
        <v>62</v>
      </c>
      <c r="M23" s="406">
        <v>142</v>
      </c>
      <c r="N23" s="407">
        <v>351</v>
      </c>
    </row>
    <row r="24" spans="1:14" ht="17.25">
      <c r="A24" s="38">
        <v>17</v>
      </c>
      <c r="B24" s="81" t="s">
        <v>29</v>
      </c>
      <c r="C24" s="398">
        <f t="shared" si="0"/>
        <v>1116</v>
      </c>
      <c r="D24" s="398">
        <v>19</v>
      </c>
      <c r="E24" s="371">
        <f t="shared" si="1"/>
        <v>139</v>
      </c>
      <c r="F24" s="399">
        <v>92</v>
      </c>
      <c r="G24" s="399">
        <v>47</v>
      </c>
      <c r="H24" s="400">
        <f t="shared" si="2"/>
        <v>79</v>
      </c>
      <c r="I24" s="401">
        <v>49</v>
      </c>
      <c r="J24" s="401">
        <v>30</v>
      </c>
      <c r="K24" s="400">
        <f t="shared" si="3"/>
        <v>79</v>
      </c>
      <c r="L24" s="402">
        <v>24</v>
      </c>
      <c r="M24" s="401">
        <v>55</v>
      </c>
      <c r="N24" s="403">
        <v>800</v>
      </c>
    </row>
    <row r="25" spans="1:14" ht="17.25">
      <c r="A25" s="196">
        <v>18</v>
      </c>
      <c r="B25" s="197" t="s">
        <v>30</v>
      </c>
      <c r="C25" s="404">
        <f t="shared" si="0"/>
        <v>2468</v>
      </c>
      <c r="D25" s="404">
        <v>24</v>
      </c>
      <c r="E25" s="405">
        <f t="shared" si="1"/>
        <v>136</v>
      </c>
      <c r="F25" s="406">
        <v>114</v>
      </c>
      <c r="G25" s="406">
        <v>22</v>
      </c>
      <c r="H25" s="405">
        <f t="shared" si="2"/>
        <v>303</v>
      </c>
      <c r="I25" s="406">
        <v>228</v>
      </c>
      <c r="J25" s="406">
        <v>75</v>
      </c>
      <c r="K25" s="405">
        <f t="shared" si="3"/>
        <v>1360</v>
      </c>
      <c r="L25" s="212">
        <v>561</v>
      </c>
      <c r="M25" s="406">
        <v>799</v>
      </c>
      <c r="N25" s="407">
        <v>645</v>
      </c>
    </row>
    <row r="26" spans="1:14" ht="15" customHeight="1">
      <c r="A26" s="389"/>
      <c r="B26" s="389" t="s">
        <v>8</v>
      </c>
      <c r="C26" s="398">
        <f t="shared" si="0"/>
        <v>30410</v>
      </c>
      <c r="D26" s="398">
        <v>513</v>
      </c>
      <c r="E26" s="371">
        <f t="shared" si="1"/>
        <v>2722</v>
      </c>
      <c r="F26" s="92">
        <v>2247</v>
      </c>
      <c r="G26" s="92">
        <v>475</v>
      </c>
      <c r="H26" s="400">
        <f t="shared" si="2"/>
        <v>6405</v>
      </c>
      <c r="I26" s="408">
        <v>4975</v>
      </c>
      <c r="J26" s="408">
        <v>1430</v>
      </c>
      <c r="K26" s="400">
        <f t="shared" si="3"/>
        <v>8052</v>
      </c>
      <c r="L26" s="408">
        <v>3588</v>
      </c>
      <c r="M26" s="408">
        <v>4464</v>
      </c>
      <c r="N26" s="408">
        <v>12718</v>
      </c>
    </row>
    <row r="27" spans="1:14" ht="15" hidden="1">
      <c r="A27" s="9"/>
      <c r="B27" s="39"/>
      <c r="C27" s="9">
        <v>15647</v>
      </c>
      <c r="D27" s="9">
        <v>10985</v>
      </c>
      <c r="E27" s="9"/>
      <c r="F27" s="9">
        <f>SUM(F8:F26)</f>
        <v>4494</v>
      </c>
      <c r="G27" s="9">
        <f>SUM(G8:G26)</f>
        <v>950</v>
      </c>
      <c r="H27" s="9"/>
      <c r="I27" s="9"/>
      <c r="J27" s="9"/>
      <c r="K27" s="9"/>
      <c r="L27" s="9"/>
      <c r="M27" s="9"/>
      <c r="N27" s="9"/>
    </row>
    <row r="28" spans="1:14" ht="15" hidden="1">
      <c r="A28" s="9"/>
      <c r="B28" s="39"/>
      <c r="C28" s="9"/>
      <c r="D28" s="9">
        <f>SUM(D8:D25)</f>
        <v>513</v>
      </c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hidden="1">
      <c r="A29" s="9"/>
      <c r="B29" s="39"/>
      <c r="C29" s="9">
        <v>15869</v>
      </c>
      <c r="D29" s="9">
        <v>11316</v>
      </c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" hidden="1">
      <c r="A30" s="9"/>
      <c r="B30" s="3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 hidden="1">
      <c r="A31" s="9"/>
      <c r="B31" s="39"/>
      <c r="C31" s="9">
        <f>C29-F26</f>
        <v>13622</v>
      </c>
      <c r="D31" s="9">
        <f>D29-J26</f>
        <v>9886</v>
      </c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>
      <c r="A32" s="9"/>
      <c r="B32" s="189" t="s">
        <v>87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ht="12.75">
      <c r="E33" s="28"/>
    </row>
  </sheetData>
  <sheetProtection/>
  <mergeCells count="16">
    <mergeCell ref="A3:A5"/>
    <mergeCell ref="B3:B5"/>
    <mergeCell ref="C3:C5"/>
    <mergeCell ref="D3:D5"/>
    <mergeCell ref="E3:G3"/>
    <mergeCell ref="H3:J3"/>
    <mergeCell ref="A1:N1"/>
    <mergeCell ref="A2:N2"/>
    <mergeCell ref="F4:G4"/>
    <mergeCell ref="H4:H5"/>
    <mergeCell ref="I4:J4"/>
    <mergeCell ref="K4:K5"/>
    <mergeCell ref="L4:M4"/>
    <mergeCell ref="N4:N5"/>
    <mergeCell ref="K3:M3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46"/>
  <sheetViews>
    <sheetView zoomScale="60" zoomScaleNormal="60" zoomScalePageLayoutView="0" workbookViewId="0" topLeftCell="A1">
      <selection activeCell="X17" sqref="X17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7.875" style="0" customWidth="1"/>
    <col min="4" max="4" width="7.50390625" style="0" customWidth="1"/>
    <col min="5" max="5" width="7.375" style="0" customWidth="1"/>
    <col min="6" max="7" width="7.125" style="0" customWidth="1"/>
    <col min="8" max="8" width="7.875" style="0" customWidth="1"/>
    <col min="9" max="9" width="7.375" style="0" customWidth="1"/>
    <col min="10" max="10" width="6.50390625" style="0" customWidth="1"/>
    <col min="12" max="12" width="6.625" style="0" customWidth="1"/>
    <col min="13" max="13" width="7.00390625" style="0" customWidth="1"/>
    <col min="14" max="14" width="9.50390625" style="0" customWidth="1"/>
    <col min="15" max="15" width="7.375" style="0" customWidth="1"/>
    <col min="16" max="16" width="8.875" style="0" customWidth="1"/>
    <col min="18" max="18" width="10.625" style="0" customWidth="1"/>
    <col min="19" max="19" width="11.50390625" style="0" customWidth="1"/>
    <col min="20" max="20" width="6.125" style="0" hidden="1" customWidth="1"/>
  </cols>
  <sheetData>
    <row r="1" spans="2:18" s="29" customFormat="1" ht="45.75" customHeight="1">
      <c r="B1" s="550" t="s">
        <v>269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</row>
    <row r="2" spans="1:19" s="30" customFormat="1" ht="33" customHeight="1">
      <c r="A2" s="543"/>
      <c r="B2" s="543" t="s">
        <v>10</v>
      </c>
      <c r="C2" s="552" t="s">
        <v>270</v>
      </c>
      <c r="D2" s="547" t="s">
        <v>271</v>
      </c>
      <c r="E2" s="548"/>
      <c r="F2" s="535" t="s">
        <v>272</v>
      </c>
      <c r="G2" s="535"/>
      <c r="H2" s="545" t="s">
        <v>273</v>
      </c>
      <c r="I2" s="546"/>
      <c r="J2" s="545" t="s">
        <v>274</v>
      </c>
      <c r="K2" s="546"/>
      <c r="L2" s="545" t="s">
        <v>275</v>
      </c>
      <c r="M2" s="549"/>
      <c r="N2" s="535" t="s">
        <v>276</v>
      </c>
      <c r="O2" s="535" t="s">
        <v>277</v>
      </c>
      <c r="P2" s="535" t="s">
        <v>278</v>
      </c>
      <c r="Q2" s="535" t="s">
        <v>279</v>
      </c>
      <c r="R2" s="547" t="s">
        <v>8</v>
      </c>
      <c r="S2" s="542" t="s">
        <v>280</v>
      </c>
    </row>
    <row r="3" spans="1:19" s="30" customFormat="1" ht="63.75" customHeight="1">
      <c r="A3" s="551"/>
      <c r="B3" s="544"/>
      <c r="C3" s="553"/>
      <c r="D3" s="375" t="s">
        <v>281</v>
      </c>
      <c r="E3" s="375" t="s">
        <v>282</v>
      </c>
      <c r="F3" s="375" t="s">
        <v>281</v>
      </c>
      <c r="G3" s="375" t="s">
        <v>282</v>
      </c>
      <c r="H3" s="375" t="s">
        <v>281</v>
      </c>
      <c r="I3" s="375" t="s">
        <v>282</v>
      </c>
      <c r="J3" s="375" t="s">
        <v>281</v>
      </c>
      <c r="K3" s="375" t="s">
        <v>282</v>
      </c>
      <c r="L3" s="375" t="s">
        <v>281</v>
      </c>
      <c r="M3" s="375" t="s">
        <v>282</v>
      </c>
      <c r="N3" s="535"/>
      <c r="O3" s="535"/>
      <c r="P3" s="535"/>
      <c r="Q3" s="535"/>
      <c r="R3" s="547"/>
      <c r="S3" s="542"/>
    </row>
    <row r="4" spans="1:19" s="30" customFormat="1" ht="0" customHeight="1" hidden="1">
      <c r="A4" s="373"/>
      <c r="B4" s="376" t="s">
        <v>283</v>
      </c>
      <c r="C4" s="377">
        <v>1</v>
      </c>
      <c r="D4" s="377">
        <v>2</v>
      </c>
      <c r="E4" s="377">
        <v>3</v>
      </c>
      <c r="F4" s="377">
        <v>4</v>
      </c>
      <c r="G4" s="377">
        <v>5</v>
      </c>
      <c r="H4" s="377">
        <v>6</v>
      </c>
      <c r="I4" s="377">
        <v>7</v>
      </c>
      <c r="J4" s="377">
        <v>8</v>
      </c>
      <c r="K4" s="377">
        <v>9</v>
      </c>
      <c r="L4" s="377">
        <v>10</v>
      </c>
      <c r="M4" s="377">
        <v>11</v>
      </c>
      <c r="N4" s="377">
        <v>12</v>
      </c>
      <c r="O4" s="377">
        <v>13</v>
      </c>
      <c r="P4" s="377">
        <v>14</v>
      </c>
      <c r="Q4" s="377">
        <v>15</v>
      </c>
      <c r="R4" s="331"/>
      <c r="S4" s="372"/>
    </row>
    <row r="5" spans="1:19" ht="27.75" customHeight="1">
      <c r="A5" s="6">
        <v>1</v>
      </c>
      <c r="B5" s="378" t="s">
        <v>13</v>
      </c>
      <c r="C5" s="283">
        <v>22</v>
      </c>
      <c r="D5" s="282">
        <v>70</v>
      </c>
      <c r="E5" s="279">
        <v>43</v>
      </c>
      <c r="F5" s="282">
        <v>33</v>
      </c>
      <c r="G5" s="282">
        <v>20</v>
      </c>
      <c r="H5" s="283">
        <v>24</v>
      </c>
      <c r="I5" s="285">
        <v>33</v>
      </c>
      <c r="J5" s="286">
        <v>9</v>
      </c>
      <c r="K5" s="280">
        <v>336</v>
      </c>
      <c r="L5" s="278">
        <v>8</v>
      </c>
      <c r="M5" s="278">
        <v>39</v>
      </c>
      <c r="N5" s="278">
        <v>3377</v>
      </c>
      <c r="O5" s="279">
        <v>108</v>
      </c>
      <c r="P5" s="38">
        <v>217</v>
      </c>
      <c r="Q5" s="279">
        <v>2</v>
      </c>
      <c r="R5" s="281">
        <f>C5+D5+E5+F5+G5+H5+I5+J5+K5+L5+M5+N5+O5+P5+Q5</f>
        <v>4341</v>
      </c>
      <c r="S5" s="379">
        <v>4581</v>
      </c>
    </row>
    <row r="6" spans="1:19" ht="27.75" customHeight="1">
      <c r="A6" s="380">
        <v>2</v>
      </c>
      <c r="B6" s="381" t="s">
        <v>14</v>
      </c>
      <c r="C6" s="204">
        <v>12</v>
      </c>
      <c r="D6" s="205">
        <v>34</v>
      </c>
      <c r="E6" s="205">
        <v>3</v>
      </c>
      <c r="F6" s="205">
        <v>63</v>
      </c>
      <c r="G6" s="205">
        <v>20</v>
      </c>
      <c r="H6" s="204">
        <v>154</v>
      </c>
      <c r="I6" s="206">
        <v>222</v>
      </c>
      <c r="J6" s="207">
        <v>3</v>
      </c>
      <c r="K6" s="208">
        <v>277</v>
      </c>
      <c r="L6" s="204">
        <v>28</v>
      </c>
      <c r="M6" s="204">
        <v>25</v>
      </c>
      <c r="N6" s="204">
        <v>3657</v>
      </c>
      <c r="O6" s="205">
        <v>116</v>
      </c>
      <c r="P6" s="196">
        <v>55</v>
      </c>
      <c r="Q6" s="205">
        <v>5120</v>
      </c>
      <c r="R6" s="209">
        <f aca="true" t="shared" si="0" ref="R6:R23">C6+D6+E6+F6+G6+H6+I6+J6+K6+L6+M6+N6+O6+P6+Q6</f>
        <v>9789</v>
      </c>
      <c r="S6" s="210">
        <v>10520</v>
      </c>
    </row>
    <row r="7" spans="1:19" ht="27.75" customHeight="1">
      <c r="A7" s="6">
        <v>3</v>
      </c>
      <c r="B7" s="382" t="s">
        <v>15</v>
      </c>
      <c r="C7" s="283">
        <v>31</v>
      </c>
      <c r="D7" s="282">
        <v>295</v>
      </c>
      <c r="E7" s="279">
        <v>37</v>
      </c>
      <c r="F7" s="282">
        <v>122</v>
      </c>
      <c r="G7" s="282">
        <v>18</v>
      </c>
      <c r="H7" s="283">
        <v>68</v>
      </c>
      <c r="I7" s="285">
        <v>47</v>
      </c>
      <c r="J7" s="286">
        <v>11</v>
      </c>
      <c r="K7" s="280">
        <v>501</v>
      </c>
      <c r="L7" s="278">
        <v>26</v>
      </c>
      <c r="M7" s="278">
        <v>55</v>
      </c>
      <c r="N7" s="278">
        <v>9929</v>
      </c>
      <c r="O7" s="279">
        <v>184</v>
      </c>
      <c r="P7" s="38">
        <v>175</v>
      </c>
      <c r="Q7" s="279">
        <v>2</v>
      </c>
      <c r="R7" s="281">
        <f t="shared" si="0"/>
        <v>11501</v>
      </c>
      <c r="S7" s="284">
        <v>12513</v>
      </c>
    </row>
    <row r="8" spans="1:19" ht="27.75" customHeight="1">
      <c r="A8" s="380">
        <v>4</v>
      </c>
      <c r="B8" s="381" t="s">
        <v>16</v>
      </c>
      <c r="C8" s="204">
        <v>59</v>
      </c>
      <c r="D8" s="205">
        <v>320</v>
      </c>
      <c r="E8" s="205">
        <v>99</v>
      </c>
      <c r="F8" s="205">
        <v>1868</v>
      </c>
      <c r="G8" s="205">
        <v>572</v>
      </c>
      <c r="H8" s="204">
        <v>241</v>
      </c>
      <c r="I8" s="206">
        <v>237</v>
      </c>
      <c r="J8" s="207">
        <v>300</v>
      </c>
      <c r="K8" s="208">
        <v>2406</v>
      </c>
      <c r="L8" s="204">
        <v>152</v>
      </c>
      <c r="M8" s="204">
        <v>257</v>
      </c>
      <c r="N8" s="204">
        <v>18920</v>
      </c>
      <c r="O8" s="205">
        <v>415</v>
      </c>
      <c r="P8" s="196">
        <v>388</v>
      </c>
      <c r="Q8" s="205">
        <v>30</v>
      </c>
      <c r="R8" s="209">
        <f t="shared" si="0"/>
        <v>26264</v>
      </c>
      <c r="S8" s="210">
        <v>27085</v>
      </c>
    </row>
    <row r="9" spans="1:19" ht="27.75" customHeight="1">
      <c r="A9" s="6">
        <v>5</v>
      </c>
      <c r="B9" s="382" t="s">
        <v>17</v>
      </c>
      <c r="C9" s="283">
        <v>72</v>
      </c>
      <c r="D9" s="282">
        <v>269</v>
      </c>
      <c r="E9" s="279">
        <v>18</v>
      </c>
      <c r="F9" s="282">
        <v>507</v>
      </c>
      <c r="G9" s="282">
        <v>56</v>
      </c>
      <c r="H9" s="283">
        <v>269</v>
      </c>
      <c r="I9" s="285">
        <v>146</v>
      </c>
      <c r="J9" s="286">
        <v>85</v>
      </c>
      <c r="K9" s="280">
        <v>1609</v>
      </c>
      <c r="L9" s="278">
        <v>51</v>
      </c>
      <c r="M9" s="278">
        <v>136</v>
      </c>
      <c r="N9" s="278">
        <v>19074</v>
      </c>
      <c r="O9" s="279">
        <v>339</v>
      </c>
      <c r="P9" s="38">
        <v>281</v>
      </c>
      <c r="Q9" s="279">
        <v>30</v>
      </c>
      <c r="R9" s="281">
        <f t="shared" si="0"/>
        <v>22942</v>
      </c>
      <c r="S9" s="284">
        <v>23919</v>
      </c>
    </row>
    <row r="10" spans="1:19" ht="27.75" customHeight="1">
      <c r="A10" s="380">
        <v>6</v>
      </c>
      <c r="B10" s="381" t="s">
        <v>18</v>
      </c>
      <c r="C10" s="204">
        <v>66</v>
      </c>
      <c r="D10" s="205">
        <v>328</v>
      </c>
      <c r="E10" s="205">
        <v>21</v>
      </c>
      <c r="F10" s="205">
        <v>739</v>
      </c>
      <c r="G10" s="205">
        <v>183</v>
      </c>
      <c r="H10" s="204">
        <v>911</v>
      </c>
      <c r="I10" s="206">
        <v>940</v>
      </c>
      <c r="J10" s="207">
        <v>55</v>
      </c>
      <c r="K10" s="208">
        <v>1204</v>
      </c>
      <c r="L10" s="204">
        <v>56</v>
      </c>
      <c r="M10" s="204">
        <v>199</v>
      </c>
      <c r="N10" s="204">
        <v>16935</v>
      </c>
      <c r="O10" s="205">
        <v>495</v>
      </c>
      <c r="P10" s="196">
        <v>320</v>
      </c>
      <c r="Q10" s="205">
        <v>9</v>
      </c>
      <c r="R10" s="209">
        <f t="shared" si="0"/>
        <v>22461</v>
      </c>
      <c r="S10" s="210">
        <v>23921</v>
      </c>
    </row>
    <row r="11" spans="1:19" ht="27.75" customHeight="1">
      <c r="A11" s="6">
        <v>7</v>
      </c>
      <c r="B11" s="382" t="s">
        <v>19</v>
      </c>
      <c r="C11" s="283">
        <v>15</v>
      </c>
      <c r="D11" s="282">
        <v>75</v>
      </c>
      <c r="E11" s="279">
        <v>27</v>
      </c>
      <c r="F11" s="282">
        <v>129</v>
      </c>
      <c r="G11" s="282">
        <v>48</v>
      </c>
      <c r="H11" s="283">
        <v>187</v>
      </c>
      <c r="I11" s="285">
        <v>339</v>
      </c>
      <c r="J11" s="286">
        <v>13</v>
      </c>
      <c r="K11" s="280">
        <v>491</v>
      </c>
      <c r="L11" s="278">
        <v>37</v>
      </c>
      <c r="M11" s="278">
        <v>41</v>
      </c>
      <c r="N11" s="278">
        <v>6967</v>
      </c>
      <c r="O11" s="279">
        <v>153</v>
      </c>
      <c r="P11" s="38">
        <v>165</v>
      </c>
      <c r="Q11" s="279">
        <v>2922</v>
      </c>
      <c r="R11" s="281">
        <f t="shared" si="0"/>
        <v>11609</v>
      </c>
      <c r="S11" s="284">
        <v>12474</v>
      </c>
    </row>
    <row r="12" spans="1:19" ht="27.75" customHeight="1">
      <c r="A12" s="380">
        <v>8</v>
      </c>
      <c r="B12" s="381" t="s">
        <v>20</v>
      </c>
      <c r="C12" s="204">
        <v>13</v>
      </c>
      <c r="D12" s="205">
        <v>63</v>
      </c>
      <c r="E12" s="205">
        <v>19</v>
      </c>
      <c r="F12" s="205">
        <v>52</v>
      </c>
      <c r="G12" s="205">
        <v>38</v>
      </c>
      <c r="H12" s="204">
        <v>43</v>
      </c>
      <c r="I12" s="206">
        <v>127</v>
      </c>
      <c r="J12" s="207">
        <v>10</v>
      </c>
      <c r="K12" s="208">
        <v>329</v>
      </c>
      <c r="L12" s="204">
        <v>10</v>
      </c>
      <c r="M12" s="204">
        <v>63</v>
      </c>
      <c r="N12" s="204">
        <v>4184</v>
      </c>
      <c r="O12" s="205">
        <v>153</v>
      </c>
      <c r="P12" s="196">
        <v>151</v>
      </c>
      <c r="Q12" s="205">
        <v>9</v>
      </c>
      <c r="R12" s="209">
        <f t="shared" si="0"/>
        <v>5264</v>
      </c>
      <c r="S12" s="210">
        <v>5888</v>
      </c>
    </row>
    <row r="13" spans="1:19" ht="27.75" customHeight="1">
      <c r="A13" s="6">
        <v>9</v>
      </c>
      <c r="B13" s="382" t="s">
        <v>21</v>
      </c>
      <c r="C13" s="283">
        <v>29</v>
      </c>
      <c r="D13" s="282">
        <v>155</v>
      </c>
      <c r="E13" s="279">
        <v>22</v>
      </c>
      <c r="F13" s="282">
        <v>257</v>
      </c>
      <c r="G13" s="282">
        <v>60</v>
      </c>
      <c r="H13" s="283">
        <v>228</v>
      </c>
      <c r="I13" s="285">
        <v>229</v>
      </c>
      <c r="J13" s="286">
        <v>22</v>
      </c>
      <c r="K13" s="280">
        <v>470</v>
      </c>
      <c r="L13" s="278">
        <v>32</v>
      </c>
      <c r="M13" s="278">
        <v>78</v>
      </c>
      <c r="N13" s="278">
        <v>7940</v>
      </c>
      <c r="O13" s="279">
        <v>215</v>
      </c>
      <c r="P13" s="38">
        <v>195</v>
      </c>
      <c r="Q13" s="279">
        <v>17</v>
      </c>
      <c r="R13" s="281">
        <f t="shared" si="0"/>
        <v>9949</v>
      </c>
      <c r="S13" s="284">
        <v>10266</v>
      </c>
    </row>
    <row r="14" spans="1:19" ht="27.75" customHeight="1">
      <c r="A14" s="380">
        <v>10</v>
      </c>
      <c r="B14" s="381" t="s">
        <v>22</v>
      </c>
      <c r="C14" s="204">
        <v>6</v>
      </c>
      <c r="D14" s="205">
        <v>45</v>
      </c>
      <c r="E14" s="205">
        <v>19</v>
      </c>
      <c r="F14" s="205">
        <v>17</v>
      </c>
      <c r="G14" s="205">
        <v>9</v>
      </c>
      <c r="H14" s="204">
        <v>31</v>
      </c>
      <c r="I14" s="206">
        <v>49</v>
      </c>
      <c r="J14" s="207">
        <v>8</v>
      </c>
      <c r="K14" s="208">
        <v>216</v>
      </c>
      <c r="L14" s="204">
        <v>12</v>
      </c>
      <c r="M14" s="204">
        <v>26</v>
      </c>
      <c r="N14" s="204">
        <v>2701</v>
      </c>
      <c r="O14" s="205">
        <v>71</v>
      </c>
      <c r="P14" s="196">
        <v>83</v>
      </c>
      <c r="Q14" s="205">
        <v>6</v>
      </c>
      <c r="R14" s="209">
        <f t="shared" si="0"/>
        <v>3299</v>
      </c>
      <c r="S14" s="210">
        <v>3672</v>
      </c>
    </row>
    <row r="15" spans="1:19" ht="27.75" customHeight="1">
      <c r="A15" s="6">
        <v>11</v>
      </c>
      <c r="B15" s="382" t="s">
        <v>23</v>
      </c>
      <c r="C15" s="283">
        <v>12</v>
      </c>
      <c r="D15" s="282">
        <v>62</v>
      </c>
      <c r="E15" s="279">
        <v>11</v>
      </c>
      <c r="F15" s="282">
        <v>260</v>
      </c>
      <c r="G15" s="282">
        <v>76</v>
      </c>
      <c r="H15" s="283">
        <v>181</v>
      </c>
      <c r="I15" s="285">
        <v>194</v>
      </c>
      <c r="J15" s="286">
        <v>11</v>
      </c>
      <c r="K15" s="280">
        <v>656</v>
      </c>
      <c r="L15" s="278">
        <v>11</v>
      </c>
      <c r="M15" s="278">
        <v>60</v>
      </c>
      <c r="N15" s="278">
        <v>4630</v>
      </c>
      <c r="O15" s="279">
        <v>122</v>
      </c>
      <c r="P15" s="38">
        <v>71</v>
      </c>
      <c r="Q15" s="279">
        <v>5</v>
      </c>
      <c r="R15" s="281">
        <f t="shared" si="0"/>
        <v>6362</v>
      </c>
      <c r="S15" s="284">
        <v>6707</v>
      </c>
    </row>
    <row r="16" spans="1:19" ht="27.75" customHeight="1">
      <c r="A16" s="380">
        <v>12</v>
      </c>
      <c r="B16" s="381" t="s">
        <v>24</v>
      </c>
      <c r="C16" s="204">
        <v>56</v>
      </c>
      <c r="D16" s="205">
        <v>81</v>
      </c>
      <c r="E16" s="205">
        <v>40</v>
      </c>
      <c r="F16" s="205">
        <v>193</v>
      </c>
      <c r="G16" s="205">
        <v>56</v>
      </c>
      <c r="H16" s="204">
        <v>270</v>
      </c>
      <c r="I16" s="206">
        <v>445</v>
      </c>
      <c r="J16" s="207">
        <v>21</v>
      </c>
      <c r="K16" s="208">
        <v>534</v>
      </c>
      <c r="L16" s="204">
        <v>34</v>
      </c>
      <c r="M16" s="204">
        <v>61</v>
      </c>
      <c r="N16" s="204">
        <v>7155</v>
      </c>
      <c r="O16" s="205">
        <v>181</v>
      </c>
      <c r="P16" s="196">
        <v>201</v>
      </c>
      <c r="Q16" s="205">
        <v>9</v>
      </c>
      <c r="R16" s="209">
        <f t="shared" si="0"/>
        <v>9337</v>
      </c>
      <c r="S16" s="210">
        <v>9702</v>
      </c>
    </row>
    <row r="17" spans="1:19" ht="27.75" customHeight="1">
      <c r="A17" s="6">
        <v>13</v>
      </c>
      <c r="B17" s="382" t="s">
        <v>25</v>
      </c>
      <c r="C17" s="283">
        <v>10</v>
      </c>
      <c r="D17" s="282">
        <v>39</v>
      </c>
      <c r="E17" s="279">
        <v>15</v>
      </c>
      <c r="F17" s="282">
        <v>19</v>
      </c>
      <c r="G17" s="282">
        <v>4</v>
      </c>
      <c r="H17" s="283">
        <v>164</v>
      </c>
      <c r="I17" s="285">
        <v>276</v>
      </c>
      <c r="J17" s="286">
        <v>6</v>
      </c>
      <c r="K17" s="280">
        <v>215</v>
      </c>
      <c r="L17" s="278">
        <v>10</v>
      </c>
      <c r="M17" s="278">
        <v>42</v>
      </c>
      <c r="N17" s="278">
        <v>2950</v>
      </c>
      <c r="O17" s="279">
        <v>112</v>
      </c>
      <c r="P17" s="38">
        <v>127</v>
      </c>
      <c r="Q17" s="279">
        <v>8</v>
      </c>
      <c r="R17" s="281">
        <f t="shared" si="0"/>
        <v>3997</v>
      </c>
      <c r="S17" s="284">
        <v>4140</v>
      </c>
    </row>
    <row r="18" spans="1:19" ht="27.75" customHeight="1">
      <c r="A18" s="380">
        <v>14</v>
      </c>
      <c r="B18" s="381" t="s">
        <v>26</v>
      </c>
      <c r="C18" s="204">
        <v>24</v>
      </c>
      <c r="D18" s="205">
        <v>61</v>
      </c>
      <c r="E18" s="205">
        <v>12</v>
      </c>
      <c r="F18" s="205">
        <v>164</v>
      </c>
      <c r="G18" s="205">
        <v>40</v>
      </c>
      <c r="H18" s="204">
        <v>62</v>
      </c>
      <c r="I18" s="206">
        <v>73</v>
      </c>
      <c r="J18" s="207">
        <v>23</v>
      </c>
      <c r="K18" s="208">
        <v>495</v>
      </c>
      <c r="L18" s="204">
        <v>29</v>
      </c>
      <c r="M18" s="204">
        <v>293</v>
      </c>
      <c r="N18" s="204">
        <v>5455</v>
      </c>
      <c r="O18" s="205">
        <v>151</v>
      </c>
      <c r="P18" s="196">
        <v>117</v>
      </c>
      <c r="Q18" s="205">
        <v>13</v>
      </c>
      <c r="R18" s="209">
        <f t="shared" si="0"/>
        <v>7012</v>
      </c>
      <c r="S18" s="210">
        <v>7225</v>
      </c>
    </row>
    <row r="19" spans="1:19" ht="27.75" customHeight="1">
      <c r="A19" s="6">
        <v>15</v>
      </c>
      <c r="B19" s="382" t="s">
        <v>27</v>
      </c>
      <c r="C19" s="283">
        <v>30</v>
      </c>
      <c r="D19" s="282">
        <v>70</v>
      </c>
      <c r="E19" s="279">
        <v>10</v>
      </c>
      <c r="F19" s="282">
        <v>45</v>
      </c>
      <c r="G19" s="282">
        <v>37</v>
      </c>
      <c r="H19" s="283">
        <v>108</v>
      </c>
      <c r="I19" s="285">
        <v>111</v>
      </c>
      <c r="J19" s="286">
        <v>7</v>
      </c>
      <c r="K19" s="280">
        <v>266</v>
      </c>
      <c r="L19" s="278">
        <v>33</v>
      </c>
      <c r="M19" s="278">
        <v>12</v>
      </c>
      <c r="N19" s="278">
        <v>5180</v>
      </c>
      <c r="O19" s="279">
        <v>130</v>
      </c>
      <c r="P19" s="38">
        <v>93</v>
      </c>
      <c r="Q19" s="279">
        <v>2</v>
      </c>
      <c r="R19" s="281">
        <f t="shared" si="0"/>
        <v>6134</v>
      </c>
      <c r="S19" s="284">
        <v>6498</v>
      </c>
    </row>
    <row r="20" spans="1:19" ht="27.75" customHeight="1">
      <c r="A20" s="380">
        <v>16</v>
      </c>
      <c r="B20" s="381" t="s">
        <v>28</v>
      </c>
      <c r="C20" s="204">
        <v>13</v>
      </c>
      <c r="D20" s="205">
        <v>74</v>
      </c>
      <c r="E20" s="205">
        <v>10</v>
      </c>
      <c r="F20" s="205">
        <v>230</v>
      </c>
      <c r="G20" s="205">
        <v>88</v>
      </c>
      <c r="H20" s="204">
        <v>62</v>
      </c>
      <c r="I20" s="206">
        <v>142</v>
      </c>
      <c r="J20" s="207">
        <v>17</v>
      </c>
      <c r="K20" s="208">
        <v>339</v>
      </c>
      <c r="L20" s="204">
        <v>123</v>
      </c>
      <c r="M20" s="204">
        <v>739</v>
      </c>
      <c r="N20" s="204">
        <v>3342</v>
      </c>
      <c r="O20" s="205">
        <v>113</v>
      </c>
      <c r="P20" s="196">
        <v>95</v>
      </c>
      <c r="Q20" s="205">
        <v>26</v>
      </c>
      <c r="R20" s="209">
        <f t="shared" si="0"/>
        <v>5413</v>
      </c>
      <c r="S20" s="210">
        <v>5871</v>
      </c>
    </row>
    <row r="21" spans="1:19" ht="27.75" customHeight="1">
      <c r="A21" s="6">
        <v>17</v>
      </c>
      <c r="B21" s="382" t="s">
        <v>29</v>
      </c>
      <c r="C21" s="283">
        <v>19</v>
      </c>
      <c r="D21" s="282">
        <v>92</v>
      </c>
      <c r="E21" s="279">
        <v>47</v>
      </c>
      <c r="F21" s="282">
        <v>49</v>
      </c>
      <c r="G21" s="282">
        <v>30</v>
      </c>
      <c r="H21" s="283">
        <v>24</v>
      </c>
      <c r="I21" s="285">
        <v>55</v>
      </c>
      <c r="J21" s="286">
        <v>15</v>
      </c>
      <c r="K21" s="280">
        <v>488</v>
      </c>
      <c r="L21" s="278">
        <v>39</v>
      </c>
      <c r="M21" s="278">
        <v>34</v>
      </c>
      <c r="N21" s="278">
        <v>5318</v>
      </c>
      <c r="O21" s="279">
        <v>213</v>
      </c>
      <c r="P21" s="38">
        <v>217</v>
      </c>
      <c r="Q21" s="279">
        <v>9</v>
      </c>
      <c r="R21" s="281">
        <f t="shared" si="0"/>
        <v>6649</v>
      </c>
      <c r="S21" s="284">
        <v>6963</v>
      </c>
    </row>
    <row r="22" spans="1:19" ht="27.75" customHeight="1">
      <c r="A22" s="380">
        <v>18</v>
      </c>
      <c r="B22" s="383" t="s">
        <v>30</v>
      </c>
      <c r="C22" s="204">
        <v>24</v>
      </c>
      <c r="D22" s="205">
        <v>114</v>
      </c>
      <c r="E22" s="205">
        <v>22</v>
      </c>
      <c r="F22" s="205">
        <v>228</v>
      </c>
      <c r="G22" s="205">
        <v>75</v>
      </c>
      <c r="H22" s="204">
        <v>561</v>
      </c>
      <c r="I22" s="206">
        <v>799</v>
      </c>
      <c r="J22" s="207">
        <v>33</v>
      </c>
      <c r="K22" s="208">
        <v>577</v>
      </c>
      <c r="L22" s="204">
        <v>30</v>
      </c>
      <c r="M22" s="204">
        <v>74</v>
      </c>
      <c r="N22" s="204">
        <v>8448</v>
      </c>
      <c r="O22" s="205">
        <v>244</v>
      </c>
      <c r="P22" s="196">
        <v>196</v>
      </c>
      <c r="Q22" s="205">
        <v>13</v>
      </c>
      <c r="R22" s="209">
        <f t="shared" si="0"/>
        <v>11438</v>
      </c>
      <c r="S22" s="210">
        <v>11994</v>
      </c>
    </row>
    <row r="23" spans="1:19" s="8" customFormat="1" ht="30.75" customHeight="1">
      <c r="A23" s="384"/>
      <c r="B23" s="385" t="s">
        <v>284</v>
      </c>
      <c r="C23" s="288">
        <v>513</v>
      </c>
      <c r="D23" s="386">
        <v>2247</v>
      </c>
      <c r="E23" s="387">
        <v>475</v>
      </c>
      <c r="F23" s="386">
        <v>4975</v>
      </c>
      <c r="G23" s="386">
        <v>1430</v>
      </c>
      <c r="H23" s="386">
        <v>3588</v>
      </c>
      <c r="I23" s="386">
        <v>4464</v>
      </c>
      <c r="J23" s="287">
        <v>649</v>
      </c>
      <c r="K23" s="287">
        <v>11409</v>
      </c>
      <c r="L23" s="287">
        <v>721</v>
      </c>
      <c r="M23" s="287">
        <v>2234</v>
      </c>
      <c r="N23" s="287">
        <v>136162</v>
      </c>
      <c r="O23" s="388">
        <v>3515</v>
      </c>
      <c r="P23" s="389">
        <v>3147</v>
      </c>
      <c r="Q23" s="287">
        <v>8232</v>
      </c>
      <c r="R23" s="281">
        <f t="shared" si="0"/>
        <v>183761</v>
      </c>
      <c r="S23" s="390">
        <v>193939</v>
      </c>
    </row>
    <row r="24" spans="1:19" s="188" customFormat="1" ht="15">
      <c r="A24" s="187"/>
      <c r="B24" s="39" t="s">
        <v>88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</row>
    <row r="25" s="31" customFormat="1" ht="12.75" customHeight="1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 customHeight="1"/>
    <row r="35" s="31" customFormat="1" ht="12.75"/>
    <row r="36" s="31" customFormat="1" ht="12.75"/>
    <row r="37" s="31" customFormat="1" ht="12.75" customHeight="1"/>
    <row r="38" s="31" customFormat="1" ht="12.75"/>
    <row r="39" s="31" customFormat="1" ht="12.75"/>
    <row r="40" s="31" customFormat="1" ht="12.75" customHeight="1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25.5" customHeight="1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 customHeight="1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33" customHeight="1"/>
    <row r="69" s="31" customFormat="1" ht="12.75"/>
    <row r="70" spans="1:11" s="31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31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31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31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31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31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31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31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31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31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31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31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31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31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31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31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31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31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31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31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31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31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31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31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31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31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31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31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31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31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31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31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31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31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31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31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31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31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31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31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31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31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31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31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31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31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31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31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31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31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31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31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31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31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31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31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31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31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31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31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31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31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31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31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31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31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31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31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31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31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31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31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31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31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31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31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31" customFormat="1" ht="12.7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15">
    <mergeCell ref="B1:R1"/>
    <mergeCell ref="A2:A3"/>
    <mergeCell ref="F2:G2"/>
    <mergeCell ref="C2:C3"/>
    <mergeCell ref="R2:R3"/>
    <mergeCell ref="S2:S3"/>
    <mergeCell ref="B2:B3"/>
    <mergeCell ref="P2:P3"/>
    <mergeCell ref="N2:N3"/>
    <mergeCell ref="O2:O3"/>
    <mergeCell ref="H2:I2"/>
    <mergeCell ref="D2:E2"/>
    <mergeCell ref="Q2:Q3"/>
    <mergeCell ref="J2:K2"/>
    <mergeCell ref="L2:M2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M7" sqref="M7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3.50390625" style="0" customWidth="1"/>
    <col min="4" max="4" width="11.125" style="0" customWidth="1"/>
    <col min="5" max="5" width="13.00390625" style="4" customWidth="1"/>
    <col min="6" max="7" width="10.625" style="0" customWidth="1"/>
    <col min="8" max="11" width="9.50390625" style="0" customWidth="1"/>
    <col min="12" max="12" width="12.00390625" style="0" customWidth="1"/>
  </cols>
  <sheetData>
    <row r="1" spans="2:15" ht="30.75" customHeight="1" thickBot="1">
      <c r="B1" s="557" t="s">
        <v>303</v>
      </c>
      <c r="C1" s="557"/>
      <c r="D1" s="557"/>
      <c r="E1" s="557"/>
      <c r="F1" s="557"/>
      <c r="G1" s="557"/>
      <c r="H1" s="557"/>
      <c r="I1" s="558"/>
      <c r="J1" s="558"/>
      <c r="K1" s="558"/>
      <c r="L1" s="558"/>
      <c r="M1" s="558"/>
      <c r="N1" s="558"/>
      <c r="O1" s="558"/>
    </row>
    <row r="2" spans="1:15" ht="17.25" customHeight="1">
      <c r="A2" s="469" t="s">
        <v>1</v>
      </c>
      <c r="B2" s="569" t="s">
        <v>10</v>
      </c>
      <c r="C2" s="572" t="s">
        <v>185</v>
      </c>
      <c r="D2" s="573"/>
      <c r="E2" s="573"/>
      <c r="F2" s="573"/>
      <c r="G2" s="574"/>
      <c r="H2" s="559" t="s">
        <v>186</v>
      </c>
      <c r="I2" s="560"/>
      <c r="J2" s="560"/>
      <c r="K2" s="560"/>
      <c r="L2" s="560"/>
      <c r="M2" s="560"/>
      <c r="N2" s="560"/>
      <c r="O2" s="561"/>
    </row>
    <row r="3" spans="1:15" ht="19.5" customHeight="1">
      <c r="A3" s="469"/>
      <c r="B3" s="570"/>
      <c r="C3" s="562" t="s">
        <v>145</v>
      </c>
      <c r="D3" s="469" t="s">
        <v>135</v>
      </c>
      <c r="E3" s="469" t="s">
        <v>136</v>
      </c>
      <c r="F3" s="469" t="s">
        <v>137</v>
      </c>
      <c r="G3" s="575" t="s">
        <v>187</v>
      </c>
      <c r="H3" s="562" t="s">
        <v>145</v>
      </c>
      <c r="I3" s="564" t="s">
        <v>89</v>
      </c>
      <c r="J3" s="564" t="s">
        <v>90</v>
      </c>
      <c r="K3" s="566" t="s">
        <v>91</v>
      </c>
      <c r="L3" s="566"/>
      <c r="M3" s="567"/>
      <c r="N3" s="567"/>
      <c r="O3" s="568"/>
    </row>
    <row r="4" spans="1:15" ht="18.75" customHeight="1" thickBot="1">
      <c r="A4" s="556"/>
      <c r="B4" s="571"/>
      <c r="C4" s="563"/>
      <c r="D4" s="556"/>
      <c r="E4" s="556"/>
      <c r="F4" s="556"/>
      <c r="G4" s="576"/>
      <c r="H4" s="563"/>
      <c r="I4" s="565"/>
      <c r="J4" s="565"/>
      <c r="K4" s="146" t="s">
        <v>92</v>
      </c>
      <c r="L4" s="146" t="s">
        <v>93</v>
      </c>
      <c r="M4" s="146" t="s">
        <v>94</v>
      </c>
      <c r="N4" s="146" t="s">
        <v>95</v>
      </c>
      <c r="O4" s="230" t="s">
        <v>96</v>
      </c>
    </row>
    <row r="5" spans="1:15" ht="27.75" customHeight="1" thickTop="1">
      <c r="A5" s="73">
        <v>1</v>
      </c>
      <c r="B5" s="231" t="s">
        <v>13</v>
      </c>
      <c r="C5" s="232">
        <f>D5+E5+F5+G5</f>
        <v>3678</v>
      </c>
      <c r="D5" s="147">
        <v>388</v>
      </c>
      <c r="E5" s="147">
        <v>1595</v>
      </c>
      <c r="F5" s="147">
        <f>H5-D5-E5</f>
        <v>1587</v>
      </c>
      <c r="G5" s="233">
        <v>108</v>
      </c>
      <c r="H5" s="311">
        <v>3570</v>
      </c>
      <c r="I5" s="148">
        <f>H5-J5</f>
        <v>1995</v>
      </c>
      <c r="J5" s="149">
        <v>1575</v>
      </c>
      <c r="K5" s="312">
        <v>162</v>
      </c>
      <c r="L5" s="312">
        <v>180</v>
      </c>
      <c r="M5" s="313">
        <v>303</v>
      </c>
      <c r="N5" s="313">
        <v>345</v>
      </c>
      <c r="O5" s="234">
        <f>K5+L5+M5+N5</f>
        <v>990</v>
      </c>
    </row>
    <row r="6" spans="1:15" ht="27.75" customHeight="1">
      <c r="A6" s="196">
        <v>2</v>
      </c>
      <c r="B6" s="241" t="s">
        <v>14</v>
      </c>
      <c r="C6" s="298">
        <f aca="true" t="shared" si="0" ref="C6:C23">D6+E6+F6+G6</f>
        <v>4138</v>
      </c>
      <c r="D6" s="242">
        <v>308</v>
      </c>
      <c r="E6" s="242">
        <v>2128</v>
      </c>
      <c r="F6" s="243">
        <f aca="true" t="shared" si="1" ref="F6:F23">H6-D6-E6</f>
        <v>1586</v>
      </c>
      <c r="G6" s="244">
        <v>116</v>
      </c>
      <c r="H6" s="314">
        <v>4022</v>
      </c>
      <c r="I6" s="245">
        <f aca="true" t="shared" si="2" ref="I6:I23">H6-J6</f>
        <v>2557</v>
      </c>
      <c r="J6" s="246">
        <v>1465</v>
      </c>
      <c r="K6" s="315">
        <v>148</v>
      </c>
      <c r="L6" s="315">
        <v>179</v>
      </c>
      <c r="M6" s="316">
        <v>287</v>
      </c>
      <c r="N6" s="316">
        <v>280</v>
      </c>
      <c r="O6" s="247">
        <f aca="true" t="shared" si="3" ref="O6:O23">K6+L6+M6+N6</f>
        <v>894</v>
      </c>
    </row>
    <row r="7" spans="1:15" ht="27.75" customHeight="1">
      <c r="A7" s="38">
        <v>3</v>
      </c>
      <c r="B7" s="235" t="s">
        <v>15</v>
      </c>
      <c r="C7" s="232">
        <f t="shared" si="0"/>
        <v>10717</v>
      </c>
      <c r="D7" s="150">
        <v>904</v>
      </c>
      <c r="E7" s="150">
        <v>6660</v>
      </c>
      <c r="F7" s="147">
        <f t="shared" si="1"/>
        <v>2969</v>
      </c>
      <c r="G7" s="236">
        <v>184</v>
      </c>
      <c r="H7" s="317">
        <v>10533</v>
      </c>
      <c r="I7" s="151">
        <f t="shared" si="2"/>
        <v>6704</v>
      </c>
      <c r="J7" s="152">
        <v>3829</v>
      </c>
      <c r="K7" s="318">
        <v>471</v>
      </c>
      <c r="L7" s="318">
        <v>464</v>
      </c>
      <c r="M7" s="319">
        <v>812</v>
      </c>
      <c r="N7" s="319">
        <v>676</v>
      </c>
      <c r="O7" s="234">
        <f t="shared" si="3"/>
        <v>2423</v>
      </c>
    </row>
    <row r="8" spans="1:15" ht="27.75" customHeight="1">
      <c r="A8" s="196">
        <v>4</v>
      </c>
      <c r="B8" s="241" t="s">
        <v>16</v>
      </c>
      <c r="C8" s="298">
        <f t="shared" si="0"/>
        <v>22733</v>
      </c>
      <c r="D8" s="242">
        <v>1654</v>
      </c>
      <c r="E8" s="242">
        <v>12571</v>
      </c>
      <c r="F8" s="243">
        <f t="shared" si="1"/>
        <v>8093</v>
      </c>
      <c r="G8" s="244">
        <v>415</v>
      </c>
      <c r="H8" s="314">
        <v>22318</v>
      </c>
      <c r="I8" s="245">
        <f t="shared" si="2"/>
        <v>14140</v>
      </c>
      <c r="J8" s="246">
        <v>8178</v>
      </c>
      <c r="K8" s="315">
        <v>794</v>
      </c>
      <c r="L8" s="315">
        <v>949</v>
      </c>
      <c r="M8" s="316">
        <v>1664</v>
      </c>
      <c r="N8" s="316">
        <v>1391</v>
      </c>
      <c r="O8" s="247">
        <f t="shared" si="3"/>
        <v>4798</v>
      </c>
    </row>
    <row r="9" spans="1:15" ht="27.75" customHeight="1">
      <c r="A9" s="38">
        <v>5</v>
      </c>
      <c r="B9" s="235" t="s">
        <v>17</v>
      </c>
      <c r="C9" s="232">
        <f t="shared" si="0"/>
        <v>20849</v>
      </c>
      <c r="D9" s="150">
        <v>1517</v>
      </c>
      <c r="E9" s="150">
        <v>13047</v>
      </c>
      <c r="F9" s="147">
        <f t="shared" si="1"/>
        <v>5946</v>
      </c>
      <c r="G9" s="236">
        <v>339</v>
      </c>
      <c r="H9" s="317">
        <v>20510</v>
      </c>
      <c r="I9" s="151">
        <f t="shared" si="2"/>
        <v>13574</v>
      </c>
      <c r="J9" s="152">
        <v>6936</v>
      </c>
      <c r="K9" s="318">
        <v>558</v>
      </c>
      <c r="L9" s="318">
        <v>741</v>
      </c>
      <c r="M9" s="319">
        <v>1054</v>
      </c>
      <c r="N9" s="319">
        <v>1176</v>
      </c>
      <c r="O9" s="234">
        <f t="shared" si="3"/>
        <v>3529</v>
      </c>
    </row>
    <row r="10" spans="1:15" ht="27.75" customHeight="1">
      <c r="A10" s="196">
        <v>6</v>
      </c>
      <c r="B10" s="241" t="s">
        <v>18</v>
      </c>
      <c r="C10" s="298">
        <f t="shared" si="0"/>
        <v>19348</v>
      </c>
      <c r="D10" s="242">
        <v>1488</v>
      </c>
      <c r="E10" s="242">
        <v>11759</v>
      </c>
      <c r="F10" s="243">
        <f t="shared" si="1"/>
        <v>5606</v>
      </c>
      <c r="G10" s="244">
        <v>495</v>
      </c>
      <c r="H10" s="314">
        <v>18853</v>
      </c>
      <c r="I10" s="245">
        <f t="shared" si="2"/>
        <v>12172</v>
      </c>
      <c r="J10" s="246">
        <v>6681</v>
      </c>
      <c r="K10" s="315">
        <v>597</v>
      </c>
      <c r="L10" s="315">
        <v>518</v>
      </c>
      <c r="M10" s="316">
        <v>1187</v>
      </c>
      <c r="N10" s="316">
        <v>909</v>
      </c>
      <c r="O10" s="247">
        <f t="shared" si="3"/>
        <v>3211</v>
      </c>
    </row>
    <row r="11" spans="1:15" ht="27.75" customHeight="1">
      <c r="A11" s="38">
        <v>7</v>
      </c>
      <c r="B11" s="235" t="s">
        <v>19</v>
      </c>
      <c r="C11" s="232">
        <f t="shared" si="0"/>
        <v>7632</v>
      </c>
      <c r="D11" s="150">
        <v>550</v>
      </c>
      <c r="E11" s="150">
        <v>3393</v>
      </c>
      <c r="F11" s="147">
        <f t="shared" si="1"/>
        <v>3536</v>
      </c>
      <c r="G11" s="236">
        <v>153</v>
      </c>
      <c r="H11" s="317">
        <v>7479</v>
      </c>
      <c r="I11" s="151">
        <f t="shared" si="2"/>
        <v>4612</v>
      </c>
      <c r="J11" s="152">
        <v>2867</v>
      </c>
      <c r="K11" s="318">
        <v>301</v>
      </c>
      <c r="L11" s="318">
        <v>405</v>
      </c>
      <c r="M11" s="319">
        <v>504</v>
      </c>
      <c r="N11" s="319">
        <v>535</v>
      </c>
      <c r="O11" s="234">
        <f t="shared" si="3"/>
        <v>1745</v>
      </c>
    </row>
    <row r="12" spans="1:15" ht="27.75" customHeight="1">
      <c r="A12" s="196">
        <v>8</v>
      </c>
      <c r="B12" s="241" t="s">
        <v>20</v>
      </c>
      <c r="C12" s="298">
        <f t="shared" si="0"/>
        <v>4466</v>
      </c>
      <c r="D12" s="242">
        <v>354</v>
      </c>
      <c r="E12" s="242">
        <v>2051</v>
      </c>
      <c r="F12" s="243">
        <f t="shared" si="1"/>
        <v>1908</v>
      </c>
      <c r="G12" s="244">
        <v>153</v>
      </c>
      <c r="H12" s="314">
        <v>4313</v>
      </c>
      <c r="I12" s="245">
        <f t="shared" si="2"/>
        <v>2566</v>
      </c>
      <c r="J12" s="246">
        <v>1747</v>
      </c>
      <c r="K12" s="315">
        <v>160</v>
      </c>
      <c r="L12" s="315">
        <v>202</v>
      </c>
      <c r="M12" s="316">
        <v>254</v>
      </c>
      <c r="N12" s="316">
        <v>347</v>
      </c>
      <c r="O12" s="247">
        <f t="shared" si="3"/>
        <v>963</v>
      </c>
    </row>
    <row r="13" spans="1:15" ht="27.75" customHeight="1">
      <c r="A13" s="38">
        <v>9</v>
      </c>
      <c r="B13" s="235" t="s">
        <v>21</v>
      </c>
      <c r="C13" s="232">
        <f t="shared" si="0"/>
        <v>8919</v>
      </c>
      <c r="D13" s="150">
        <v>713</v>
      </c>
      <c r="E13" s="150">
        <v>3792</v>
      </c>
      <c r="F13" s="147">
        <f t="shared" si="1"/>
        <v>4199</v>
      </c>
      <c r="G13" s="236">
        <v>215</v>
      </c>
      <c r="H13" s="317">
        <v>8704</v>
      </c>
      <c r="I13" s="151">
        <f t="shared" si="2"/>
        <v>5587</v>
      </c>
      <c r="J13" s="152">
        <v>3117</v>
      </c>
      <c r="K13" s="318">
        <v>281</v>
      </c>
      <c r="L13" s="318">
        <v>354</v>
      </c>
      <c r="M13" s="319">
        <v>469</v>
      </c>
      <c r="N13" s="319">
        <v>617</v>
      </c>
      <c r="O13" s="234">
        <f t="shared" si="3"/>
        <v>1721</v>
      </c>
    </row>
    <row r="14" spans="1:15" ht="27.75" customHeight="1">
      <c r="A14" s="196">
        <v>10</v>
      </c>
      <c r="B14" s="241" t="s">
        <v>22</v>
      </c>
      <c r="C14" s="298">
        <f t="shared" si="0"/>
        <v>2902</v>
      </c>
      <c r="D14" s="242">
        <v>238</v>
      </c>
      <c r="E14" s="242">
        <v>1292</v>
      </c>
      <c r="F14" s="243">
        <f t="shared" si="1"/>
        <v>1301</v>
      </c>
      <c r="G14" s="244">
        <v>71</v>
      </c>
      <c r="H14" s="314">
        <v>2831</v>
      </c>
      <c r="I14" s="245">
        <f t="shared" si="2"/>
        <v>1696</v>
      </c>
      <c r="J14" s="246">
        <v>1135</v>
      </c>
      <c r="K14" s="315">
        <v>115</v>
      </c>
      <c r="L14" s="315">
        <v>171</v>
      </c>
      <c r="M14" s="316">
        <v>213</v>
      </c>
      <c r="N14" s="316">
        <v>239</v>
      </c>
      <c r="O14" s="247">
        <f t="shared" si="3"/>
        <v>738</v>
      </c>
    </row>
    <row r="15" spans="1:15" ht="27.75" customHeight="1">
      <c r="A15" s="38">
        <v>11</v>
      </c>
      <c r="B15" s="235" t="s">
        <v>23</v>
      </c>
      <c r="C15" s="232">
        <f t="shared" si="0"/>
        <v>5315</v>
      </c>
      <c r="D15" s="150">
        <v>386</v>
      </c>
      <c r="E15" s="150">
        <v>3070</v>
      </c>
      <c r="F15" s="147">
        <f t="shared" si="1"/>
        <v>1737</v>
      </c>
      <c r="G15" s="236">
        <v>122</v>
      </c>
      <c r="H15" s="317">
        <v>5193</v>
      </c>
      <c r="I15" s="151">
        <f t="shared" si="2"/>
        <v>3340</v>
      </c>
      <c r="J15" s="152">
        <v>1853</v>
      </c>
      <c r="K15" s="318">
        <v>160</v>
      </c>
      <c r="L15" s="318">
        <v>151</v>
      </c>
      <c r="M15" s="319">
        <v>359</v>
      </c>
      <c r="N15" s="319">
        <v>288</v>
      </c>
      <c r="O15" s="234">
        <f t="shared" si="3"/>
        <v>958</v>
      </c>
    </row>
    <row r="16" spans="1:15" ht="27.75" customHeight="1">
      <c r="A16" s="196">
        <v>12</v>
      </c>
      <c r="B16" s="241" t="s">
        <v>24</v>
      </c>
      <c r="C16" s="298">
        <f t="shared" si="0"/>
        <v>7720</v>
      </c>
      <c r="D16" s="242">
        <v>842</v>
      </c>
      <c r="E16" s="242">
        <v>3751</v>
      </c>
      <c r="F16" s="243">
        <f t="shared" si="1"/>
        <v>2946</v>
      </c>
      <c r="G16" s="244">
        <v>181</v>
      </c>
      <c r="H16" s="314">
        <v>7539</v>
      </c>
      <c r="I16" s="245">
        <f t="shared" si="2"/>
        <v>4776</v>
      </c>
      <c r="J16" s="246">
        <v>2763</v>
      </c>
      <c r="K16" s="315">
        <v>263</v>
      </c>
      <c r="L16" s="315">
        <v>291</v>
      </c>
      <c r="M16" s="316">
        <v>440</v>
      </c>
      <c r="N16" s="316">
        <v>497</v>
      </c>
      <c r="O16" s="247">
        <f t="shared" si="3"/>
        <v>1491</v>
      </c>
    </row>
    <row r="17" spans="1:15" ht="27.75" customHeight="1">
      <c r="A17" s="38">
        <v>13</v>
      </c>
      <c r="B17" s="235" t="s">
        <v>25</v>
      </c>
      <c r="C17" s="232">
        <f t="shared" si="0"/>
        <v>3281</v>
      </c>
      <c r="D17" s="150">
        <v>269</v>
      </c>
      <c r="E17" s="150">
        <v>1337</v>
      </c>
      <c r="F17" s="147">
        <f t="shared" si="1"/>
        <v>1563</v>
      </c>
      <c r="G17" s="236">
        <v>112</v>
      </c>
      <c r="H17" s="317">
        <v>3169</v>
      </c>
      <c r="I17" s="151">
        <f t="shared" si="2"/>
        <v>1809</v>
      </c>
      <c r="J17" s="152">
        <v>1360</v>
      </c>
      <c r="K17" s="318">
        <v>139</v>
      </c>
      <c r="L17" s="318">
        <v>189</v>
      </c>
      <c r="M17" s="319">
        <v>253</v>
      </c>
      <c r="N17" s="319">
        <v>355</v>
      </c>
      <c r="O17" s="234">
        <f t="shared" si="3"/>
        <v>936</v>
      </c>
    </row>
    <row r="18" spans="1:15" ht="27.75" customHeight="1">
      <c r="A18" s="196">
        <v>14</v>
      </c>
      <c r="B18" s="241" t="s">
        <v>26</v>
      </c>
      <c r="C18" s="298">
        <f t="shared" si="0"/>
        <v>5758</v>
      </c>
      <c r="D18" s="242">
        <v>415</v>
      </c>
      <c r="E18" s="242">
        <v>3081</v>
      </c>
      <c r="F18" s="243">
        <f t="shared" si="1"/>
        <v>2111</v>
      </c>
      <c r="G18" s="244">
        <v>151</v>
      </c>
      <c r="H18" s="314">
        <v>5607</v>
      </c>
      <c r="I18" s="245">
        <f t="shared" si="2"/>
        <v>3523</v>
      </c>
      <c r="J18" s="246">
        <v>2084</v>
      </c>
      <c r="K18" s="315">
        <v>149</v>
      </c>
      <c r="L18" s="315">
        <v>213</v>
      </c>
      <c r="M18" s="316">
        <v>294</v>
      </c>
      <c r="N18" s="316">
        <v>370</v>
      </c>
      <c r="O18" s="247">
        <f t="shared" si="3"/>
        <v>1026</v>
      </c>
    </row>
    <row r="19" spans="1:15" ht="27.75" customHeight="1">
      <c r="A19" s="38">
        <v>15</v>
      </c>
      <c r="B19" s="235" t="s">
        <v>27</v>
      </c>
      <c r="C19" s="232">
        <f t="shared" si="0"/>
        <v>5523</v>
      </c>
      <c r="D19" s="150">
        <v>562</v>
      </c>
      <c r="E19" s="150">
        <v>2923</v>
      </c>
      <c r="F19" s="147">
        <f t="shared" si="1"/>
        <v>1908</v>
      </c>
      <c r="G19" s="236">
        <v>130</v>
      </c>
      <c r="H19" s="317">
        <v>5393</v>
      </c>
      <c r="I19" s="151">
        <f t="shared" si="2"/>
        <v>3415</v>
      </c>
      <c r="J19" s="152">
        <v>1978</v>
      </c>
      <c r="K19" s="318">
        <v>205</v>
      </c>
      <c r="L19" s="318">
        <v>280</v>
      </c>
      <c r="M19" s="319">
        <v>369</v>
      </c>
      <c r="N19" s="319">
        <v>449</v>
      </c>
      <c r="O19" s="234">
        <f t="shared" si="3"/>
        <v>1303</v>
      </c>
    </row>
    <row r="20" spans="1:15" ht="27.75" customHeight="1">
      <c r="A20" s="196">
        <v>16</v>
      </c>
      <c r="B20" s="241" t="s">
        <v>28</v>
      </c>
      <c r="C20" s="298">
        <f t="shared" si="0"/>
        <v>3875</v>
      </c>
      <c r="D20" s="242">
        <v>498</v>
      </c>
      <c r="E20" s="242">
        <v>1980</v>
      </c>
      <c r="F20" s="243">
        <f t="shared" si="1"/>
        <v>1284</v>
      </c>
      <c r="G20" s="244">
        <v>113</v>
      </c>
      <c r="H20" s="314">
        <v>3762</v>
      </c>
      <c r="I20" s="245">
        <f t="shared" si="2"/>
        <v>2296</v>
      </c>
      <c r="J20" s="246">
        <v>1466</v>
      </c>
      <c r="K20" s="315">
        <v>110</v>
      </c>
      <c r="L20" s="315">
        <v>175</v>
      </c>
      <c r="M20" s="316">
        <v>238</v>
      </c>
      <c r="N20" s="316">
        <v>229</v>
      </c>
      <c r="O20" s="247">
        <f t="shared" si="3"/>
        <v>752</v>
      </c>
    </row>
    <row r="21" spans="1:15" ht="27.75" customHeight="1">
      <c r="A21" s="38">
        <v>17</v>
      </c>
      <c r="B21" s="235" t="s">
        <v>29</v>
      </c>
      <c r="C21" s="232">
        <f t="shared" si="0"/>
        <v>5815</v>
      </c>
      <c r="D21" s="150">
        <v>837</v>
      </c>
      <c r="E21" s="150">
        <v>2725</v>
      </c>
      <c r="F21" s="147">
        <f t="shared" si="1"/>
        <v>2040</v>
      </c>
      <c r="G21" s="236">
        <v>213</v>
      </c>
      <c r="H21" s="317">
        <v>5602</v>
      </c>
      <c r="I21" s="151">
        <f t="shared" si="2"/>
        <v>3071</v>
      </c>
      <c r="J21" s="152">
        <v>2531</v>
      </c>
      <c r="K21" s="318">
        <v>262</v>
      </c>
      <c r="L21" s="318">
        <v>231</v>
      </c>
      <c r="M21" s="319">
        <v>445</v>
      </c>
      <c r="N21" s="319">
        <v>466</v>
      </c>
      <c r="O21" s="234">
        <f t="shared" si="3"/>
        <v>1404</v>
      </c>
    </row>
    <row r="22" spans="1:15" ht="27.75" customHeight="1">
      <c r="A22" s="196">
        <v>18</v>
      </c>
      <c r="B22" s="241" t="s">
        <v>30</v>
      </c>
      <c r="C22" s="298">
        <f t="shared" si="0"/>
        <v>9719</v>
      </c>
      <c r="D22" s="242">
        <v>737</v>
      </c>
      <c r="E22" s="242">
        <v>5286</v>
      </c>
      <c r="F22" s="243">
        <f t="shared" si="1"/>
        <v>3452</v>
      </c>
      <c r="G22" s="244">
        <v>244</v>
      </c>
      <c r="H22" s="314">
        <v>9475</v>
      </c>
      <c r="I22" s="245">
        <f t="shared" si="2"/>
        <v>6165</v>
      </c>
      <c r="J22" s="246">
        <v>3310</v>
      </c>
      <c r="K22" s="315">
        <v>339</v>
      </c>
      <c r="L22" s="315">
        <v>389</v>
      </c>
      <c r="M22" s="316">
        <v>523</v>
      </c>
      <c r="N22" s="316">
        <v>615</v>
      </c>
      <c r="O22" s="247">
        <f t="shared" si="3"/>
        <v>1866</v>
      </c>
    </row>
    <row r="23" spans="1:15" ht="27.75" customHeight="1" thickBot="1">
      <c r="A23" s="413" t="s">
        <v>8</v>
      </c>
      <c r="B23" s="555"/>
      <c r="C23" s="232">
        <f t="shared" si="0"/>
        <v>152388</v>
      </c>
      <c r="D23" s="237">
        <v>12660</v>
      </c>
      <c r="E23" s="237">
        <v>82441</v>
      </c>
      <c r="F23" s="237">
        <f t="shared" si="1"/>
        <v>53772</v>
      </c>
      <c r="G23" s="238">
        <v>3515</v>
      </c>
      <c r="H23" s="320">
        <v>148873</v>
      </c>
      <c r="I23" s="239">
        <f t="shared" si="2"/>
        <v>93998</v>
      </c>
      <c r="J23" s="239">
        <v>54875</v>
      </c>
      <c r="K23" s="321">
        <v>5214</v>
      </c>
      <c r="L23" s="321">
        <v>6082</v>
      </c>
      <c r="M23" s="321">
        <v>9668</v>
      </c>
      <c r="N23" s="321">
        <v>9784</v>
      </c>
      <c r="O23" s="240">
        <f t="shared" si="3"/>
        <v>30748</v>
      </c>
    </row>
    <row r="24" spans="2:12" ht="12.75">
      <c r="B24" s="554"/>
      <c r="C24" s="554"/>
      <c r="D24" s="554"/>
      <c r="E24" s="554"/>
      <c r="L24" s="32"/>
    </row>
  </sheetData>
  <sheetProtection/>
  <mergeCells count="16">
    <mergeCell ref="K3:O3"/>
    <mergeCell ref="A2:A4"/>
    <mergeCell ref="B2:B4"/>
    <mergeCell ref="C2:G2"/>
    <mergeCell ref="C3:C4"/>
    <mergeCell ref="G3:G4"/>
    <mergeCell ref="B24:E24"/>
    <mergeCell ref="A23:B23"/>
    <mergeCell ref="F3:F4"/>
    <mergeCell ref="D3:D4"/>
    <mergeCell ref="B1:O1"/>
    <mergeCell ref="H2:O2"/>
    <mergeCell ref="E3:E4"/>
    <mergeCell ref="H3:H4"/>
    <mergeCell ref="I3:I4"/>
    <mergeCell ref="J3:J4"/>
  </mergeCells>
  <printOptions/>
  <pageMargins left="0.72" right="0.16" top="0.31" bottom="0.18" header="0.28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8"/>
  <sheetViews>
    <sheetView zoomScale="60" zoomScaleNormal="60" zoomScalePageLayoutView="0" workbookViewId="0" topLeftCell="A1">
      <selection activeCell="R8" sqref="R8"/>
    </sheetView>
  </sheetViews>
  <sheetFormatPr defaultColWidth="9.00390625" defaultRowHeight="12.75"/>
  <cols>
    <col min="2" max="2" width="23.875" style="0" bestFit="1" customWidth="1"/>
    <col min="3" max="3" width="10.50390625" style="0" customWidth="1"/>
    <col min="4" max="4" width="14.375" style="0" customWidth="1"/>
    <col min="5" max="5" width="12.125" style="0" customWidth="1"/>
    <col min="6" max="6" width="15.50390625" style="0" customWidth="1"/>
    <col min="7" max="7" width="13.75390625" style="0" customWidth="1"/>
    <col min="8" max="8" width="15.125" style="0" customWidth="1"/>
    <col min="9" max="9" width="15.875" style="0" customWidth="1"/>
    <col min="10" max="10" width="14.875" style="0" customWidth="1"/>
    <col min="11" max="11" width="15.125" style="0" customWidth="1"/>
    <col min="12" max="12" width="15.50390625" style="0" customWidth="1"/>
    <col min="13" max="13" width="16.625" style="0" customWidth="1"/>
    <col min="14" max="14" width="14.50390625" style="0" customWidth="1"/>
    <col min="15" max="15" width="12.375" style="0" customWidth="1"/>
    <col min="16" max="16" width="17.50390625" style="0" customWidth="1"/>
  </cols>
  <sheetData>
    <row r="1" spans="1:16" ht="17.25">
      <c r="A1" s="578" t="s">
        <v>129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16" ht="17.25">
      <c r="A2" s="579" t="s">
        <v>130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</row>
    <row r="3" spans="1:16" ht="17.25">
      <c r="A3" s="579" t="s">
        <v>131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</row>
    <row r="4" spans="1:16" ht="17.25">
      <c r="A4" s="580" t="s">
        <v>306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581" t="s">
        <v>9</v>
      </c>
      <c r="B6" s="584" t="s">
        <v>10</v>
      </c>
      <c r="C6" s="577" t="s">
        <v>171</v>
      </c>
      <c r="D6" s="586" t="s">
        <v>172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8"/>
    </row>
    <row r="7" spans="1:16" ht="45" customHeight="1">
      <c r="A7" s="581"/>
      <c r="B7" s="584"/>
      <c r="C7" s="577"/>
      <c r="D7" s="577" t="s">
        <v>173</v>
      </c>
      <c r="E7" s="577"/>
      <c r="F7" s="589" t="s">
        <v>132</v>
      </c>
      <c r="G7" s="589"/>
      <c r="H7" s="589"/>
      <c r="I7" s="589"/>
      <c r="J7" s="589" t="s">
        <v>133</v>
      </c>
      <c r="K7" s="589"/>
      <c r="L7" s="589"/>
      <c r="M7" s="589"/>
      <c r="N7" s="589" t="s">
        <v>134</v>
      </c>
      <c r="O7" s="589"/>
      <c r="P7" s="589"/>
    </row>
    <row r="8" spans="1:16" ht="41.25" customHeight="1">
      <c r="A8" s="581"/>
      <c r="B8" s="584"/>
      <c r="C8" s="577"/>
      <c r="D8" s="577"/>
      <c r="E8" s="577"/>
      <c r="F8" s="577" t="s">
        <v>174</v>
      </c>
      <c r="G8" s="577"/>
      <c r="H8" s="577" t="s">
        <v>175</v>
      </c>
      <c r="I8" s="577"/>
      <c r="J8" s="577" t="s">
        <v>174</v>
      </c>
      <c r="K8" s="577"/>
      <c r="L8" s="577" t="s">
        <v>175</v>
      </c>
      <c r="M8" s="577"/>
      <c r="N8" s="577" t="s">
        <v>174</v>
      </c>
      <c r="O8" s="577"/>
      <c r="P8" s="577" t="s">
        <v>176</v>
      </c>
    </row>
    <row r="9" spans="1:16" ht="27.75" customHeight="1" thickBot="1">
      <c r="A9" s="582"/>
      <c r="B9" s="585"/>
      <c r="C9" s="583"/>
      <c r="D9" s="175" t="s">
        <v>177</v>
      </c>
      <c r="E9" s="175" t="s">
        <v>178</v>
      </c>
      <c r="F9" s="175" t="s">
        <v>177</v>
      </c>
      <c r="G9" s="175" t="s">
        <v>178</v>
      </c>
      <c r="H9" s="175" t="s">
        <v>177</v>
      </c>
      <c r="I9" s="175" t="s">
        <v>178</v>
      </c>
      <c r="J9" s="175" t="s">
        <v>177</v>
      </c>
      <c r="K9" s="175" t="s">
        <v>178</v>
      </c>
      <c r="L9" s="175" t="s">
        <v>177</v>
      </c>
      <c r="M9" s="175" t="s">
        <v>178</v>
      </c>
      <c r="N9" s="175" t="s">
        <v>177</v>
      </c>
      <c r="O9" s="175" t="s">
        <v>178</v>
      </c>
      <c r="P9" s="583"/>
    </row>
    <row r="10" spans="1:16" ht="27.75" customHeight="1" thickTop="1">
      <c r="A10" s="73">
        <v>1</v>
      </c>
      <c r="B10" s="74" t="s">
        <v>13</v>
      </c>
      <c r="C10" s="176">
        <v>8</v>
      </c>
      <c r="D10" s="177">
        <v>0</v>
      </c>
      <c r="E10" s="177">
        <v>0</v>
      </c>
      <c r="F10" s="177">
        <v>1</v>
      </c>
      <c r="G10" s="177">
        <v>5</v>
      </c>
      <c r="H10" s="177">
        <v>2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</row>
    <row r="11" spans="1:16" ht="27.75" customHeight="1">
      <c r="A11" s="196">
        <v>2</v>
      </c>
      <c r="B11" s="197" t="s">
        <v>14</v>
      </c>
      <c r="C11" s="261">
        <v>37</v>
      </c>
      <c r="D11" s="262">
        <v>2</v>
      </c>
      <c r="E11" s="262">
        <v>0</v>
      </c>
      <c r="F11" s="262">
        <v>12</v>
      </c>
      <c r="G11" s="262">
        <v>16</v>
      </c>
      <c r="H11" s="262">
        <v>7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262">
        <v>0</v>
      </c>
      <c r="P11" s="262">
        <v>0</v>
      </c>
    </row>
    <row r="12" spans="1:16" ht="27.75" customHeight="1">
      <c r="A12" s="38">
        <v>3</v>
      </c>
      <c r="B12" s="81" t="s">
        <v>15</v>
      </c>
      <c r="C12" s="178">
        <v>24</v>
      </c>
      <c r="D12" s="177">
        <v>0</v>
      </c>
      <c r="E12" s="177">
        <v>0</v>
      </c>
      <c r="F12" s="179">
        <v>18</v>
      </c>
      <c r="G12" s="179">
        <v>6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</row>
    <row r="13" spans="1:16" ht="27.75" customHeight="1">
      <c r="A13" s="196">
        <v>4</v>
      </c>
      <c r="B13" s="197" t="s">
        <v>16</v>
      </c>
      <c r="C13" s="261">
        <v>81</v>
      </c>
      <c r="D13" s="262">
        <v>0</v>
      </c>
      <c r="E13" s="262">
        <v>0</v>
      </c>
      <c r="F13" s="262">
        <v>45</v>
      </c>
      <c r="G13" s="262">
        <v>27</v>
      </c>
      <c r="H13" s="262">
        <v>2</v>
      </c>
      <c r="I13" s="262">
        <v>1</v>
      </c>
      <c r="J13" s="262">
        <v>1</v>
      </c>
      <c r="K13" s="262">
        <v>1</v>
      </c>
      <c r="L13" s="262">
        <v>0</v>
      </c>
      <c r="M13" s="262">
        <v>0</v>
      </c>
      <c r="N13" s="262">
        <v>0</v>
      </c>
      <c r="O13" s="262">
        <v>2</v>
      </c>
      <c r="P13" s="262">
        <v>2</v>
      </c>
    </row>
    <row r="14" spans="1:16" ht="27.75" customHeight="1">
      <c r="A14" s="38">
        <v>5</v>
      </c>
      <c r="B14" s="81" t="s">
        <v>17</v>
      </c>
      <c r="C14" s="178">
        <v>37</v>
      </c>
      <c r="D14" s="177">
        <v>0</v>
      </c>
      <c r="E14" s="177">
        <v>0</v>
      </c>
      <c r="F14" s="179">
        <v>24</v>
      </c>
      <c r="G14" s="179">
        <v>6</v>
      </c>
      <c r="H14" s="179">
        <v>6</v>
      </c>
      <c r="I14" s="179">
        <v>0</v>
      </c>
      <c r="J14" s="179">
        <v>1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</row>
    <row r="15" spans="1:16" ht="27.75" customHeight="1">
      <c r="A15" s="196">
        <v>6</v>
      </c>
      <c r="B15" s="197" t="s">
        <v>18</v>
      </c>
      <c r="C15" s="261">
        <v>66</v>
      </c>
      <c r="D15" s="262">
        <v>0</v>
      </c>
      <c r="E15" s="262">
        <v>0</v>
      </c>
      <c r="F15" s="262">
        <v>27</v>
      </c>
      <c r="G15" s="262">
        <v>12</v>
      </c>
      <c r="H15" s="262">
        <v>22</v>
      </c>
      <c r="I15" s="262">
        <v>1</v>
      </c>
      <c r="J15" s="262">
        <v>3</v>
      </c>
      <c r="K15" s="262">
        <v>0</v>
      </c>
      <c r="L15" s="262">
        <v>1</v>
      </c>
      <c r="M15" s="262">
        <v>0</v>
      </c>
      <c r="N15" s="262">
        <v>0</v>
      </c>
      <c r="O15" s="262">
        <v>0</v>
      </c>
      <c r="P15" s="262">
        <v>0</v>
      </c>
    </row>
    <row r="16" spans="1:16" ht="27.75" customHeight="1">
      <c r="A16" s="38">
        <v>7</v>
      </c>
      <c r="B16" s="81" t="s">
        <v>19</v>
      </c>
      <c r="C16" s="178">
        <v>48</v>
      </c>
      <c r="D16" s="177">
        <v>2</v>
      </c>
      <c r="E16" s="177">
        <v>0</v>
      </c>
      <c r="F16" s="179">
        <v>20</v>
      </c>
      <c r="G16" s="179">
        <v>15</v>
      </c>
      <c r="H16" s="179">
        <v>10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1</v>
      </c>
      <c r="O16" s="179">
        <v>0</v>
      </c>
      <c r="P16" s="179">
        <v>0</v>
      </c>
    </row>
    <row r="17" spans="1:16" ht="27.75" customHeight="1">
      <c r="A17" s="196">
        <v>8</v>
      </c>
      <c r="B17" s="197" t="s">
        <v>20</v>
      </c>
      <c r="C17" s="261">
        <v>15</v>
      </c>
      <c r="D17" s="262">
        <v>0</v>
      </c>
      <c r="E17" s="262">
        <v>0</v>
      </c>
      <c r="F17" s="262">
        <v>10</v>
      </c>
      <c r="G17" s="262">
        <v>0</v>
      </c>
      <c r="H17" s="262">
        <v>5</v>
      </c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>
        <v>0</v>
      </c>
    </row>
    <row r="18" spans="1:16" ht="27.75" customHeight="1">
      <c r="A18" s="38">
        <v>9</v>
      </c>
      <c r="B18" s="81" t="s">
        <v>21</v>
      </c>
      <c r="C18" s="178">
        <v>41</v>
      </c>
      <c r="D18" s="177">
        <v>0</v>
      </c>
      <c r="E18" s="177">
        <v>0</v>
      </c>
      <c r="F18" s="179">
        <v>21</v>
      </c>
      <c r="G18" s="179">
        <v>10</v>
      </c>
      <c r="H18" s="179">
        <v>10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</row>
    <row r="19" spans="1:16" ht="27.75" customHeight="1">
      <c r="A19" s="196">
        <v>10</v>
      </c>
      <c r="B19" s="197" t="s">
        <v>22</v>
      </c>
      <c r="C19" s="261">
        <v>14</v>
      </c>
      <c r="D19" s="262">
        <v>0</v>
      </c>
      <c r="E19" s="262">
        <v>0</v>
      </c>
      <c r="F19" s="262">
        <v>8</v>
      </c>
      <c r="G19" s="262">
        <v>3</v>
      </c>
      <c r="H19" s="262">
        <v>2</v>
      </c>
      <c r="I19" s="262">
        <v>0</v>
      </c>
      <c r="J19" s="262">
        <v>0</v>
      </c>
      <c r="K19" s="262">
        <v>0</v>
      </c>
      <c r="L19" s="262">
        <v>1</v>
      </c>
      <c r="M19" s="262">
        <v>0</v>
      </c>
      <c r="N19" s="262">
        <v>0</v>
      </c>
      <c r="O19" s="262">
        <v>0</v>
      </c>
      <c r="P19" s="262">
        <v>0</v>
      </c>
    </row>
    <row r="20" spans="1:16" ht="27.75" customHeight="1">
      <c r="A20" s="38">
        <v>11</v>
      </c>
      <c r="B20" s="81" t="s">
        <v>23</v>
      </c>
      <c r="C20" s="178">
        <v>11</v>
      </c>
      <c r="D20" s="177">
        <v>0</v>
      </c>
      <c r="E20" s="177">
        <v>0</v>
      </c>
      <c r="F20" s="179">
        <v>7</v>
      </c>
      <c r="G20" s="179">
        <v>3</v>
      </c>
      <c r="H20" s="179">
        <v>1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</row>
    <row r="21" spans="1:16" ht="27.75" customHeight="1">
      <c r="A21" s="196">
        <v>12</v>
      </c>
      <c r="B21" s="197" t="s">
        <v>24</v>
      </c>
      <c r="C21" s="261">
        <v>38</v>
      </c>
      <c r="D21" s="262">
        <v>1</v>
      </c>
      <c r="E21" s="262">
        <v>0</v>
      </c>
      <c r="F21" s="262">
        <v>21</v>
      </c>
      <c r="G21" s="262">
        <v>8</v>
      </c>
      <c r="H21" s="262">
        <v>8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>
        <v>0</v>
      </c>
    </row>
    <row r="22" spans="1:16" ht="27.75" customHeight="1">
      <c r="A22" s="38">
        <v>13</v>
      </c>
      <c r="B22" s="81" t="s">
        <v>25</v>
      </c>
      <c r="C22" s="178">
        <v>15</v>
      </c>
      <c r="D22" s="177">
        <v>0</v>
      </c>
      <c r="E22" s="177">
        <v>0</v>
      </c>
      <c r="F22" s="179">
        <v>2</v>
      </c>
      <c r="G22" s="179">
        <v>7</v>
      </c>
      <c r="H22" s="179">
        <v>4</v>
      </c>
      <c r="I22" s="177">
        <v>0</v>
      </c>
      <c r="J22" s="177">
        <v>0</v>
      </c>
      <c r="K22" s="177">
        <v>0</v>
      </c>
      <c r="L22" s="179">
        <v>2</v>
      </c>
      <c r="M22" s="179">
        <v>0</v>
      </c>
      <c r="N22" s="179">
        <v>0</v>
      </c>
      <c r="O22" s="179">
        <v>0</v>
      </c>
      <c r="P22" s="179">
        <v>0</v>
      </c>
    </row>
    <row r="23" spans="1:16" ht="27.75" customHeight="1">
      <c r="A23" s="196">
        <v>14</v>
      </c>
      <c r="B23" s="197" t="s">
        <v>26</v>
      </c>
      <c r="C23" s="261">
        <v>22</v>
      </c>
      <c r="D23" s="262">
        <v>0</v>
      </c>
      <c r="E23" s="262">
        <v>1</v>
      </c>
      <c r="F23" s="262">
        <v>6</v>
      </c>
      <c r="G23" s="262">
        <v>10</v>
      </c>
      <c r="H23" s="262">
        <v>4</v>
      </c>
      <c r="I23" s="262">
        <v>0</v>
      </c>
      <c r="J23" s="262">
        <v>1</v>
      </c>
      <c r="K23" s="262">
        <v>0</v>
      </c>
      <c r="L23" s="262">
        <v>0</v>
      </c>
      <c r="M23" s="262">
        <v>0</v>
      </c>
      <c r="N23" s="262">
        <v>0</v>
      </c>
      <c r="O23" s="262">
        <v>0</v>
      </c>
      <c r="P23" s="262">
        <v>0</v>
      </c>
    </row>
    <row r="24" spans="1:16" ht="27.75" customHeight="1">
      <c r="A24" s="38">
        <v>15</v>
      </c>
      <c r="B24" s="81" t="s">
        <v>27</v>
      </c>
      <c r="C24" s="178">
        <v>37</v>
      </c>
      <c r="D24" s="177">
        <v>0</v>
      </c>
      <c r="E24" s="177">
        <v>0</v>
      </c>
      <c r="F24" s="179">
        <v>28</v>
      </c>
      <c r="G24" s="179">
        <v>4</v>
      </c>
      <c r="H24" s="179">
        <v>5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</row>
    <row r="25" spans="1:16" ht="27.75" customHeight="1">
      <c r="A25" s="196">
        <v>16</v>
      </c>
      <c r="B25" s="197" t="s">
        <v>28</v>
      </c>
      <c r="C25" s="261">
        <v>193</v>
      </c>
      <c r="D25" s="262">
        <v>0</v>
      </c>
      <c r="E25" s="262">
        <v>0</v>
      </c>
      <c r="F25" s="262">
        <v>37</v>
      </c>
      <c r="G25" s="262">
        <v>74</v>
      </c>
      <c r="H25" s="262">
        <v>57</v>
      </c>
      <c r="I25" s="262">
        <v>22</v>
      </c>
      <c r="J25" s="262">
        <v>1</v>
      </c>
      <c r="K25" s="262">
        <v>2</v>
      </c>
      <c r="L25" s="262">
        <v>0</v>
      </c>
      <c r="M25" s="262">
        <v>0</v>
      </c>
      <c r="N25" s="262">
        <v>0</v>
      </c>
      <c r="O25" s="262">
        <v>0</v>
      </c>
      <c r="P25" s="262">
        <v>0</v>
      </c>
    </row>
    <row r="26" spans="1:16" ht="27.75" customHeight="1">
      <c r="A26" s="38">
        <v>17</v>
      </c>
      <c r="B26" s="81" t="s">
        <v>29</v>
      </c>
      <c r="C26" s="178">
        <v>52</v>
      </c>
      <c r="D26" s="177">
        <v>1</v>
      </c>
      <c r="E26" s="177">
        <v>0</v>
      </c>
      <c r="F26" s="179">
        <v>21</v>
      </c>
      <c r="G26" s="179">
        <v>9</v>
      </c>
      <c r="H26" s="179">
        <v>19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1</v>
      </c>
      <c r="O26" s="179">
        <v>1</v>
      </c>
      <c r="P26" s="179">
        <v>0</v>
      </c>
    </row>
    <row r="27" spans="1:16" ht="27.75" customHeight="1">
      <c r="A27" s="196">
        <v>18</v>
      </c>
      <c r="B27" s="197" t="s">
        <v>30</v>
      </c>
      <c r="C27" s="261">
        <v>32</v>
      </c>
      <c r="D27" s="262">
        <v>0</v>
      </c>
      <c r="E27" s="262">
        <v>0</v>
      </c>
      <c r="F27" s="262">
        <v>10</v>
      </c>
      <c r="G27" s="262">
        <v>14</v>
      </c>
      <c r="H27" s="262">
        <v>6</v>
      </c>
      <c r="I27" s="262">
        <v>1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262">
        <v>1</v>
      </c>
      <c r="P27" s="262">
        <v>0</v>
      </c>
    </row>
    <row r="28" spans="1:16" ht="17.25">
      <c r="A28" s="413" t="s">
        <v>8</v>
      </c>
      <c r="B28" s="414"/>
      <c r="C28" s="180">
        <v>771</v>
      </c>
      <c r="D28" s="180">
        <v>6</v>
      </c>
      <c r="E28" s="180">
        <v>1</v>
      </c>
      <c r="F28" s="180">
        <v>318</v>
      </c>
      <c r="G28" s="180">
        <v>229</v>
      </c>
      <c r="H28" s="180">
        <v>170</v>
      </c>
      <c r="I28" s="180">
        <v>25</v>
      </c>
      <c r="J28" s="180">
        <v>7</v>
      </c>
      <c r="K28" s="180">
        <v>3</v>
      </c>
      <c r="L28" s="180">
        <v>4</v>
      </c>
      <c r="M28" s="180">
        <v>0</v>
      </c>
      <c r="N28" s="180">
        <v>2</v>
      </c>
      <c r="O28" s="180">
        <v>4</v>
      </c>
      <c r="P28" s="180">
        <v>2</v>
      </c>
    </row>
  </sheetData>
  <sheetProtection/>
  <mergeCells count="19">
    <mergeCell ref="A28:B28"/>
    <mergeCell ref="B6:B9"/>
    <mergeCell ref="C6:C9"/>
    <mergeCell ref="D6:P6"/>
    <mergeCell ref="D7:E8"/>
    <mergeCell ref="F7:I7"/>
    <mergeCell ref="J7:M7"/>
    <mergeCell ref="N7:P7"/>
    <mergeCell ref="F8:G8"/>
    <mergeCell ref="H8:I8"/>
    <mergeCell ref="J8:K8"/>
    <mergeCell ref="A1:P1"/>
    <mergeCell ref="A2:P2"/>
    <mergeCell ref="A3:P3"/>
    <mergeCell ref="A4:P4"/>
    <mergeCell ref="A6:A9"/>
    <mergeCell ref="L8:M8"/>
    <mergeCell ref="N8:O8"/>
    <mergeCell ref="P8:P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50" zoomScaleNormal="50" zoomScalePageLayoutView="0" workbookViewId="0" topLeftCell="A1">
      <selection activeCell="AG12" sqref="AG12"/>
    </sheetView>
  </sheetViews>
  <sheetFormatPr defaultColWidth="9.125" defaultRowHeight="12.75"/>
  <cols>
    <col min="1" max="1" width="4.375" style="31" customWidth="1"/>
    <col min="2" max="2" width="23.50390625" style="31" customWidth="1"/>
    <col min="3" max="3" width="11.625" style="31" customWidth="1"/>
    <col min="4" max="4" width="12.375" style="31" customWidth="1"/>
    <col min="5" max="5" width="10.50390625" style="31" customWidth="1"/>
    <col min="6" max="6" width="10.375" style="31" customWidth="1"/>
    <col min="7" max="7" width="8.625" style="31" bestFit="1" customWidth="1"/>
    <col min="8" max="8" width="13.625" style="31" customWidth="1"/>
    <col min="9" max="9" width="13.375" style="31" bestFit="1" customWidth="1"/>
    <col min="10" max="10" width="9.375" style="31" bestFit="1" customWidth="1"/>
    <col min="11" max="11" width="8.625" style="31" bestFit="1" customWidth="1"/>
    <col min="12" max="12" width="8.625" style="31" customWidth="1"/>
    <col min="13" max="13" width="8.625" style="31" bestFit="1" customWidth="1"/>
    <col min="14" max="14" width="9.375" style="31" bestFit="1" customWidth="1"/>
    <col min="15" max="15" width="11.875" style="31" customWidth="1"/>
    <col min="16" max="16" width="12.625" style="31" customWidth="1"/>
    <col min="17" max="18" width="12.00390625" style="31" customWidth="1"/>
    <col min="19" max="19" width="8.625" style="31" customWidth="1"/>
    <col min="20" max="20" width="9.625" style="31" customWidth="1"/>
    <col min="21" max="21" width="8.625" style="31" bestFit="1" customWidth="1"/>
    <col min="22" max="22" width="9.375" style="31" bestFit="1" customWidth="1"/>
    <col min="23" max="23" width="13.375" style="31" bestFit="1" customWidth="1"/>
    <col min="24" max="24" width="14.50390625" style="31" bestFit="1" customWidth="1"/>
    <col min="25" max="25" width="13.00390625" style="31" customWidth="1"/>
    <col min="26" max="26" width="15.125" style="31" customWidth="1"/>
    <col min="27" max="16384" width="9.125" style="31" customWidth="1"/>
  </cols>
  <sheetData>
    <row r="1" spans="1:26" ht="20.25" customHeight="1">
      <c r="A1" s="475" t="s">
        <v>140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</row>
    <row r="2" spans="1:26" ht="20.25" customHeight="1">
      <c r="A2" s="590" t="s">
        <v>9</v>
      </c>
      <c r="B2" s="590" t="s">
        <v>10</v>
      </c>
      <c r="C2" s="596" t="s">
        <v>291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1" t="s">
        <v>304</v>
      </c>
      <c r="Z2" s="591" t="s">
        <v>259</v>
      </c>
    </row>
    <row r="3" spans="1:26" ht="15" customHeight="1">
      <c r="A3" s="508"/>
      <c r="B3" s="508"/>
      <c r="C3" s="597" t="s">
        <v>97</v>
      </c>
      <c r="D3" s="597"/>
      <c r="E3" s="598" t="s">
        <v>98</v>
      </c>
      <c r="F3" s="598"/>
      <c r="G3" s="598"/>
      <c r="H3" s="598"/>
      <c r="I3" s="598"/>
      <c r="J3" s="598"/>
      <c r="K3" s="598"/>
      <c r="L3" s="598"/>
      <c r="M3" s="598"/>
      <c r="N3" s="598"/>
      <c r="O3" s="597" t="s">
        <v>99</v>
      </c>
      <c r="P3" s="597"/>
      <c r="Q3" s="599" t="s">
        <v>98</v>
      </c>
      <c r="R3" s="599"/>
      <c r="S3" s="599"/>
      <c r="T3" s="599"/>
      <c r="U3" s="597" t="s">
        <v>100</v>
      </c>
      <c r="V3" s="597"/>
      <c r="W3" s="600" t="s">
        <v>8</v>
      </c>
      <c r="X3" s="600"/>
      <c r="Y3" s="592"/>
      <c r="Z3" s="592"/>
    </row>
    <row r="4" spans="1:26" ht="114" customHeight="1">
      <c r="A4" s="508"/>
      <c r="B4" s="508"/>
      <c r="C4" s="597"/>
      <c r="D4" s="597"/>
      <c r="E4" s="601" t="s">
        <v>101</v>
      </c>
      <c r="F4" s="601"/>
      <c r="G4" s="601" t="s">
        <v>102</v>
      </c>
      <c r="H4" s="601"/>
      <c r="I4" s="601" t="s">
        <v>103</v>
      </c>
      <c r="J4" s="601"/>
      <c r="K4" s="601" t="s">
        <v>158</v>
      </c>
      <c r="L4" s="601"/>
      <c r="M4" s="602" t="s">
        <v>104</v>
      </c>
      <c r="N4" s="602"/>
      <c r="O4" s="597"/>
      <c r="P4" s="597"/>
      <c r="Q4" s="601" t="s">
        <v>105</v>
      </c>
      <c r="R4" s="601"/>
      <c r="S4" s="601" t="s">
        <v>106</v>
      </c>
      <c r="T4" s="601"/>
      <c r="U4" s="597"/>
      <c r="V4" s="597"/>
      <c r="W4" s="600"/>
      <c r="X4" s="600"/>
      <c r="Y4" s="592"/>
      <c r="Z4" s="592"/>
    </row>
    <row r="5" spans="1:26" ht="28.5" customHeight="1" thickBot="1">
      <c r="A5" s="509"/>
      <c r="B5" s="509"/>
      <c r="C5" s="127" t="s">
        <v>107</v>
      </c>
      <c r="D5" s="127" t="s">
        <v>108</v>
      </c>
      <c r="E5" s="127" t="s">
        <v>107</v>
      </c>
      <c r="F5" s="127" t="s">
        <v>108</v>
      </c>
      <c r="G5" s="127" t="s">
        <v>107</v>
      </c>
      <c r="H5" s="127" t="s">
        <v>108</v>
      </c>
      <c r="I5" s="127" t="s">
        <v>107</v>
      </c>
      <c r="J5" s="127" t="s">
        <v>108</v>
      </c>
      <c r="K5" s="127" t="s">
        <v>107</v>
      </c>
      <c r="L5" s="127" t="s">
        <v>108</v>
      </c>
      <c r="M5" s="127" t="s">
        <v>107</v>
      </c>
      <c r="N5" s="127" t="s">
        <v>108</v>
      </c>
      <c r="O5" s="127" t="s">
        <v>107</v>
      </c>
      <c r="P5" s="127" t="s">
        <v>108</v>
      </c>
      <c r="Q5" s="127" t="s">
        <v>107</v>
      </c>
      <c r="R5" s="127" t="s">
        <v>108</v>
      </c>
      <c r="S5" s="127" t="s">
        <v>107</v>
      </c>
      <c r="T5" s="127" t="s">
        <v>108</v>
      </c>
      <c r="U5" s="127" t="s">
        <v>107</v>
      </c>
      <c r="V5" s="127" t="s">
        <v>108</v>
      </c>
      <c r="W5" s="127" t="s">
        <v>107</v>
      </c>
      <c r="X5" s="127" t="s">
        <v>108</v>
      </c>
      <c r="Y5" s="593"/>
      <c r="Z5" s="593"/>
    </row>
    <row r="6" spans="1:26" ht="4.5" customHeight="1" hidden="1" thickBot="1" thickTop="1">
      <c r="A6" s="128"/>
      <c r="B6" s="128"/>
      <c r="C6" s="129" t="s">
        <v>109</v>
      </c>
      <c r="D6" s="129" t="s">
        <v>110</v>
      </c>
      <c r="E6" s="129">
        <v>3</v>
      </c>
      <c r="F6" s="129">
        <v>4</v>
      </c>
      <c r="G6" s="129">
        <v>5</v>
      </c>
      <c r="H6" s="129">
        <v>6</v>
      </c>
      <c r="I6" s="129">
        <v>7</v>
      </c>
      <c r="J6" s="129">
        <v>8</v>
      </c>
      <c r="K6" s="129">
        <v>9</v>
      </c>
      <c r="L6" s="129">
        <v>10</v>
      </c>
      <c r="M6" s="129">
        <v>11</v>
      </c>
      <c r="N6" s="129">
        <v>12</v>
      </c>
      <c r="O6" s="129" t="s">
        <v>111</v>
      </c>
      <c r="P6" s="129" t="s">
        <v>112</v>
      </c>
      <c r="Q6" s="129">
        <v>15</v>
      </c>
      <c r="R6" s="129">
        <v>16</v>
      </c>
      <c r="S6" s="129">
        <v>17</v>
      </c>
      <c r="T6" s="129">
        <v>18</v>
      </c>
      <c r="U6" s="129">
        <v>19</v>
      </c>
      <c r="V6" s="129">
        <v>20</v>
      </c>
      <c r="W6" s="129" t="s">
        <v>113</v>
      </c>
      <c r="X6" s="129" t="s">
        <v>114</v>
      </c>
      <c r="Y6" s="130"/>
      <c r="Z6" s="130"/>
    </row>
    <row r="7" spans="1:26" ht="27.75" customHeight="1" thickTop="1">
      <c r="A7" s="131">
        <v>1</v>
      </c>
      <c r="B7" s="74" t="s">
        <v>13</v>
      </c>
      <c r="C7" s="132">
        <v>1249</v>
      </c>
      <c r="D7" s="132">
        <v>611</v>
      </c>
      <c r="E7" s="132">
        <v>195</v>
      </c>
      <c r="F7" s="132">
        <v>114</v>
      </c>
      <c r="G7" s="132">
        <v>142</v>
      </c>
      <c r="H7" s="132">
        <v>76</v>
      </c>
      <c r="I7" s="132">
        <v>594</v>
      </c>
      <c r="J7" s="132">
        <v>205</v>
      </c>
      <c r="K7" s="132">
        <v>59</v>
      </c>
      <c r="L7" s="132">
        <v>34</v>
      </c>
      <c r="M7" s="132">
        <v>259</v>
      </c>
      <c r="N7" s="132">
        <v>182</v>
      </c>
      <c r="O7" s="132">
        <v>3086</v>
      </c>
      <c r="P7" s="132">
        <v>2917</v>
      </c>
      <c r="Q7" s="132">
        <v>2836</v>
      </c>
      <c r="R7" s="132">
        <v>2836</v>
      </c>
      <c r="S7" s="132">
        <v>250</v>
      </c>
      <c r="T7" s="132">
        <v>81</v>
      </c>
      <c r="U7" s="132">
        <v>133</v>
      </c>
      <c r="V7" s="132">
        <v>59</v>
      </c>
      <c r="W7" s="133">
        <v>4468</v>
      </c>
      <c r="X7" s="134">
        <v>3587</v>
      </c>
      <c r="Y7" s="135">
        <v>3950</v>
      </c>
      <c r="Z7" s="135">
        <v>3979</v>
      </c>
    </row>
    <row r="8" spans="1:26" ht="27.75" customHeight="1">
      <c r="A8" s="304">
        <v>2</v>
      </c>
      <c r="B8" s="197" t="s">
        <v>14</v>
      </c>
      <c r="C8" s="225">
        <v>1285</v>
      </c>
      <c r="D8" s="225">
        <v>617</v>
      </c>
      <c r="E8" s="225">
        <v>245</v>
      </c>
      <c r="F8" s="225">
        <v>159</v>
      </c>
      <c r="G8" s="225">
        <v>281</v>
      </c>
      <c r="H8" s="225">
        <v>190</v>
      </c>
      <c r="I8" s="225">
        <v>560</v>
      </c>
      <c r="J8" s="225">
        <v>152</v>
      </c>
      <c r="K8" s="225">
        <v>98</v>
      </c>
      <c r="L8" s="225">
        <v>55</v>
      </c>
      <c r="M8" s="225">
        <v>101</v>
      </c>
      <c r="N8" s="225">
        <v>61</v>
      </c>
      <c r="O8" s="225">
        <v>3158</v>
      </c>
      <c r="P8" s="225">
        <v>3007</v>
      </c>
      <c r="Q8" s="225">
        <v>2933</v>
      </c>
      <c r="R8" s="225">
        <v>2933</v>
      </c>
      <c r="S8" s="225">
        <v>225</v>
      </c>
      <c r="T8" s="225">
        <v>74</v>
      </c>
      <c r="U8" s="225">
        <v>130</v>
      </c>
      <c r="V8" s="225">
        <v>48</v>
      </c>
      <c r="W8" s="226">
        <v>4573</v>
      </c>
      <c r="X8" s="227">
        <v>3672</v>
      </c>
      <c r="Y8" s="228">
        <v>4204</v>
      </c>
      <c r="Z8" s="228">
        <v>4120</v>
      </c>
    </row>
    <row r="9" spans="1:26" ht="27.75" customHeight="1">
      <c r="A9" s="89">
        <v>3</v>
      </c>
      <c r="B9" s="81" t="s">
        <v>15</v>
      </c>
      <c r="C9" s="136">
        <v>1591</v>
      </c>
      <c r="D9" s="136">
        <v>1110</v>
      </c>
      <c r="E9" s="136">
        <v>461</v>
      </c>
      <c r="F9" s="136">
        <v>356</v>
      </c>
      <c r="G9" s="136">
        <v>93</v>
      </c>
      <c r="H9" s="136">
        <v>77</v>
      </c>
      <c r="I9" s="136">
        <v>625</v>
      </c>
      <c r="J9" s="136">
        <v>313</v>
      </c>
      <c r="K9" s="136">
        <v>119</v>
      </c>
      <c r="L9" s="136">
        <v>109</v>
      </c>
      <c r="M9" s="136">
        <v>293</v>
      </c>
      <c r="N9" s="136">
        <v>255</v>
      </c>
      <c r="O9" s="136">
        <v>8560</v>
      </c>
      <c r="P9" s="136">
        <v>8499</v>
      </c>
      <c r="Q9" s="136">
        <v>8358</v>
      </c>
      <c r="R9" s="136">
        <v>8358</v>
      </c>
      <c r="S9" s="136">
        <v>202</v>
      </c>
      <c r="T9" s="136">
        <v>141</v>
      </c>
      <c r="U9" s="136">
        <v>116</v>
      </c>
      <c r="V9" s="136">
        <v>71</v>
      </c>
      <c r="W9" s="34">
        <v>10267</v>
      </c>
      <c r="X9" s="35">
        <v>9680</v>
      </c>
      <c r="Y9" s="36">
        <v>10627</v>
      </c>
      <c r="Z9" s="36">
        <v>10415</v>
      </c>
    </row>
    <row r="10" spans="1:26" ht="27.75" customHeight="1">
      <c r="A10" s="304">
        <v>4</v>
      </c>
      <c r="B10" s="197" t="s">
        <v>16</v>
      </c>
      <c r="C10" s="225">
        <v>10340</v>
      </c>
      <c r="D10" s="225">
        <v>4306</v>
      </c>
      <c r="E10" s="225">
        <v>1609</v>
      </c>
      <c r="F10" s="225">
        <v>728</v>
      </c>
      <c r="G10" s="225">
        <v>554</v>
      </c>
      <c r="H10" s="225">
        <v>263</v>
      </c>
      <c r="I10" s="225">
        <v>4924</v>
      </c>
      <c r="J10" s="225">
        <v>1598</v>
      </c>
      <c r="K10" s="225">
        <v>2528</v>
      </c>
      <c r="L10" s="225">
        <v>1370</v>
      </c>
      <c r="M10" s="225">
        <v>725</v>
      </c>
      <c r="N10" s="225">
        <v>347</v>
      </c>
      <c r="O10" s="225">
        <v>16857</v>
      </c>
      <c r="P10" s="225">
        <v>16181</v>
      </c>
      <c r="Q10" s="225">
        <v>15849</v>
      </c>
      <c r="R10" s="225">
        <v>15849</v>
      </c>
      <c r="S10" s="225">
        <v>1008</v>
      </c>
      <c r="T10" s="225">
        <v>332</v>
      </c>
      <c r="U10" s="225">
        <v>974</v>
      </c>
      <c r="V10" s="225">
        <v>386</v>
      </c>
      <c r="W10" s="226">
        <v>28171</v>
      </c>
      <c r="X10" s="227">
        <v>20873</v>
      </c>
      <c r="Y10" s="228">
        <v>23213</v>
      </c>
      <c r="Z10" s="228">
        <v>22869</v>
      </c>
    </row>
    <row r="11" spans="1:26" ht="27.75" customHeight="1">
      <c r="A11" s="89">
        <v>5</v>
      </c>
      <c r="B11" s="81" t="s">
        <v>17</v>
      </c>
      <c r="C11" s="136">
        <v>5817</v>
      </c>
      <c r="D11" s="136">
        <v>2376</v>
      </c>
      <c r="E11" s="136">
        <v>1225</v>
      </c>
      <c r="F11" s="136">
        <v>577</v>
      </c>
      <c r="G11" s="136">
        <v>268</v>
      </c>
      <c r="H11" s="136">
        <v>128</v>
      </c>
      <c r="I11" s="136">
        <v>2796</v>
      </c>
      <c r="J11" s="136">
        <v>901</v>
      </c>
      <c r="K11" s="136">
        <v>688</v>
      </c>
      <c r="L11" s="136">
        <v>349</v>
      </c>
      <c r="M11" s="136">
        <v>840</v>
      </c>
      <c r="N11" s="136">
        <v>421</v>
      </c>
      <c r="O11" s="136">
        <v>17617</v>
      </c>
      <c r="P11" s="136">
        <v>17216</v>
      </c>
      <c r="Q11" s="136">
        <v>16935</v>
      </c>
      <c r="R11" s="136">
        <v>16935</v>
      </c>
      <c r="S11" s="136">
        <v>682</v>
      </c>
      <c r="T11" s="136">
        <v>281</v>
      </c>
      <c r="U11" s="136">
        <v>553</v>
      </c>
      <c r="V11" s="136">
        <v>201</v>
      </c>
      <c r="W11" s="34">
        <v>23987</v>
      </c>
      <c r="X11" s="35">
        <v>19793</v>
      </c>
      <c r="Y11" s="36">
        <v>21633</v>
      </c>
      <c r="Z11" s="36">
        <v>21499</v>
      </c>
    </row>
    <row r="12" spans="1:26" ht="27.75" customHeight="1">
      <c r="A12" s="304">
        <v>6</v>
      </c>
      <c r="B12" s="197" t="s">
        <v>18</v>
      </c>
      <c r="C12" s="225">
        <v>6533</v>
      </c>
      <c r="D12" s="225">
        <v>3439</v>
      </c>
      <c r="E12" s="225">
        <v>1758</v>
      </c>
      <c r="F12" s="225">
        <v>992</v>
      </c>
      <c r="G12" s="225">
        <v>1416</v>
      </c>
      <c r="H12" s="225">
        <v>782</v>
      </c>
      <c r="I12" s="225">
        <v>1967</v>
      </c>
      <c r="J12" s="225">
        <v>712</v>
      </c>
      <c r="K12" s="225">
        <v>685</v>
      </c>
      <c r="L12" s="225">
        <v>557</v>
      </c>
      <c r="M12" s="225">
        <v>707</v>
      </c>
      <c r="N12" s="225">
        <v>396</v>
      </c>
      <c r="O12" s="225">
        <v>13761</v>
      </c>
      <c r="P12" s="225">
        <v>13228</v>
      </c>
      <c r="Q12" s="225">
        <v>12892</v>
      </c>
      <c r="R12" s="225">
        <v>12892</v>
      </c>
      <c r="S12" s="225">
        <v>869</v>
      </c>
      <c r="T12" s="225">
        <v>336</v>
      </c>
      <c r="U12" s="225">
        <v>619</v>
      </c>
      <c r="V12" s="225">
        <v>242</v>
      </c>
      <c r="W12" s="226">
        <v>20913</v>
      </c>
      <c r="X12" s="227">
        <v>16909</v>
      </c>
      <c r="Y12" s="228">
        <v>19358</v>
      </c>
      <c r="Z12" s="228">
        <v>19017</v>
      </c>
    </row>
    <row r="13" spans="1:26" ht="27.75" customHeight="1">
      <c r="A13" s="89">
        <v>7</v>
      </c>
      <c r="B13" s="81" t="s">
        <v>19</v>
      </c>
      <c r="C13" s="136">
        <v>1981</v>
      </c>
      <c r="D13" s="136">
        <v>1089</v>
      </c>
      <c r="E13" s="136">
        <v>431</v>
      </c>
      <c r="F13" s="136">
        <v>261</v>
      </c>
      <c r="G13" s="136">
        <v>438</v>
      </c>
      <c r="H13" s="136">
        <v>309</v>
      </c>
      <c r="I13" s="136">
        <v>729</v>
      </c>
      <c r="J13" s="136">
        <v>270</v>
      </c>
      <c r="K13" s="136">
        <v>180</v>
      </c>
      <c r="L13" s="136">
        <v>115</v>
      </c>
      <c r="M13" s="136">
        <v>203</v>
      </c>
      <c r="N13" s="136">
        <v>134</v>
      </c>
      <c r="O13" s="136">
        <v>6510</v>
      </c>
      <c r="P13" s="136">
        <v>6217</v>
      </c>
      <c r="Q13" s="136">
        <v>6094</v>
      </c>
      <c r="R13" s="136">
        <v>6094</v>
      </c>
      <c r="S13" s="136">
        <v>416</v>
      </c>
      <c r="T13" s="136">
        <v>123</v>
      </c>
      <c r="U13" s="136">
        <v>196</v>
      </c>
      <c r="V13" s="136">
        <v>81</v>
      </c>
      <c r="W13" s="34">
        <v>8687</v>
      </c>
      <c r="X13" s="35">
        <v>7387</v>
      </c>
      <c r="Y13" s="36">
        <v>8135</v>
      </c>
      <c r="Z13" s="36">
        <v>8255</v>
      </c>
    </row>
    <row r="14" spans="1:26" ht="27.75" customHeight="1">
      <c r="A14" s="304">
        <v>8</v>
      </c>
      <c r="B14" s="197" t="s">
        <v>20</v>
      </c>
      <c r="C14" s="225">
        <v>621</v>
      </c>
      <c r="D14" s="225">
        <v>606</v>
      </c>
      <c r="E14" s="225">
        <v>110</v>
      </c>
      <c r="F14" s="225">
        <v>110</v>
      </c>
      <c r="G14" s="225">
        <v>115</v>
      </c>
      <c r="H14" s="225">
        <v>115</v>
      </c>
      <c r="I14" s="225">
        <v>228</v>
      </c>
      <c r="J14" s="225">
        <v>220</v>
      </c>
      <c r="K14" s="225">
        <v>40</v>
      </c>
      <c r="L14" s="225">
        <v>40</v>
      </c>
      <c r="M14" s="225">
        <v>128</v>
      </c>
      <c r="N14" s="225">
        <v>121</v>
      </c>
      <c r="O14" s="225">
        <v>3720</v>
      </c>
      <c r="P14" s="225">
        <v>3716</v>
      </c>
      <c r="Q14" s="225">
        <v>3595</v>
      </c>
      <c r="R14" s="225">
        <v>3595</v>
      </c>
      <c r="S14" s="225">
        <v>125</v>
      </c>
      <c r="T14" s="225">
        <v>121</v>
      </c>
      <c r="U14" s="225">
        <v>55</v>
      </c>
      <c r="V14" s="225">
        <v>55</v>
      </c>
      <c r="W14" s="226">
        <v>4396</v>
      </c>
      <c r="X14" s="227">
        <v>4377</v>
      </c>
      <c r="Y14" s="228">
        <v>4851</v>
      </c>
      <c r="Z14" s="228">
        <v>4880</v>
      </c>
    </row>
    <row r="15" spans="1:26" ht="27.75" customHeight="1">
      <c r="A15" s="89">
        <v>9</v>
      </c>
      <c r="B15" s="81" t="s">
        <v>21</v>
      </c>
      <c r="C15" s="136">
        <v>2118</v>
      </c>
      <c r="D15" s="136">
        <v>1009</v>
      </c>
      <c r="E15" s="136">
        <v>300</v>
      </c>
      <c r="F15" s="136">
        <v>168</v>
      </c>
      <c r="G15" s="136">
        <v>382</v>
      </c>
      <c r="H15" s="136">
        <v>227</v>
      </c>
      <c r="I15" s="136">
        <v>901</v>
      </c>
      <c r="J15" s="136">
        <v>309</v>
      </c>
      <c r="K15" s="136">
        <v>162</v>
      </c>
      <c r="L15" s="136">
        <v>101</v>
      </c>
      <c r="M15" s="136">
        <v>373</v>
      </c>
      <c r="N15" s="136">
        <v>204</v>
      </c>
      <c r="O15" s="136">
        <v>7060</v>
      </c>
      <c r="P15" s="136">
        <v>6720</v>
      </c>
      <c r="Q15" s="136">
        <v>6554</v>
      </c>
      <c r="R15" s="136">
        <v>6554</v>
      </c>
      <c r="S15" s="136">
        <v>506</v>
      </c>
      <c r="T15" s="136">
        <v>166</v>
      </c>
      <c r="U15" s="136">
        <v>189</v>
      </c>
      <c r="V15" s="136">
        <v>111</v>
      </c>
      <c r="W15" s="34">
        <v>9367</v>
      </c>
      <c r="X15" s="35">
        <v>7840</v>
      </c>
      <c r="Y15" s="36">
        <v>8843</v>
      </c>
      <c r="Z15" s="36">
        <v>8931</v>
      </c>
    </row>
    <row r="16" spans="1:26" ht="27.75" customHeight="1">
      <c r="A16" s="304">
        <v>10</v>
      </c>
      <c r="B16" s="197" t="s">
        <v>22</v>
      </c>
      <c r="C16" s="225">
        <v>574</v>
      </c>
      <c r="D16" s="225">
        <v>293</v>
      </c>
      <c r="E16" s="225">
        <v>104</v>
      </c>
      <c r="F16" s="225">
        <v>64</v>
      </c>
      <c r="G16" s="225">
        <v>112</v>
      </c>
      <c r="H16" s="225">
        <v>69</v>
      </c>
      <c r="I16" s="225">
        <v>236</v>
      </c>
      <c r="J16" s="225">
        <v>76</v>
      </c>
      <c r="K16" s="225">
        <v>14</v>
      </c>
      <c r="L16" s="225">
        <v>12</v>
      </c>
      <c r="M16" s="225">
        <v>108</v>
      </c>
      <c r="N16" s="225">
        <v>72</v>
      </c>
      <c r="O16" s="225">
        <v>2363</v>
      </c>
      <c r="P16" s="225">
        <v>2288</v>
      </c>
      <c r="Q16" s="225">
        <v>2236</v>
      </c>
      <c r="R16" s="225">
        <v>2236</v>
      </c>
      <c r="S16" s="225">
        <v>127</v>
      </c>
      <c r="T16" s="225">
        <v>52</v>
      </c>
      <c r="U16" s="225">
        <v>95</v>
      </c>
      <c r="V16" s="225">
        <v>39</v>
      </c>
      <c r="W16" s="226">
        <v>3032</v>
      </c>
      <c r="X16" s="227">
        <v>2620</v>
      </c>
      <c r="Y16" s="228">
        <v>3078</v>
      </c>
      <c r="Z16" s="228">
        <v>2949</v>
      </c>
    </row>
    <row r="17" spans="1:26" ht="27.75" customHeight="1">
      <c r="A17" s="89">
        <v>11</v>
      </c>
      <c r="B17" s="81" t="s">
        <v>23</v>
      </c>
      <c r="C17" s="136">
        <v>1543</v>
      </c>
      <c r="D17" s="136">
        <v>777</v>
      </c>
      <c r="E17" s="136">
        <v>335</v>
      </c>
      <c r="F17" s="136">
        <v>201</v>
      </c>
      <c r="G17" s="136">
        <v>271</v>
      </c>
      <c r="H17" s="136">
        <v>138</v>
      </c>
      <c r="I17" s="136">
        <v>535</v>
      </c>
      <c r="J17" s="136">
        <v>188</v>
      </c>
      <c r="K17" s="136">
        <v>290</v>
      </c>
      <c r="L17" s="136">
        <v>192</v>
      </c>
      <c r="M17" s="136">
        <v>112</v>
      </c>
      <c r="N17" s="136">
        <v>58</v>
      </c>
      <c r="O17" s="136">
        <v>3981</v>
      </c>
      <c r="P17" s="136">
        <v>3779</v>
      </c>
      <c r="Q17" s="136">
        <v>3692</v>
      </c>
      <c r="R17" s="136">
        <v>3692</v>
      </c>
      <c r="S17" s="136">
        <v>289</v>
      </c>
      <c r="T17" s="136">
        <v>87</v>
      </c>
      <c r="U17" s="136">
        <v>134</v>
      </c>
      <c r="V17" s="136">
        <v>55</v>
      </c>
      <c r="W17" s="34">
        <v>5658</v>
      </c>
      <c r="X17" s="35">
        <v>4611</v>
      </c>
      <c r="Y17" s="36">
        <v>5527</v>
      </c>
      <c r="Z17" s="36">
        <v>5364</v>
      </c>
    </row>
    <row r="18" spans="1:26" ht="27.75" customHeight="1">
      <c r="A18" s="304">
        <v>12</v>
      </c>
      <c r="B18" s="197" t="s">
        <v>24</v>
      </c>
      <c r="C18" s="225">
        <v>2379</v>
      </c>
      <c r="D18" s="225">
        <v>1392</v>
      </c>
      <c r="E18" s="225">
        <v>549</v>
      </c>
      <c r="F18" s="225">
        <v>372</v>
      </c>
      <c r="G18" s="225">
        <v>627</v>
      </c>
      <c r="H18" s="225">
        <v>412</v>
      </c>
      <c r="I18" s="225">
        <v>659</v>
      </c>
      <c r="J18" s="225">
        <v>242</v>
      </c>
      <c r="K18" s="225">
        <v>245</v>
      </c>
      <c r="L18" s="225">
        <v>155</v>
      </c>
      <c r="M18" s="225">
        <v>299</v>
      </c>
      <c r="N18" s="225">
        <v>211</v>
      </c>
      <c r="O18" s="225">
        <v>6154</v>
      </c>
      <c r="P18" s="225">
        <v>5940</v>
      </c>
      <c r="Q18" s="225">
        <v>5808</v>
      </c>
      <c r="R18" s="225">
        <v>5808</v>
      </c>
      <c r="S18" s="225">
        <v>346</v>
      </c>
      <c r="T18" s="225">
        <v>132</v>
      </c>
      <c r="U18" s="225">
        <v>203</v>
      </c>
      <c r="V18" s="225">
        <v>87</v>
      </c>
      <c r="W18" s="226">
        <v>8736</v>
      </c>
      <c r="X18" s="227">
        <v>7419</v>
      </c>
      <c r="Y18" s="228">
        <v>8409</v>
      </c>
      <c r="Z18" s="228">
        <v>8324</v>
      </c>
    </row>
    <row r="19" spans="1:26" ht="27.75" customHeight="1">
      <c r="A19" s="89">
        <v>13</v>
      </c>
      <c r="B19" s="81" t="s">
        <v>180</v>
      </c>
      <c r="C19" s="136">
        <v>1097</v>
      </c>
      <c r="D19" s="136">
        <v>646</v>
      </c>
      <c r="E19" s="136">
        <v>261</v>
      </c>
      <c r="F19" s="136">
        <v>176</v>
      </c>
      <c r="G19" s="136">
        <v>363</v>
      </c>
      <c r="H19" s="136">
        <v>246</v>
      </c>
      <c r="I19" s="136">
        <v>315</v>
      </c>
      <c r="J19" s="136">
        <v>116</v>
      </c>
      <c r="K19" s="136">
        <v>16</v>
      </c>
      <c r="L19" s="136">
        <v>14</v>
      </c>
      <c r="M19" s="136">
        <v>142</v>
      </c>
      <c r="N19" s="136">
        <v>94</v>
      </c>
      <c r="O19" s="136">
        <v>2348</v>
      </c>
      <c r="P19" s="136">
        <v>2226</v>
      </c>
      <c r="Q19" s="136">
        <v>2161</v>
      </c>
      <c r="R19" s="136">
        <v>2161</v>
      </c>
      <c r="S19" s="136">
        <v>187</v>
      </c>
      <c r="T19" s="136">
        <v>65</v>
      </c>
      <c r="U19" s="136">
        <v>112</v>
      </c>
      <c r="V19" s="136">
        <v>51</v>
      </c>
      <c r="W19" s="34">
        <v>3557</v>
      </c>
      <c r="X19" s="35">
        <v>2923</v>
      </c>
      <c r="Y19" s="36">
        <v>3489</v>
      </c>
      <c r="Z19" s="36">
        <v>3424</v>
      </c>
    </row>
    <row r="20" spans="1:26" ht="27.75" customHeight="1">
      <c r="A20" s="304">
        <v>14</v>
      </c>
      <c r="B20" s="197" t="s">
        <v>26</v>
      </c>
      <c r="C20" s="225">
        <v>1172</v>
      </c>
      <c r="D20" s="225">
        <v>534</v>
      </c>
      <c r="E20" s="225">
        <v>197</v>
      </c>
      <c r="F20" s="225">
        <v>111</v>
      </c>
      <c r="G20" s="225">
        <v>118</v>
      </c>
      <c r="H20" s="225">
        <v>62</v>
      </c>
      <c r="I20" s="225">
        <v>597</v>
      </c>
      <c r="J20" s="225">
        <v>201</v>
      </c>
      <c r="K20" s="225">
        <v>89</v>
      </c>
      <c r="L20" s="225">
        <v>56</v>
      </c>
      <c r="M20" s="225">
        <v>171</v>
      </c>
      <c r="N20" s="225">
        <v>104</v>
      </c>
      <c r="O20" s="225">
        <v>5107</v>
      </c>
      <c r="P20" s="225">
        <v>4869</v>
      </c>
      <c r="Q20" s="225">
        <v>4761</v>
      </c>
      <c r="R20" s="225">
        <v>4761</v>
      </c>
      <c r="S20" s="225">
        <v>346</v>
      </c>
      <c r="T20" s="225">
        <v>108</v>
      </c>
      <c r="U20" s="225">
        <v>718</v>
      </c>
      <c r="V20" s="225">
        <v>287</v>
      </c>
      <c r="W20" s="226">
        <v>6997</v>
      </c>
      <c r="X20" s="227">
        <v>5690</v>
      </c>
      <c r="Y20" s="228">
        <v>6263</v>
      </c>
      <c r="Z20" s="228">
        <v>6246</v>
      </c>
    </row>
    <row r="21" spans="1:26" ht="27.75" customHeight="1">
      <c r="A21" s="89">
        <v>15</v>
      </c>
      <c r="B21" s="81" t="s">
        <v>27</v>
      </c>
      <c r="C21" s="136">
        <v>1262</v>
      </c>
      <c r="D21" s="136">
        <v>592</v>
      </c>
      <c r="E21" s="136">
        <v>313</v>
      </c>
      <c r="F21" s="136">
        <v>181</v>
      </c>
      <c r="G21" s="136">
        <v>192</v>
      </c>
      <c r="H21" s="136">
        <v>107</v>
      </c>
      <c r="I21" s="136">
        <v>514</v>
      </c>
      <c r="J21" s="136">
        <v>164</v>
      </c>
      <c r="K21" s="136">
        <v>71</v>
      </c>
      <c r="L21" s="136">
        <v>37</v>
      </c>
      <c r="M21" s="136">
        <v>172</v>
      </c>
      <c r="N21" s="136">
        <v>103</v>
      </c>
      <c r="O21" s="136">
        <v>4655</v>
      </c>
      <c r="P21" s="136">
        <v>4619</v>
      </c>
      <c r="Q21" s="136">
        <v>4530</v>
      </c>
      <c r="R21" s="136">
        <v>4530</v>
      </c>
      <c r="S21" s="136">
        <v>125</v>
      </c>
      <c r="T21" s="136">
        <v>89</v>
      </c>
      <c r="U21" s="136">
        <v>119</v>
      </c>
      <c r="V21" s="136">
        <v>47</v>
      </c>
      <c r="W21" s="34">
        <v>6036</v>
      </c>
      <c r="X21" s="35">
        <v>5258</v>
      </c>
      <c r="Y21" s="36">
        <v>5865</v>
      </c>
      <c r="Z21" s="36">
        <v>5779</v>
      </c>
    </row>
    <row r="22" spans="1:26" ht="27.75" customHeight="1">
      <c r="A22" s="304">
        <v>16</v>
      </c>
      <c r="B22" s="197" t="s">
        <v>28</v>
      </c>
      <c r="C22" s="225">
        <v>1398</v>
      </c>
      <c r="D22" s="225">
        <v>662</v>
      </c>
      <c r="E22" s="225">
        <v>180</v>
      </c>
      <c r="F22" s="225">
        <v>93</v>
      </c>
      <c r="G22" s="225">
        <v>304</v>
      </c>
      <c r="H22" s="225">
        <v>147</v>
      </c>
      <c r="I22" s="225">
        <v>562</v>
      </c>
      <c r="J22" s="225">
        <v>221</v>
      </c>
      <c r="K22" s="225">
        <v>182</v>
      </c>
      <c r="L22" s="225">
        <v>99</v>
      </c>
      <c r="M22" s="225">
        <v>170</v>
      </c>
      <c r="N22" s="225">
        <v>102</v>
      </c>
      <c r="O22" s="225">
        <v>3051</v>
      </c>
      <c r="P22" s="225">
        <v>3025</v>
      </c>
      <c r="Q22" s="225">
        <v>2942</v>
      </c>
      <c r="R22" s="225">
        <v>2942</v>
      </c>
      <c r="S22" s="225">
        <v>109</v>
      </c>
      <c r="T22" s="225">
        <v>83</v>
      </c>
      <c r="U22" s="225">
        <v>1872</v>
      </c>
      <c r="V22" s="225">
        <v>880</v>
      </c>
      <c r="W22" s="226">
        <v>6321</v>
      </c>
      <c r="X22" s="227">
        <v>4567</v>
      </c>
      <c r="Y22" s="228">
        <v>4857</v>
      </c>
      <c r="Z22" s="228">
        <v>4953</v>
      </c>
    </row>
    <row r="23" spans="1:26" ht="27.75" customHeight="1">
      <c r="A23" s="89">
        <v>17</v>
      </c>
      <c r="B23" s="81" t="s">
        <v>29</v>
      </c>
      <c r="C23" s="136">
        <v>1938</v>
      </c>
      <c r="D23" s="136">
        <v>784</v>
      </c>
      <c r="E23" s="136">
        <v>281</v>
      </c>
      <c r="F23" s="136">
        <v>131</v>
      </c>
      <c r="G23" s="136">
        <v>141</v>
      </c>
      <c r="H23" s="136">
        <v>75</v>
      </c>
      <c r="I23" s="136">
        <v>1105</v>
      </c>
      <c r="J23" s="136">
        <v>361</v>
      </c>
      <c r="K23" s="136">
        <v>79</v>
      </c>
      <c r="L23" s="136">
        <v>33</v>
      </c>
      <c r="M23" s="136">
        <v>332</v>
      </c>
      <c r="N23" s="136">
        <v>184</v>
      </c>
      <c r="O23" s="136">
        <v>5159</v>
      </c>
      <c r="P23" s="136">
        <v>4842</v>
      </c>
      <c r="Q23" s="136">
        <v>4661</v>
      </c>
      <c r="R23" s="136">
        <v>4661</v>
      </c>
      <c r="S23" s="136">
        <v>498</v>
      </c>
      <c r="T23" s="136">
        <v>181</v>
      </c>
      <c r="U23" s="136">
        <v>196</v>
      </c>
      <c r="V23" s="136">
        <v>89</v>
      </c>
      <c r="W23" s="34">
        <v>7293</v>
      </c>
      <c r="X23" s="35">
        <v>5715</v>
      </c>
      <c r="Y23" s="36">
        <v>6095</v>
      </c>
      <c r="Z23" s="36">
        <v>6183</v>
      </c>
    </row>
    <row r="24" spans="1:26" ht="27.75" customHeight="1">
      <c r="A24" s="304">
        <v>18</v>
      </c>
      <c r="B24" s="197" t="s">
        <v>30</v>
      </c>
      <c r="C24" s="225">
        <v>3612</v>
      </c>
      <c r="D24" s="225">
        <v>2135</v>
      </c>
      <c r="E24" s="225">
        <v>1017</v>
      </c>
      <c r="F24" s="225">
        <v>665</v>
      </c>
      <c r="G24" s="225">
        <v>1122</v>
      </c>
      <c r="H24" s="225">
        <v>720</v>
      </c>
      <c r="I24" s="225">
        <v>886</v>
      </c>
      <c r="J24" s="225">
        <v>364</v>
      </c>
      <c r="K24" s="225">
        <v>315</v>
      </c>
      <c r="L24" s="225">
        <v>208</v>
      </c>
      <c r="M24" s="225">
        <v>272</v>
      </c>
      <c r="N24" s="225">
        <v>178</v>
      </c>
      <c r="O24" s="225">
        <v>7246</v>
      </c>
      <c r="P24" s="225">
        <v>7124</v>
      </c>
      <c r="Q24" s="225">
        <v>6932</v>
      </c>
      <c r="R24" s="225">
        <v>6932</v>
      </c>
      <c r="S24" s="225">
        <v>314</v>
      </c>
      <c r="T24" s="225">
        <v>192</v>
      </c>
      <c r="U24" s="225">
        <v>243</v>
      </c>
      <c r="V24" s="225">
        <v>113</v>
      </c>
      <c r="W24" s="226">
        <v>11101</v>
      </c>
      <c r="X24" s="227">
        <v>9372</v>
      </c>
      <c r="Y24" s="228">
        <v>10382</v>
      </c>
      <c r="Z24" s="228">
        <v>10339</v>
      </c>
    </row>
    <row r="25" spans="1:26" ht="30.75" customHeight="1">
      <c r="A25" s="594" t="s">
        <v>8</v>
      </c>
      <c r="B25" s="595"/>
      <c r="C25" s="37">
        <v>46510</v>
      </c>
      <c r="D25" s="37">
        <v>22978</v>
      </c>
      <c r="E25" s="37">
        <v>9571</v>
      </c>
      <c r="F25" s="37">
        <v>5459</v>
      </c>
      <c r="G25" s="37">
        <v>6939</v>
      </c>
      <c r="H25" s="37">
        <v>4143</v>
      </c>
      <c r="I25" s="37">
        <v>18733</v>
      </c>
      <c r="J25" s="37">
        <v>6613</v>
      </c>
      <c r="K25" s="37">
        <v>5860</v>
      </c>
      <c r="L25" s="37">
        <v>3536</v>
      </c>
      <c r="M25" s="37">
        <v>5407</v>
      </c>
      <c r="N25" s="37">
        <v>3227</v>
      </c>
      <c r="O25" s="37">
        <v>120393</v>
      </c>
      <c r="P25" s="37">
        <v>116413</v>
      </c>
      <c r="Q25" s="37">
        <v>113769</v>
      </c>
      <c r="R25" s="37">
        <v>113769</v>
      </c>
      <c r="S25" s="37">
        <v>6624</v>
      </c>
      <c r="T25" s="37">
        <v>2644</v>
      </c>
      <c r="U25" s="37">
        <v>6657</v>
      </c>
      <c r="V25" s="37">
        <v>2902</v>
      </c>
      <c r="W25" s="37">
        <v>173560</v>
      </c>
      <c r="X25" s="37">
        <v>142293</v>
      </c>
      <c r="Y25" s="37">
        <f>SUM(Y7:Y24)</f>
        <v>158779</v>
      </c>
      <c r="Z25" s="37">
        <f>SUM(Z7:Z24)</f>
        <v>157526</v>
      </c>
    </row>
  </sheetData>
  <sheetProtection/>
  <mergeCells count="20"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  <mergeCell ref="A2:A5"/>
    <mergeCell ref="B2:B5"/>
    <mergeCell ref="Y2:Y5"/>
    <mergeCell ref="Z2:Z5"/>
    <mergeCell ref="A25:B25"/>
    <mergeCell ref="A1:Z1"/>
    <mergeCell ref="C2:X2"/>
    <mergeCell ref="C3:D4"/>
    <mergeCell ref="E3:N3"/>
    <mergeCell ref="O3:P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5"/>
  <sheetViews>
    <sheetView zoomScale="60" zoomScaleNormal="60" zoomScalePageLayoutView="0" workbookViewId="0" topLeftCell="A1">
      <selection activeCell="Z19" sqref="Z19"/>
    </sheetView>
  </sheetViews>
  <sheetFormatPr defaultColWidth="9.00390625" defaultRowHeight="12.75"/>
  <cols>
    <col min="2" max="2" width="27.625" style="0" customWidth="1"/>
    <col min="4" max="4" width="14.625" style="0" customWidth="1"/>
    <col min="6" max="6" width="11.875" style="0" customWidth="1"/>
    <col min="8" max="8" width="13.375" style="0" customWidth="1"/>
    <col min="10" max="10" width="12.625" style="0" customWidth="1"/>
    <col min="12" max="12" width="12.125" style="0" customWidth="1"/>
    <col min="14" max="14" width="10.875" style="0" customWidth="1"/>
    <col min="16" max="16" width="11.875" style="0" customWidth="1"/>
    <col min="18" max="18" width="12.50390625" style="0" customWidth="1"/>
    <col min="20" max="20" width="10.625" style="0" customWidth="1"/>
  </cols>
  <sheetData>
    <row r="1" spans="1:20" ht="22.5">
      <c r="A1" s="66"/>
      <c r="B1" s="603" t="s">
        <v>141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6"/>
    </row>
    <row r="2" spans="1:20" ht="22.5">
      <c r="A2" s="66"/>
      <c r="B2" s="160"/>
      <c r="C2" s="603" t="s">
        <v>305</v>
      </c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160"/>
      <c r="R2" s="160"/>
      <c r="S2" s="160"/>
      <c r="T2" s="66"/>
    </row>
    <row r="3" spans="1:20" ht="17.25">
      <c r="A3" s="67"/>
      <c r="B3" s="67"/>
      <c r="C3" s="67"/>
      <c r="D3" s="68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7"/>
      <c r="S3" s="67"/>
      <c r="T3" s="67"/>
    </row>
    <row r="4" spans="1:20" ht="17.25">
      <c r="A4" s="604" t="s">
        <v>9</v>
      </c>
      <c r="B4" s="606" t="s">
        <v>10</v>
      </c>
      <c r="C4" s="609" t="s">
        <v>142</v>
      </c>
      <c r="D4" s="609"/>
      <c r="E4" s="609"/>
      <c r="F4" s="609"/>
      <c r="G4" s="609"/>
      <c r="H4" s="609"/>
      <c r="I4" s="610" t="s">
        <v>251</v>
      </c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</row>
    <row r="5" spans="1:20" ht="18.75" customHeight="1">
      <c r="A5" s="604"/>
      <c r="B5" s="607"/>
      <c r="C5" s="609"/>
      <c r="D5" s="609"/>
      <c r="E5" s="609"/>
      <c r="F5" s="609"/>
      <c r="G5" s="609"/>
      <c r="H5" s="609"/>
      <c r="I5" s="609" t="s">
        <v>143</v>
      </c>
      <c r="J5" s="609"/>
      <c r="K5" s="609"/>
      <c r="L5" s="609"/>
      <c r="M5" s="609"/>
      <c r="N5" s="609"/>
      <c r="O5" s="609" t="s">
        <v>144</v>
      </c>
      <c r="P5" s="609"/>
      <c r="Q5" s="609"/>
      <c r="R5" s="609"/>
      <c r="S5" s="609"/>
      <c r="T5" s="609"/>
    </row>
    <row r="6" spans="1:20" ht="87.75" customHeight="1" thickBot="1">
      <c r="A6" s="605"/>
      <c r="B6" s="608"/>
      <c r="C6" s="369" t="s">
        <v>145</v>
      </c>
      <c r="D6" s="369" t="s">
        <v>146</v>
      </c>
      <c r="E6" s="369" t="s">
        <v>147</v>
      </c>
      <c r="F6" s="369" t="s">
        <v>146</v>
      </c>
      <c r="G6" s="369" t="s">
        <v>148</v>
      </c>
      <c r="H6" s="369" t="s">
        <v>146</v>
      </c>
      <c r="I6" s="369" t="s">
        <v>145</v>
      </c>
      <c r="J6" s="369" t="s">
        <v>146</v>
      </c>
      <c r="K6" s="369" t="s">
        <v>147</v>
      </c>
      <c r="L6" s="369" t="s">
        <v>146</v>
      </c>
      <c r="M6" s="369" t="s">
        <v>148</v>
      </c>
      <c r="N6" s="369" t="s">
        <v>146</v>
      </c>
      <c r="O6" s="369" t="s">
        <v>145</v>
      </c>
      <c r="P6" s="369" t="s">
        <v>146</v>
      </c>
      <c r="Q6" s="369" t="s">
        <v>149</v>
      </c>
      <c r="R6" s="369" t="s">
        <v>146</v>
      </c>
      <c r="S6" s="369" t="s">
        <v>150</v>
      </c>
      <c r="T6" s="369" t="s">
        <v>146</v>
      </c>
    </row>
    <row r="7" spans="1:20" ht="27.75" customHeight="1" thickTop="1">
      <c r="A7" s="73">
        <v>1</v>
      </c>
      <c r="B7" s="74" t="s">
        <v>13</v>
      </c>
      <c r="C7" s="140">
        <f>E7+G7</f>
        <v>211</v>
      </c>
      <c r="D7" s="161">
        <f>F7+H7</f>
        <v>0</v>
      </c>
      <c r="E7" s="140">
        <v>88</v>
      </c>
      <c r="F7" s="140">
        <v>0</v>
      </c>
      <c r="G7" s="140">
        <v>123</v>
      </c>
      <c r="H7" s="140">
        <v>0</v>
      </c>
      <c r="I7" s="161">
        <f>K7+M7</f>
        <v>273</v>
      </c>
      <c r="J7" s="140">
        <f>L7+N7</f>
        <v>0</v>
      </c>
      <c r="K7" s="140">
        <v>118</v>
      </c>
      <c r="L7" s="140">
        <v>0</v>
      </c>
      <c r="M7" s="140">
        <v>155</v>
      </c>
      <c r="N7" s="140">
        <v>0</v>
      </c>
      <c r="O7" s="140">
        <v>268</v>
      </c>
      <c r="P7" s="140">
        <v>0</v>
      </c>
      <c r="Q7" s="140">
        <v>118</v>
      </c>
      <c r="R7" s="140">
        <v>0</v>
      </c>
      <c r="S7" s="140">
        <v>153</v>
      </c>
      <c r="T7" s="161">
        <v>0</v>
      </c>
    </row>
    <row r="8" spans="1:20" ht="27.75" customHeight="1">
      <c r="A8" s="196">
        <v>2</v>
      </c>
      <c r="B8" s="197" t="s">
        <v>14</v>
      </c>
      <c r="C8" s="289">
        <f aca="true" t="shared" si="0" ref="C8:D24">E8+G8</f>
        <v>241</v>
      </c>
      <c r="D8" s="289">
        <f t="shared" si="0"/>
        <v>42</v>
      </c>
      <c r="E8" s="289">
        <v>109</v>
      </c>
      <c r="F8" s="289">
        <v>22</v>
      </c>
      <c r="G8" s="289">
        <v>132</v>
      </c>
      <c r="H8" s="289">
        <v>20</v>
      </c>
      <c r="I8" s="253">
        <f aca="true" t="shared" si="1" ref="I8:J24">K8+M8</f>
        <v>311</v>
      </c>
      <c r="J8" s="289">
        <f t="shared" si="1"/>
        <v>54</v>
      </c>
      <c r="K8" s="289">
        <v>149</v>
      </c>
      <c r="L8" s="289">
        <v>27</v>
      </c>
      <c r="M8" s="289">
        <v>162</v>
      </c>
      <c r="N8" s="289">
        <v>27</v>
      </c>
      <c r="O8" s="289">
        <v>301</v>
      </c>
      <c r="P8" s="289">
        <v>54</v>
      </c>
      <c r="Q8" s="289">
        <v>149</v>
      </c>
      <c r="R8" s="289">
        <v>27</v>
      </c>
      <c r="S8" s="289">
        <v>157</v>
      </c>
      <c r="T8" s="253">
        <v>27</v>
      </c>
    </row>
    <row r="9" spans="1:20" ht="27.75" customHeight="1">
      <c r="A9" s="38">
        <v>3</v>
      </c>
      <c r="B9" s="81" t="s">
        <v>15</v>
      </c>
      <c r="C9" s="140">
        <f t="shared" si="0"/>
        <v>320</v>
      </c>
      <c r="D9" s="161">
        <f t="shared" si="0"/>
        <v>0</v>
      </c>
      <c r="E9" s="140">
        <v>156</v>
      </c>
      <c r="F9" s="140">
        <v>0</v>
      </c>
      <c r="G9" s="140">
        <v>164</v>
      </c>
      <c r="H9" s="140">
        <v>0</v>
      </c>
      <c r="I9" s="161">
        <f t="shared" si="1"/>
        <v>409</v>
      </c>
      <c r="J9" s="140">
        <f t="shared" si="1"/>
        <v>0</v>
      </c>
      <c r="K9" s="140">
        <v>207</v>
      </c>
      <c r="L9" s="140">
        <v>0</v>
      </c>
      <c r="M9" s="140">
        <v>202</v>
      </c>
      <c r="N9" s="140">
        <v>0</v>
      </c>
      <c r="O9" s="140">
        <v>406</v>
      </c>
      <c r="P9" s="140">
        <v>0</v>
      </c>
      <c r="Q9" s="140">
        <v>207</v>
      </c>
      <c r="R9" s="140">
        <v>0</v>
      </c>
      <c r="S9" s="140">
        <v>199</v>
      </c>
      <c r="T9" s="161">
        <v>0</v>
      </c>
    </row>
    <row r="10" spans="1:20" ht="27.75" customHeight="1">
      <c r="A10" s="196">
        <v>4</v>
      </c>
      <c r="B10" s="197" t="s">
        <v>16</v>
      </c>
      <c r="C10" s="289">
        <f t="shared" si="0"/>
        <v>890</v>
      </c>
      <c r="D10" s="289">
        <f t="shared" si="0"/>
        <v>0</v>
      </c>
      <c r="E10" s="289">
        <v>367</v>
      </c>
      <c r="F10" s="289">
        <v>0</v>
      </c>
      <c r="G10" s="289">
        <v>523</v>
      </c>
      <c r="H10" s="289">
        <v>0</v>
      </c>
      <c r="I10" s="253">
        <f t="shared" si="1"/>
        <v>1188</v>
      </c>
      <c r="J10" s="289">
        <f t="shared" si="1"/>
        <v>0</v>
      </c>
      <c r="K10" s="289">
        <v>497</v>
      </c>
      <c r="L10" s="289">
        <v>0</v>
      </c>
      <c r="M10" s="289">
        <v>691</v>
      </c>
      <c r="N10" s="289">
        <v>0</v>
      </c>
      <c r="O10" s="289">
        <v>1161</v>
      </c>
      <c r="P10" s="289">
        <v>0</v>
      </c>
      <c r="Q10" s="289">
        <v>497</v>
      </c>
      <c r="R10" s="289">
        <v>0</v>
      </c>
      <c r="S10" s="289">
        <v>676</v>
      </c>
      <c r="T10" s="253">
        <v>0</v>
      </c>
    </row>
    <row r="11" spans="1:20" ht="27.75" customHeight="1">
      <c r="A11" s="38">
        <v>5</v>
      </c>
      <c r="B11" s="81" t="s">
        <v>17</v>
      </c>
      <c r="C11" s="140">
        <f t="shared" si="0"/>
        <v>624</v>
      </c>
      <c r="D11" s="161">
        <f t="shared" si="0"/>
        <v>0</v>
      </c>
      <c r="E11" s="140">
        <v>310</v>
      </c>
      <c r="F11" s="140">
        <v>0</v>
      </c>
      <c r="G11" s="140">
        <v>314</v>
      </c>
      <c r="H11" s="140">
        <v>0</v>
      </c>
      <c r="I11" s="161">
        <f t="shared" si="1"/>
        <v>835</v>
      </c>
      <c r="J11" s="140">
        <f t="shared" si="1"/>
        <v>0</v>
      </c>
      <c r="K11" s="140">
        <v>405</v>
      </c>
      <c r="L11" s="140">
        <v>0</v>
      </c>
      <c r="M11" s="140">
        <v>430</v>
      </c>
      <c r="N11" s="140">
        <v>0</v>
      </c>
      <c r="O11" s="140">
        <v>820</v>
      </c>
      <c r="P11" s="140">
        <v>0</v>
      </c>
      <c r="Q11" s="140">
        <v>405</v>
      </c>
      <c r="R11" s="140">
        <v>0</v>
      </c>
      <c r="S11" s="140">
        <v>424</v>
      </c>
      <c r="T11" s="161">
        <v>0</v>
      </c>
    </row>
    <row r="12" spans="1:20" ht="27.75" customHeight="1">
      <c r="A12" s="196">
        <v>6</v>
      </c>
      <c r="B12" s="197" t="s">
        <v>18</v>
      </c>
      <c r="C12" s="289">
        <f t="shared" si="0"/>
        <v>803</v>
      </c>
      <c r="D12" s="289">
        <f t="shared" si="0"/>
        <v>0</v>
      </c>
      <c r="E12" s="289">
        <v>336</v>
      </c>
      <c r="F12" s="289">
        <v>0</v>
      </c>
      <c r="G12" s="289">
        <v>467</v>
      </c>
      <c r="H12" s="289">
        <v>0</v>
      </c>
      <c r="I12" s="253">
        <f t="shared" si="1"/>
        <v>1021</v>
      </c>
      <c r="J12" s="289">
        <f t="shared" si="1"/>
        <v>0</v>
      </c>
      <c r="K12" s="289">
        <v>451</v>
      </c>
      <c r="L12" s="289">
        <v>0</v>
      </c>
      <c r="M12" s="289">
        <v>570</v>
      </c>
      <c r="N12" s="289">
        <v>0</v>
      </c>
      <c r="O12" s="289">
        <v>996</v>
      </c>
      <c r="P12" s="289">
        <v>0</v>
      </c>
      <c r="Q12" s="289">
        <v>451</v>
      </c>
      <c r="R12" s="289">
        <v>0</v>
      </c>
      <c r="S12" s="289">
        <v>555</v>
      </c>
      <c r="T12" s="253">
        <v>0</v>
      </c>
    </row>
    <row r="13" spans="1:20" ht="27.75" customHeight="1">
      <c r="A13" s="38">
        <v>7</v>
      </c>
      <c r="B13" s="81" t="s">
        <v>19</v>
      </c>
      <c r="C13" s="140">
        <f t="shared" si="0"/>
        <v>292</v>
      </c>
      <c r="D13" s="161">
        <f t="shared" si="0"/>
        <v>22</v>
      </c>
      <c r="E13" s="140">
        <v>140</v>
      </c>
      <c r="F13" s="140">
        <v>14</v>
      </c>
      <c r="G13" s="140">
        <v>152</v>
      </c>
      <c r="H13" s="140">
        <v>8</v>
      </c>
      <c r="I13" s="161">
        <f t="shared" si="1"/>
        <v>386</v>
      </c>
      <c r="J13" s="140">
        <f t="shared" si="1"/>
        <v>26</v>
      </c>
      <c r="K13" s="140">
        <v>197</v>
      </c>
      <c r="L13" s="140">
        <v>15</v>
      </c>
      <c r="M13" s="140">
        <v>189</v>
      </c>
      <c r="N13" s="140">
        <v>11</v>
      </c>
      <c r="O13" s="140">
        <v>377</v>
      </c>
      <c r="P13" s="140">
        <v>26</v>
      </c>
      <c r="Q13" s="140">
        <v>197</v>
      </c>
      <c r="R13" s="140">
        <v>15</v>
      </c>
      <c r="S13" s="140">
        <v>186</v>
      </c>
      <c r="T13" s="161">
        <v>11</v>
      </c>
    </row>
    <row r="14" spans="1:20" ht="27.75" customHeight="1">
      <c r="A14" s="196">
        <v>8</v>
      </c>
      <c r="B14" s="197" t="s">
        <v>20</v>
      </c>
      <c r="C14" s="289">
        <f t="shared" si="0"/>
        <v>185</v>
      </c>
      <c r="D14" s="289">
        <f t="shared" si="0"/>
        <v>0</v>
      </c>
      <c r="E14" s="289">
        <v>82</v>
      </c>
      <c r="F14" s="289">
        <v>0</v>
      </c>
      <c r="G14" s="289">
        <v>103</v>
      </c>
      <c r="H14" s="289">
        <v>0</v>
      </c>
      <c r="I14" s="253">
        <f t="shared" si="1"/>
        <v>238</v>
      </c>
      <c r="J14" s="289">
        <f t="shared" si="1"/>
        <v>0</v>
      </c>
      <c r="K14" s="289">
        <v>118</v>
      </c>
      <c r="L14" s="289">
        <v>0</v>
      </c>
      <c r="M14" s="289">
        <v>120</v>
      </c>
      <c r="N14" s="289">
        <v>0</v>
      </c>
      <c r="O14" s="289">
        <v>235</v>
      </c>
      <c r="P14" s="289">
        <v>0</v>
      </c>
      <c r="Q14" s="289">
        <v>118</v>
      </c>
      <c r="R14" s="289">
        <v>0</v>
      </c>
      <c r="S14" s="289">
        <v>120</v>
      </c>
      <c r="T14" s="253">
        <v>0</v>
      </c>
    </row>
    <row r="15" spans="1:20" ht="27.75" customHeight="1">
      <c r="A15" s="38">
        <v>9</v>
      </c>
      <c r="B15" s="81" t="s">
        <v>21</v>
      </c>
      <c r="C15" s="140">
        <f t="shared" si="0"/>
        <v>320</v>
      </c>
      <c r="D15" s="161">
        <f t="shared" si="0"/>
        <v>0</v>
      </c>
      <c r="E15" s="140">
        <v>156</v>
      </c>
      <c r="F15" s="140">
        <v>0</v>
      </c>
      <c r="G15" s="140">
        <v>164</v>
      </c>
      <c r="H15" s="140">
        <v>0</v>
      </c>
      <c r="I15" s="161">
        <f t="shared" si="1"/>
        <v>422</v>
      </c>
      <c r="J15" s="140">
        <f t="shared" si="1"/>
        <v>0</v>
      </c>
      <c r="K15" s="140">
        <v>205</v>
      </c>
      <c r="L15" s="140">
        <v>0</v>
      </c>
      <c r="M15" s="140">
        <v>217</v>
      </c>
      <c r="N15" s="140">
        <v>0</v>
      </c>
      <c r="O15" s="140">
        <v>414</v>
      </c>
      <c r="P15" s="140">
        <v>0</v>
      </c>
      <c r="Q15" s="140">
        <v>205</v>
      </c>
      <c r="R15" s="140">
        <v>0</v>
      </c>
      <c r="S15" s="140">
        <v>215</v>
      </c>
      <c r="T15" s="161">
        <v>0</v>
      </c>
    </row>
    <row r="16" spans="1:20" ht="27.75" customHeight="1">
      <c r="A16" s="196">
        <v>10</v>
      </c>
      <c r="B16" s="197" t="s">
        <v>22</v>
      </c>
      <c r="C16" s="289">
        <f t="shared" si="0"/>
        <v>108</v>
      </c>
      <c r="D16" s="289">
        <f t="shared" si="0"/>
        <v>0</v>
      </c>
      <c r="E16" s="289">
        <v>50</v>
      </c>
      <c r="F16" s="289">
        <v>0</v>
      </c>
      <c r="G16" s="289">
        <v>58</v>
      </c>
      <c r="H16" s="289">
        <v>0</v>
      </c>
      <c r="I16" s="253">
        <f t="shared" si="1"/>
        <v>142</v>
      </c>
      <c r="J16" s="289">
        <f t="shared" si="1"/>
        <v>0</v>
      </c>
      <c r="K16" s="289">
        <v>69</v>
      </c>
      <c r="L16" s="289">
        <v>0</v>
      </c>
      <c r="M16" s="289">
        <v>73</v>
      </c>
      <c r="N16" s="289">
        <v>0</v>
      </c>
      <c r="O16" s="289">
        <v>139</v>
      </c>
      <c r="P16" s="289">
        <v>0</v>
      </c>
      <c r="Q16" s="289">
        <v>69</v>
      </c>
      <c r="R16" s="289">
        <v>0</v>
      </c>
      <c r="S16" s="289">
        <v>72</v>
      </c>
      <c r="T16" s="253">
        <v>0</v>
      </c>
    </row>
    <row r="17" spans="1:20" ht="27.75" customHeight="1">
      <c r="A17" s="38">
        <v>11</v>
      </c>
      <c r="B17" s="81" t="s">
        <v>23</v>
      </c>
      <c r="C17" s="140">
        <f t="shared" si="0"/>
        <v>251</v>
      </c>
      <c r="D17" s="161">
        <f t="shared" si="0"/>
        <v>0</v>
      </c>
      <c r="E17" s="140">
        <v>104</v>
      </c>
      <c r="F17" s="140">
        <v>0</v>
      </c>
      <c r="G17" s="140">
        <v>147</v>
      </c>
      <c r="H17" s="140">
        <v>0</v>
      </c>
      <c r="I17" s="161">
        <f t="shared" si="1"/>
        <v>329</v>
      </c>
      <c r="J17" s="140">
        <f t="shared" si="1"/>
        <v>0</v>
      </c>
      <c r="K17" s="140">
        <v>143</v>
      </c>
      <c r="L17" s="140">
        <v>0</v>
      </c>
      <c r="M17" s="140">
        <v>186</v>
      </c>
      <c r="N17" s="140">
        <v>0</v>
      </c>
      <c r="O17" s="140">
        <v>319</v>
      </c>
      <c r="P17" s="140">
        <v>0</v>
      </c>
      <c r="Q17" s="140">
        <v>143</v>
      </c>
      <c r="R17" s="140">
        <v>0</v>
      </c>
      <c r="S17" s="140">
        <v>184</v>
      </c>
      <c r="T17" s="161">
        <v>0</v>
      </c>
    </row>
    <row r="18" spans="1:20" ht="27.75" customHeight="1">
      <c r="A18" s="196">
        <v>12</v>
      </c>
      <c r="B18" s="197" t="s">
        <v>24</v>
      </c>
      <c r="C18" s="289">
        <f t="shared" si="0"/>
        <v>296</v>
      </c>
      <c r="D18" s="289">
        <f t="shared" si="0"/>
        <v>0</v>
      </c>
      <c r="E18" s="289">
        <v>130</v>
      </c>
      <c r="F18" s="289">
        <v>0</v>
      </c>
      <c r="G18" s="289">
        <v>166</v>
      </c>
      <c r="H18" s="289">
        <v>0</v>
      </c>
      <c r="I18" s="253">
        <f t="shared" si="1"/>
        <v>378</v>
      </c>
      <c r="J18" s="289">
        <f t="shared" si="1"/>
        <v>0</v>
      </c>
      <c r="K18" s="289">
        <v>173</v>
      </c>
      <c r="L18" s="289">
        <v>0</v>
      </c>
      <c r="M18" s="289">
        <v>205</v>
      </c>
      <c r="N18" s="289">
        <v>0</v>
      </c>
      <c r="O18" s="289">
        <v>366</v>
      </c>
      <c r="P18" s="289">
        <v>0</v>
      </c>
      <c r="Q18" s="289">
        <v>173</v>
      </c>
      <c r="R18" s="289">
        <v>0</v>
      </c>
      <c r="S18" s="289">
        <v>201</v>
      </c>
      <c r="T18" s="253">
        <v>0</v>
      </c>
    </row>
    <row r="19" spans="1:20" ht="27.75" customHeight="1">
      <c r="A19" s="38">
        <v>13</v>
      </c>
      <c r="B19" s="81" t="s">
        <v>25</v>
      </c>
      <c r="C19" s="140">
        <f t="shared" si="0"/>
        <v>131</v>
      </c>
      <c r="D19" s="161">
        <f t="shared" si="0"/>
        <v>0</v>
      </c>
      <c r="E19" s="140">
        <v>67</v>
      </c>
      <c r="F19" s="140">
        <v>0</v>
      </c>
      <c r="G19" s="140">
        <v>64</v>
      </c>
      <c r="H19" s="140">
        <v>0</v>
      </c>
      <c r="I19" s="161">
        <f t="shared" si="1"/>
        <v>169</v>
      </c>
      <c r="J19" s="140">
        <f t="shared" si="1"/>
        <v>0</v>
      </c>
      <c r="K19" s="140">
        <v>83</v>
      </c>
      <c r="L19" s="140">
        <v>0</v>
      </c>
      <c r="M19" s="140">
        <v>86</v>
      </c>
      <c r="N19" s="140">
        <v>0</v>
      </c>
      <c r="O19" s="140">
        <v>167</v>
      </c>
      <c r="P19" s="140">
        <v>0</v>
      </c>
      <c r="Q19" s="140">
        <v>83</v>
      </c>
      <c r="R19" s="140">
        <v>0</v>
      </c>
      <c r="S19" s="140">
        <v>86</v>
      </c>
      <c r="T19" s="161">
        <v>0</v>
      </c>
    </row>
    <row r="20" spans="1:20" ht="27.75" customHeight="1">
      <c r="A20" s="196">
        <v>14</v>
      </c>
      <c r="B20" s="197" t="s">
        <v>26</v>
      </c>
      <c r="C20" s="289">
        <f t="shared" si="0"/>
        <v>296</v>
      </c>
      <c r="D20" s="289">
        <f t="shared" si="0"/>
        <v>0</v>
      </c>
      <c r="E20" s="289">
        <v>128</v>
      </c>
      <c r="F20" s="289">
        <v>0</v>
      </c>
      <c r="G20" s="289">
        <v>168</v>
      </c>
      <c r="H20" s="289">
        <v>0</v>
      </c>
      <c r="I20" s="253">
        <f t="shared" si="1"/>
        <v>371</v>
      </c>
      <c r="J20" s="289">
        <f t="shared" si="1"/>
        <v>0</v>
      </c>
      <c r="K20" s="289">
        <v>172</v>
      </c>
      <c r="L20" s="289">
        <v>0</v>
      </c>
      <c r="M20" s="289">
        <v>199</v>
      </c>
      <c r="N20" s="289">
        <v>0</v>
      </c>
      <c r="O20" s="289">
        <v>364</v>
      </c>
      <c r="P20" s="289">
        <v>0</v>
      </c>
      <c r="Q20" s="289">
        <v>172</v>
      </c>
      <c r="R20" s="289">
        <v>0</v>
      </c>
      <c r="S20" s="289">
        <v>194</v>
      </c>
      <c r="T20" s="253">
        <v>0</v>
      </c>
    </row>
    <row r="21" spans="1:20" ht="27.75" customHeight="1">
      <c r="A21" s="38">
        <v>15</v>
      </c>
      <c r="B21" s="81" t="s">
        <v>27</v>
      </c>
      <c r="C21" s="140">
        <f t="shared" si="0"/>
        <v>183</v>
      </c>
      <c r="D21" s="161">
        <f t="shared" si="0"/>
        <v>0</v>
      </c>
      <c r="E21" s="140">
        <v>80</v>
      </c>
      <c r="F21" s="140">
        <v>0</v>
      </c>
      <c r="G21" s="140">
        <v>103</v>
      </c>
      <c r="H21" s="140">
        <v>0</v>
      </c>
      <c r="I21" s="161">
        <f t="shared" si="1"/>
        <v>250</v>
      </c>
      <c r="J21" s="140">
        <f t="shared" si="1"/>
        <v>0</v>
      </c>
      <c r="K21" s="140">
        <v>113</v>
      </c>
      <c r="L21" s="140">
        <v>0</v>
      </c>
      <c r="M21" s="140">
        <v>137</v>
      </c>
      <c r="N21" s="140">
        <v>0</v>
      </c>
      <c r="O21" s="140">
        <v>247</v>
      </c>
      <c r="P21" s="140">
        <v>0</v>
      </c>
      <c r="Q21" s="140">
        <v>113</v>
      </c>
      <c r="R21" s="140">
        <v>0</v>
      </c>
      <c r="S21" s="140">
        <v>136</v>
      </c>
      <c r="T21" s="161">
        <v>0</v>
      </c>
    </row>
    <row r="22" spans="1:20" ht="27.75" customHeight="1">
      <c r="A22" s="196">
        <v>16</v>
      </c>
      <c r="B22" s="197" t="s">
        <v>28</v>
      </c>
      <c r="C22" s="289">
        <f t="shared" si="0"/>
        <v>164</v>
      </c>
      <c r="D22" s="289">
        <f t="shared" si="0"/>
        <v>0</v>
      </c>
      <c r="E22" s="289">
        <v>82</v>
      </c>
      <c r="F22" s="289">
        <v>0</v>
      </c>
      <c r="G22" s="289">
        <v>82</v>
      </c>
      <c r="H22" s="289">
        <v>0</v>
      </c>
      <c r="I22" s="253">
        <f t="shared" si="1"/>
        <v>196</v>
      </c>
      <c r="J22" s="289">
        <f t="shared" si="1"/>
        <v>0</v>
      </c>
      <c r="K22" s="289">
        <v>104</v>
      </c>
      <c r="L22" s="289">
        <v>0</v>
      </c>
      <c r="M22" s="289">
        <v>92</v>
      </c>
      <c r="N22" s="289">
        <v>0</v>
      </c>
      <c r="O22" s="289">
        <v>194</v>
      </c>
      <c r="P22" s="289">
        <v>0</v>
      </c>
      <c r="Q22" s="289">
        <v>104</v>
      </c>
      <c r="R22" s="289">
        <v>0</v>
      </c>
      <c r="S22" s="289">
        <v>92</v>
      </c>
      <c r="T22" s="253">
        <v>0</v>
      </c>
    </row>
    <row r="23" spans="1:20" ht="27.75" customHeight="1">
      <c r="A23" s="38">
        <v>17</v>
      </c>
      <c r="B23" s="81" t="s">
        <v>29</v>
      </c>
      <c r="C23" s="140">
        <f t="shared" si="0"/>
        <v>257</v>
      </c>
      <c r="D23" s="161">
        <f t="shared" si="0"/>
        <v>0</v>
      </c>
      <c r="E23" s="140">
        <v>118</v>
      </c>
      <c r="F23" s="140">
        <v>0</v>
      </c>
      <c r="G23" s="140">
        <v>139</v>
      </c>
      <c r="H23" s="140">
        <v>0</v>
      </c>
      <c r="I23" s="161">
        <f t="shared" si="1"/>
        <v>333</v>
      </c>
      <c r="J23" s="140">
        <f t="shared" si="1"/>
        <v>0</v>
      </c>
      <c r="K23" s="140">
        <v>150</v>
      </c>
      <c r="L23" s="140">
        <v>0</v>
      </c>
      <c r="M23" s="140">
        <v>183</v>
      </c>
      <c r="N23" s="140">
        <v>0</v>
      </c>
      <c r="O23" s="140">
        <v>328</v>
      </c>
      <c r="P23" s="140">
        <v>0</v>
      </c>
      <c r="Q23" s="140">
        <v>150</v>
      </c>
      <c r="R23" s="140">
        <v>0</v>
      </c>
      <c r="S23" s="140">
        <v>181</v>
      </c>
      <c r="T23" s="161">
        <v>0</v>
      </c>
    </row>
    <row r="24" spans="1:20" ht="27.75" customHeight="1">
      <c r="A24" s="196">
        <v>18</v>
      </c>
      <c r="B24" s="197" t="s">
        <v>30</v>
      </c>
      <c r="C24" s="289">
        <f t="shared" si="0"/>
        <v>424</v>
      </c>
      <c r="D24" s="289">
        <f t="shared" si="0"/>
        <v>0</v>
      </c>
      <c r="E24" s="289">
        <v>186</v>
      </c>
      <c r="F24" s="289">
        <v>0</v>
      </c>
      <c r="G24" s="289">
        <v>238</v>
      </c>
      <c r="H24" s="289">
        <v>0</v>
      </c>
      <c r="I24" s="253">
        <f t="shared" si="1"/>
        <v>561</v>
      </c>
      <c r="J24" s="289">
        <f t="shared" si="1"/>
        <v>0</v>
      </c>
      <c r="K24" s="289">
        <v>257</v>
      </c>
      <c r="L24" s="289">
        <v>0</v>
      </c>
      <c r="M24" s="289">
        <v>304</v>
      </c>
      <c r="N24" s="289">
        <v>0</v>
      </c>
      <c r="O24" s="289">
        <v>548</v>
      </c>
      <c r="P24" s="289">
        <v>0</v>
      </c>
      <c r="Q24" s="289">
        <v>257</v>
      </c>
      <c r="R24" s="289">
        <v>0</v>
      </c>
      <c r="S24" s="289">
        <v>296</v>
      </c>
      <c r="T24" s="253">
        <v>0</v>
      </c>
    </row>
    <row r="25" spans="1:20" ht="27.75" customHeight="1">
      <c r="A25" s="413" t="s">
        <v>8</v>
      </c>
      <c r="B25" s="414"/>
      <c r="C25" s="190">
        <f aca="true" t="shared" si="2" ref="C25:L25">SUM(C7:C24)</f>
        <v>5996</v>
      </c>
      <c r="D25" s="190">
        <f t="shared" si="2"/>
        <v>64</v>
      </c>
      <c r="E25" s="190">
        <f t="shared" si="2"/>
        <v>2689</v>
      </c>
      <c r="F25" s="190">
        <f t="shared" si="2"/>
        <v>36</v>
      </c>
      <c r="G25" s="190">
        <f t="shared" si="2"/>
        <v>3307</v>
      </c>
      <c r="H25" s="191">
        <f t="shared" si="2"/>
        <v>28</v>
      </c>
      <c r="I25" s="190">
        <f>SUM(I7:I24)</f>
        <v>7812</v>
      </c>
      <c r="J25" s="191">
        <f>L25+N25</f>
        <v>80</v>
      </c>
      <c r="K25" s="252">
        <f t="shared" si="2"/>
        <v>3611</v>
      </c>
      <c r="L25" s="252">
        <f t="shared" si="2"/>
        <v>42</v>
      </c>
      <c r="M25" s="191">
        <f aca="true" t="shared" si="3" ref="M25:S25">SUM(M7:M24)</f>
        <v>4201</v>
      </c>
      <c r="N25" s="191">
        <v>38</v>
      </c>
      <c r="O25" s="252">
        <f>SUM(O7:O24)</f>
        <v>7650</v>
      </c>
      <c r="P25" s="252">
        <f t="shared" si="3"/>
        <v>80</v>
      </c>
      <c r="Q25" s="252">
        <f t="shared" si="3"/>
        <v>3611</v>
      </c>
      <c r="R25" s="69">
        <f t="shared" si="3"/>
        <v>42</v>
      </c>
      <c r="S25" s="69">
        <f t="shared" si="3"/>
        <v>4127</v>
      </c>
      <c r="T25" s="69">
        <f>SUM(T7:T24)</f>
        <v>38</v>
      </c>
    </row>
  </sheetData>
  <sheetProtection/>
  <mergeCells count="9">
    <mergeCell ref="B1:S1"/>
    <mergeCell ref="A25:B25"/>
    <mergeCell ref="C2:P2"/>
    <mergeCell ref="A4:A6"/>
    <mergeCell ref="B4:B6"/>
    <mergeCell ref="C4:H5"/>
    <mergeCell ref="I4:T4"/>
    <mergeCell ref="I5:N5"/>
    <mergeCell ref="O5:T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zoomScale="50" zoomScaleNormal="50" zoomScalePageLayoutView="0" workbookViewId="0" topLeftCell="A1">
      <selection activeCell="N7" sqref="N7"/>
    </sheetView>
  </sheetViews>
  <sheetFormatPr defaultColWidth="9.00390625" defaultRowHeight="12.75"/>
  <cols>
    <col min="2" max="2" width="26.375" style="0" customWidth="1"/>
    <col min="3" max="3" width="23.625" style="0" customWidth="1"/>
    <col min="4" max="4" width="20.50390625" style="0" customWidth="1"/>
    <col min="5" max="5" width="28.875" style="0" customWidth="1"/>
  </cols>
  <sheetData>
    <row r="1" spans="1:5" ht="129" customHeight="1">
      <c r="A1" s="611" t="s">
        <v>128</v>
      </c>
      <c r="B1" s="611"/>
      <c r="C1" s="611"/>
      <c r="D1" s="611"/>
      <c r="E1" s="611"/>
    </row>
    <row r="2" spans="1:5" ht="17.25">
      <c r="A2" s="612" t="s">
        <v>314</v>
      </c>
      <c r="B2" s="612"/>
      <c r="C2" s="612"/>
      <c r="D2" s="612"/>
      <c r="E2" s="612"/>
    </row>
    <row r="3" spans="1:5" ht="17.25">
      <c r="A3" s="19"/>
      <c r="B3" s="46"/>
      <c r="C3" s="47"/>
      <c r="D3" s="47"/>
      <c r="E3" s="19"/>
    </row>
    <row r="4" spans="1:5" ht="63" customHeight="1" thickBot="1">
      <c r="A4" s="170" t="s">
        <v>156</v>
      </c>
      <c r="B4" s="170" t="s">
        <v>10</v>
      </c>
      <c r="C4" s="170" t="s">
        <v>285</v>
      </c>
      <c r="D4" s="170" t="s">
        <v>286</v>
      </c>
      <c r="E4" s="170" t="s">
        <v>287</v>
      </c>
    </row>
    <row r="5" spans="1:5" ht="27.75" customHeight="1" thickTop="1">
      <c r="A5" s="73">
        <v>1</v>
      </c>
      <c r="B5" s="74" t="s">
        <v>13</v>
      </c>
      <c r="C5" s="171">
        <v>16</v>
      </c>
      <c r="D5" s="171">
        <v>16</v>
      </c>
      <c r="E5" s="172">
        <v>19</v>
      </c>
    </row>
    <row r="6" spans="1:5" ht="27.75" customHeight="1">
      <c r="A6" s="196">
        <v>2</v>
      </c>
      <c r="B6" s="197" t="s">
        <v>14</v>
      </c>
      <c r="C6" s="198">
        <v>24</v>
      </c>
      <c r="D6" s="198">
        <v>22</v>
      </c>
      <c r="E6" s="201">
        <v>28</v>
      </c>
    </row>
    <row r="7" spans="1:5" ht="27.75" customHeight="1">
      <c r="A7" s="38">
        <v>3</v>
      </c>
      <c r="B7" s="81" t="s">
        <v>15</v>
      </c>
      <c r="C7" s="173">
        <v>32</v>
      </c>
      <c r="D7" s="173">
        <v>32</v>
      </c>
      <c r="E7" s="174">
        <v>37</v>
      </c>
    </row>
    <row r="8" spans="1:5" ht="27.75" customHeight="1">
      <c r="A8" s="196">
        <v>4</v>
      </c>
      <c r="B8" s="197" t="s">
        <v>16</v>
      </c>
      <c r="C8" s="198">
        <v>787</v>
      </c>
      <c r="D8" s="198">
        <v>759</v>
      </c>
      <c r="E8" s="201">
        <v>960</v>
      </c>
    </row>
    <row r="9" spans="1:5" ht="27.75" customHeight="1">
      <c r="A9" s="38">
        <v>5</v>
      </c>
      <c r="B9" s="81" t="s">
        <v>17</v>
      </c>
      <c r="C9" s="173">
        <v>195</v>
      </c>
      <c r="D9" s="173">
        <v>193</v>
      </c>
      <c r="E9" s="174">
        <v>299</v>
      </c>
    </row>
    <row r="10" spans="1:5" ht="27.75" customHeight="1">
      <c r="A10" s="196">
        <v>6</v>
      </c>
      <c r="B10" s="197" t="s">
        <v>18</v>
      </c>
      <c r="C10" s="198">
        <v>342</v>
      </c>
      <c r="D10" s="198">
        <v>331</v>
      </c>
      <c r="E10" s="201">
        <v>402</v>
      </c>
    </row>
    <row r="11" spans="1:5" ht="27.75" customHeight="1">
      <c r="A11" s="38">
        <v>7</v>
      </c>
      <c r="B11" s="81" t="s">
        <v>19</v>
      </c>
      <c r="C11" s="173">
        <v>140</v>
      </c>
      <c r="D11" s="173">
        <v>134</v>
      </c>
      <c r="E11" s="174">
        <v>178</v>
      </c>
    </row>
    <row r="12" spans="1:5" ht="27.75" customHeight="1">
      <c r="A12" s="196">
        <v>8</v>
      </c>
      <c r="B12" s="197" t="s">
        <v>20</v>
      </c>
      <c r="C12" s="198">
        <v>57</v>
      </c>
      <c r="D12" s="198">
        <v>55</v>
      </c>
      <c r="E12" s="201">
        <v>59</v>
      </c>
    </row>
    <row r="13" spans="1:5" ht="27.75" customHeight="1">
      <c r="A13" s="38">
        <v>9</v>
      </c>
      <c r="B13" s="81" t="s">
        <v>21</v>
      </c>
      <c r="C13" s="173">
        <v>97</v>
      </c>
      <c r="D13" s="173">
        <v>90</v>
      </c>
      <c r="E13" s="174">
        <v>114</v>
      </c>
    </row>
    <row r="14" spans="1:5" ht="27.75" customHeight="1">
      <c r="A14" s="196">
        <v>10</v>
      </c>
      <c r="B14" s="197" t="s">
        <v>22</v>
      </c>
      <c r="C14" s="198">
        <v>46</v>
      </c>
      <c r="D14" s="198">
        <v>43</v>
      </c>
      <c r="E14" s="201">
        <v>59</v>
      </c>
    </row>
    <row r="15" spans="1:5" ht="27.75" customHeight="1">
      <c r="A15" s="38">
        <v>11</v>
      </c>
      <c r="B15" s="81" t="s">
        <v>23</v>
      </c>
      <c r="C15" s="173">
        <v>87</v>
      </c>
      <c r="D15" s="173">
        <v>83</v>
      </c>
      <c r="E15" s="174">
        <v>115</v>
      </c>
    </row>
    <row r="16" spans="1:5" ht="27.75" customHeight="1">
      <c r="A16" s="196">
        <v>12</v>
      </c>
      <c r="B16" s="197" t="s">
        <v>24</v>
      </c>
      <c r="C16" s="198">
        <v>131</v>
      </c>
      <c r="D16" s="198">
        <v>129</v>
      </c>
      <c r="E16" s="201">
        <v>156</v>
      </c>
    </row>
    <row r="17" spans="1:5" ht="27.75" customHeight="1">
      <c r="A17" s="38">
        <v>13</v>
      </c>
      <c r="B17" s="81" t="s">
        <v>25</v>
      </c>
      <c r="C17" s="173">
        <v>15</v>
      </c>
      <c r="D17" s="173">
        <v>15</v>
      </c>
      <c r="E17" s="174">
        <v>13</v>
      </c>
    </row>
    <row r="18" spans="1:5" ht="27.75" customHeight="1">
      <c r="A18" s="196">
        <v>14</v>
      </c>
      <c r="B18" s="197" t="s">
        <v>26</v>
      </c>
      <c r="C18" s="198">
        <v>132</v>
      </c>
      <c r="D18" s="198">
        <v>124</v>
      </c>
      <c r="E18" s="201">
        <v>132</v>
      </c>
    </row>
    <row r="19" spans="1:5" ht="27.75" customHeight="1">
      <c r="A19" s="38">
        <v>15</v>
      </c>
      <c r="B19" s="81" t="s">
        <v>27</v>
      </c>
      <c r="C19" s="173">
        <v>27</v>
      </c>
      <c r="D19" s="173">
        <v>25</v>
      </c>
      <c r="E19" s="174">
        <v>27</v>
      </c>
    </row>
    <row r="20" spans="1:5" ht="27.75" customHeight="1">
      <c r="A20" s="196">
        <v>16</v>
      </c>
      <c r="B20" s="197" t="s">
        <v>28</v>
      </c>
      <c r="C20" s="198">
        <v>103</v>
      </c>
      <c r="D20" s="198">
        <v>99</v>
      </c>
      <c r="E20" s="201">
        <v>122</v>
      </c>
    </row>
    <row r="21" spans="1:5" ht="27.75" customHeight="1">
      <c r="A21" s="38">
        <v>17</v>
      </c>
      <c r="B21" s="81" t="s">
        <v>29</v>
      </c>
      <c r="C21" s="173">
        <v>60</v>
      </c>
      <c r="D21" s="173">
        <v>60</v>
      </c>
      <c r="E21" s="174">
        <v>75</v>
      </c>
    </row>
    <row r="22" spans="1:5" ht="27.75" customHeight="1">
      <c r="A22" s="196">
        <v>18</v>
      </c>
      <c r="B22" s="197" t="s">
        <v>30</v>
      </c>
      <c r="C22" s="198">
        <v>164</v>
      </c>
      <c r="D22" s="198">
        <v>144</v>
      </c>
      <c r="E22" s="201">
        <v>191</v>
      </c>
    </row>
    <row r="23" spans="1:5" ht="27.75" customHeight="1">
      <c r="A23" s="613" t="s">
        <v>8</v>
      </c>
      <c r="B23" s="614"/>
      <c r="C23" s="64">
        <v>2455</v>
      </c>
      <c r="D23" s="64">
        <v>2354</v>
      </c>
      <c r="E23" s="65">
        <v>2986</v>
      </c>
    </row>
  </sheetData>
  <sheetProtection/>
  <mergeCells count="3">
    <mergeCell ref="A1:E1"/>
    <mergeCell ref="A2:E2"/>
    <mergeCell ref="A23:B2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zoomScale="50" zoomScaleNormal="50" zoomScalePageLayoutView="0" workbookViewId="0" topLeftCell="A1">
      <selection activeCell="T38" sqref="T38"/>
    </sheetView>
  </sheetViews>
  <sheetFormatPr defaultColWidth="9.00390625" defaultRowHeight="12.75"/>
  <cols>
    <col min="2" max="2" width="29.625" style="0" customWidth="1"/>
    <col min="3" max="3" width="17.50390625" style="0" customWidth="1"/>
    <col min="4" max="4" width="19.625" style="0" customWidth="1"/>
    <col min="5" max="5" width="25.50390625" style="0" customWidth="1"/>
  </cols>
  <sheetData>
    <row r="1" spans="1:5" ht="138.75" customHeight="1">
      <c r="A1" s="611" t="s">
        <v>127</v>
      </c>
      <c r="B1" s="611"/>
      <c r="C1" s="611"/>
      <c r="D1" s="611"/>
      <c r="E1" s="615"/>
    </row>
    <row r="2" spans="1:5" ht="17.25">
      <c r="A2" s="612" t="s">
        <v>313</v>
      </c>
      <c r="B2" s="612"/>
      <c r="C2" s="612"/>
      <c r="D2" s="612"/>
      <c r="E2" s="19"/>
    </row>
    <row r="3" spans="1:5" ht="46.5">
      <c r="A3" s="194" t="s">
        <v>156</v>
      </c>
      <c r="B3" s="194" t="s">
        <v>10</v>
      </c>
      <c r="C3" s="195" t="s">
        <v>288</v>
      </c>
      <c r="D3" s="195" t="s">
        <v>286</v>
      </c>
      <c r="E3" s="33" t="s">
        <v>289</v>
      </c>
    </row>
    <row r="4" spans="1:5" ht="27.75" customHeight="1">
      <c r="A4" s="73">
        <v>1</v>
      </c>
      <c r="B4" s="74" t="s">
        <v>13</v>
      </c>
      <c r="C4" s="90">
        <v>114</v>
      </c>
      <c r="D4" s="90">
        <v>114</v>
      </c>
      <c r="E4" s="168">
        <v>122</v>
      </c>
    </row>
    <row r="5" spans="1:5" ht="27.75" customHeight="1">
      <c r="A5" s="196">
        <v>2</v>
      </c>
      <c r="B5" s="197" t="s">
        <v>14</v>
      </c>
      <c r="C5" s="303">
        <v>64</v>
      </c>
      <c r="D5" s="303">
        <v>64</v>
      </c>
      <c r="E5" s="258">
        <v>68</v>
      </c>
    </row>
    <row r="6" spans="1:5" ht="27.75" customHeight="1">
      <c r="A6" s="38">
        <v>3</v>
      </c>
      <c r="B6" s="81" t="s">
        <v>15</v>
      </c>
      <c r="C6" s="90">
        <v>115</v>
      </c>
      <c r="D6" s="90">
        <v>115</v>
      </c>
      <c r="E6" s="168">
        <v>118</v>
      </c>
    </row>
    <row r="7" spans="1:5" ht="27.75" customHeight="1">
      <c r="A7" s="196">
        <v>4</v>
      </c>
      <c r="B7" s="197" t="s">
        <v>16</v>
      </c>
      <c r="C7" s="303">
        <v>183</v>
      </c>
      <c r="D7" s="303">
        <v>182</v>
      </c>
      <c r="E7" s="258">
        <v>188</v>
      </c>
    </row>
    <row r="8" spans="1:5" ht="27.75" customHeight="1">
      <c r="A8" s="38">
        <v>5</v>
      </c>
      <c r="B8" s="81" t="s">
        <v>17</v>
      </c>
      <c r="C8" s="90">
        <v>70</v>
      </c>
      <c r="D8" s="90">
        <v>70</v>
      </c>
      <c r="E8" s="168">
        <v>68</v>
      </c>
    </row>
    <row r="9" spans="1:5" ht="27.75" customHeight="1">
      <c r="A9" s="196">
        <v>6</v>
      </c>
      <c r="B9" s="197" t="s">
        <v>18</v>
      </c>
      <c r="C9" s="303">
        <v>313</v>
      </c>
      <c r="D9" s="303">
        <v>313</v>
      </c>
      <c r="E9" s="258">
        <v>326</v>
      </c>
    </row>
    <row r="10" spans="1:5" ht="27.75" customHeight="1">
      <c r="A10" s="38">
        <v>7</v>
      </c>
      <c r="B10" s="81" t="s">
        <v>19</v>
      </c>
      <c r="C10" s="90">
        <v>56</v>
      </c>
      <c r="D10" s="90">
        <v>56</v>
      </c>
      <c r="E10" s="168">
        <v>57</v>
      </c>
    </row>
    <row r="11" spans="1:5" ht="27.75" customHeight="1">
      <c r="A11" s="196">
        <v>8</v>
      </c>
      <c r="B11" s="197" t="s">
        <v>20</v>
      </c>
      <c r="C11" s="303">
        <v>81</v>
      </c>
      <c r="D11" s="303">
        <v>81</v>
      </c>
      <c r="E11" s="258">
        <v>83</v>
      </c>
    </row>
    <row r="12" spans="1:5" ht="27.75" customHeight="1">
      <c r="A12" s="38">
        <v>9</v>
      </c>
      <c r="B12" s="81" t="s">
        <v>21</v>
      </c>
      <c r="C12" s="90">
        <v>127</v>
      </c>
      <c r="D12" s="90">
        <v>127</v>
      </c>
      <c r="E12" s="168">
        <v>126</v>
      </c>
    </row>
    <row r="13" spans="1:5" ht="27.75" customHeight="1">
      <c r="A13" s="196">
        <v>10</v>
      </c>
      <c r="B13" s="197" t="s">
        <v>22</v>
      </c>
      <c r="C13" s="303">
        <v>13</v>
      </c>
      <c r="D13" s="303">
        <v>13</v>
      </c>
      <c r="E13" s="258">
        <v>13</v>
      </c>
    </row>
    <row r="14" spans="1:5" ht="27.75" customHeight="1">
      <c r="A14" s="38">
        <v>11</v>
      </c>
      <c r="B14" s="81" t="s">
        <v>23</v>
      </c>
      <c r="C14" s="90">
        <v>30</v>
      </c>
      <c r="D14" s="90">
        <v>30</v>
      </c>
      <c r="E14" s="168">
        <v>33</v>
      </c>
    </row>
    <row r="15" spans="1:5" ht="27.75" customHeight="1">
      <c r="A15" s="196">
        <v>12</v>
      </c>
      <c r="B15" s="197" t="s">
        <v>24</v>
      </c>
      <c r="C15" s="303">
        <v>123</v>
      </c>
      <c r="D15" s="303">
        <v>123</v>
      </c>
      <c r="E15" s="258">
        <v>132</v>
      </c>
    </row>
    <row r="16" spans="1:5" ht="27.75" customHeight="1">
      <c r="A16" s="38">
        <v>13</v>
      </c>
      <c r="B16" s="81" t="s">
        <v>25</v>
      </c>
      <c r="C16" s="90">
        <v>73</v>
      </c>
      <c r="D16" s="90">
        <v>73</v>
      </c>
      <c r="E16" s="168">
        <v>76</v>
      </c>
    </row>
    <row r="17" spans="1:5" ht="27.75" customHeight="1">
      <c r="A17" s="196">
        <v>14</v>
      </c>
      <c r="B17" s="197" t="s">
        <v>26</v>
      </c>
      <c r="C17" s="303">
        <v>101</v>
      </c>
      <c r="D17" s="303">
        <v>101</v>
      </c>
      <c r="E17" s="258">
        <v>102</v>
      </c>
    </row>
    <row r="18" spans="1:5" ht="27.75" customHeight="1">
      <c r="A18" s="38">
        <v>15</v>
      </c>
      <c r="B18" s="81" t="s">
        <v>27</v>
      </c>
      <c r="C18" s="90">
        <v>77</v>
      </c>
      <c r="D18" s="90">
        <v>77</v>
      </c>
      <c r="E18" s="168">
        <v>85</v>
      </c>
    </row>
    <row r="19" spans="1:5" ht="27.75" customHeight="1">
      <c r="A19" s="196">
        <v>16</v>
      </c>
      <c r="B19" s="197" t="s">
        <v>28</v>
      </c>
      <c r="C19" s="303">
        <v>53</v>
      </c>
      <c r="D19" s="303">
        <v>53</v>
      </c>
      <c r="E19" s="258">
        <v>58</v>
      </c>
    </row>
    <row r="20" spans="1:5" ht="27.75" customHeight="1">
      <c r="A20" s="38">
        <v>17</v>
      </c>
      <c r="B20" s="81" t="s">
        <v>29</v>
      </c>
      <c r="C20" s="90">
        <v>142</v>
      </c>
      <c r="D20" s="90">
        <v>142</v>
      </c>
      <c r="E20" s="168">
        <v>146</v>
      </c>
    </row>
    <row r="21" spans="1:5" ht="27.75" customHeight="1">
      <c r="A21" s="196">
        <v>18</v>
      </c>
      <c r="B21" s="197" t="s">
        <v>30</v>
      </c>
      <c r="C21" s="303">
        <v>63</v>
      </c>
      <c r="D21" s="303">
        <v>63</v>
      </c>
      <c r="E21" s="258">
        <v>65</v>
      </c>
    </row>
    <row r="22" spans="1:5" ht="27.75" customHeight="1">
      <c r="A22" s="413" t="s">
        <v>8</v>
      </c>
      <c r="B22" s="414"/>
      <c r="C22" s="169">
        <v>1798</v>
      </c>
      <c r="D22" s="169">
        <v>1797</v>
      </c>
      <c r="E22" s="168">
        <v>1866</v>
      </c>
    </row>
  </sheetData>
  <sheetProtection/>
  <mergeCells count="3">
    <mergeCell ref="A1:E1"/>
    <mergeCell ref="A2:D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60" zoomScaleNormal="60" zoomScalePageLayoutView="0" workbookViewId="0" topLeftCell="A1">
      <selection activeCell="J3" sqref="J3:J4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14.375" style="0" customWidth="1"/>
    <col min="4" max="4" width="15.375" style="0" customWidth="1"/>
    <col min="5" max="5" width="26.125" style="0" customWidth="1"/>
    <col min="6" max="6" width="27.50390625" style="0" customWidth="1"/>
    <col min="7" max="7" width="15.875" style="0" customWidth="1"/>
    <col min="8" max="8" width="13.50390625" style="0" customWidth="1"/>
    <col min="9" max="9" width="26.00390625" style="0" customWidth="1"/>
    <col min="10" max="10" width="28.375" style="0" customWidth="1"/>
  </cols>
  <sheetData>
    <row r="1" spans="1:10" ht="48" customHeight="1">
      <c r="A1" s="426" t="s">
        <v>184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1:10" ht="20.25" customHeight="1">
      <c r="A2" s="431" t="s">
        <v>9</v>
      </c>
      <c r="B2" s="428" t="s">
        <v>10</v>
      </c>
      <c r="C2" s="428" t="s">
        <v>138</v>
      </c>
      <c r="D2" s="428"/>
      <c r="E2" s="428"/>
      <c r="F2" s="428"/>
      <c r="G2" s="428" t="s">
        <v>139</v>
      </c>
      <c r="H2" s="428"/>
      <c r="I2" s="428"/>
      <c r="J2" s="428"/>
    </row>
    <row r="3" spans="1:10" ht="76.5" customHeight="1">
      <c r="A3" s="431"/>
      <c r="B3" s="428"/>
      <c r="C3" s="427" t="s">
        <v>291</v>
      </c>
      <c r="D3" s="427"/>
      <c r="E3" s="420" t="s">
        <v>292</v>
      </c>
      <c r="F3" s="420" t="s">
        <v>226</v>
      </c>
      <c r="G3" s="427" t="s">
        <v>293</v>
      </c>
      <c r="H3" s="427"/>
      <c r="I3" s="420" t="s">
        <v>292</v>
      </c>
      <c r="J3" s="420" t="s">
        <v>227</v>
      </c>
    </row>
    <row r="4" spans="1:10" ht="15" customHeight="1" thickBot="1">
      <c r="A4" s="432"/>
      <c r="B4" s="433"/>
      <c r="C4" s="91" t="s">
        <v>11</v>
      </c>
      <c r="D4" s="91" t="s">
        <v>12</v>
      </c>
      <c r="E4" s="421"/>
      <c r="F4" s="421"/>
      <c r="G4" s="91" t="s">
        <v>11</v>
      </c>
      <c r="H4" s="91" t="s">
        <v>12</v>
      </c>
      <c r="I4" s="421"/>
      <c r="J4" s="421"/>
    </row>
    <row r="5" spans="1:10" ht="27.75" customHeight="1" thickTop="1">
      <c r="A5" s="73">
        <v>1</v>
      </c>
      <c r="B5" s="74" t="s">
        <v>13</v>
      </c>
      <c r="C5" s="53">
        <v>92</v>
      </c>
      <c r="D5" s="53">
        <v>2</v>
      </c>
      <c r="E5" s="54">
        <v>94</v>
      </c>
      <c r="F5" s="54">
        <v>95</v>
      </c>
      <c r="G5" s="53">
        <v>5032</v>
      </c>
      <c r="H5" s="53">
        <v>133</v>
      </c>
      <c r="I5" s="54">
        <v>5254</v>
      </c>
      <c r="J5" s="54">
        <v>5359</v>
      </c>
    </row>
    <row r="6" spans="1:10" ht="27.75" customHeight="1">
      <c r="A6" s="196">
        <v>2</v>
      </c>
      <c r="B6" s="197" t="s">
        <v>14</v>
      </c>
      <c r="C6" s="211">
        <v>33</v>
      </c>
      <c r="D6" s="211">
        <v>2</v>
      </c>
      <c r="E6" s="212">
        <v>34</v>
      </c>
      <c r="F6" s="212">
        <v>36</v>
      </c>
      <c r="G6" s="211">
        <v>2051</v>
      </c>
      <c r="H6" s="211">
        <v>9</v>
      </c>
      <c r="I6" s="212">
        <v>2201</v>
      </c>
      <c r="J6" s="212">
        <v>2258</v>
      </c>
    </row>
    <row r="7" spans="1:10" ht="27.75" customHeight="1">
      <c r="A7" s="38">
        <v>3</v>
      </c>
      <c r="B7" s="81" t="s">
        <v>15</v>
      </c>
      <c r="C7" s="51">
        <v>66</v>
      </c>
      <c r="D7" s="51">
        <v>4</v>
      </c>
      <c r="E7" s="52">
        <v>69</v>
      </c>
      <c r="F7" s="52">
        <v>71</v>
      </c>
      <c r="G7" s="51">
        <v>5806</v>
      </c>
      <c r="H7" s="51">
        <v>91</v>
      </c>
      <c r="I7" s="52">
        <v>6195</v>
      </c>
      <c r="J7" s="52">
        <v>6309</v>
      </c>
    </row>
    <row r="8" spans="1:10" ht="27.75" customHeight="1">
      <c r="A8" s="196">
        <v>4</v>
      </c>
      <c r="B8" s="197" t="s">
        <v>16</v>
      </c>
      <c r="C8" s="211">
        <v>310</v>
      </c>
      <c r="D8" s="211">
        <v>16</v>
      </c>
      <c r="E8" s="212">
        <v>361</v>
      </c>
      <c r="F8" s="212">
        <v>358</v>
      </c>
      <c r="G8" s="211">
        <v>14676</v>
      </c>
      <c r="H8" s="211">
        <v>672</v>
      </c>
      <c r="I8" s="212">
        <v>16044</v>
      </c>
      <c r="J8" s="212">
        <v>16157</v>
      </c>
    </row>
    <row r="9" spans="1:10" ht="27.75" customHeight="1">
      <c r="A9" s="38">
        <v>5</v>
      </c>
      <c r="B9" s="81" t="s">
        <v>17</v>
      </c>
      <c r="C9" s="51">
        <v>104</v>
      </c>
      <c r="D9" s="51">
        <v>13</v>
      </c>
      <c r="E9" s="52">
        <v>116</v>
      </c>
      <c r="F9" s="52">
        <v>111</v>
      </c>
      <c r="G9" s="51">
        <v>8726</v>
      </c>
      <c r="H9" s="51">
        <v>334</v>
      </c>
      <c r="I9" s="52">
        <v>9247</v>
      </c>
      <c r="J9" s="52">
        <v>9245</v>
      </c>
    </row>
    <row r="10" spans="1:10" ht="27.75" customHeight="1">
      <c r="A10" s="196">
        <v>6</v>
      </c>
      <c r="B10" s="197" t="s">
        <v>18</v>
      </c>
      <c r="C10" s="211">
        <v>197</v>
      </c>
      <c r="D10" s="211">
        <v>10</v>
      </c>
      <c r="E10" s="212">
        <v>214</v>
      </c>
      <c r="F10" s="212">
        <v>217</v>
      </c>
      <c r="G10" s="211">
        <v>14696</v>
      </c>
      <c r="H10" s="211">
        <v>733</v>
      </c>
      <c r="I10" s="212">
        <v>15790</v>
      </c>
      <c r="J10" s="212">
        <v>15996</v>
      </c>
    </row>
    <row r="11" spans="1:10" ht="27.75" customHeight="1">
      <c r="A11" s="38">
        <v>7</v>
      </c>
      <c r="B11" s="81" t="s">
        <v>19</v>
      </c>
      <c r="C11" s="51">
        <v>108</v>
      </c>
      <c r="D11" s="51">
        <v>16</v>
      </c>
      <c r="E11" s="52">
        <v>117</v>
      </c>
      <c r="F11" s="52">
        <v>121</v>
      </c>
      <c r="G11" s="51">
        <v>5024</v>
      </c>
      <c r="H11" s="51">
        <v>238</v>
      </c>
      <c r="I11" s="52">
        <v>5296</v>
      </c>
      <c r="J11" s="52">
        <v>5378</v>
      </c>
    </row>
    <row r="12" spans="1:10" ht="27.75" customHeight="1">
      <c r="A12" s="196">
        <v>8</v>
      </c>
      <c r="B12" s="197" t="s">
        <v>20</v>
      </c>
      <c r="C12" s="211">
        <v>85</v>
      </c>
      <c r="D12" s="211">
        <v>12</v>
      </c>
      <c r="E12" s="212">
        <v>94</v>
      </c>
      <c r="F12" s="212">
        <v>96</v>
      </c>
      <c r="G12" s="211">
        <v>5412</v>
      </c>
      <c r="H12" s="211">
        <v>718</v>
      </c>
      <c r="I12" s="212">
        <v>5614</v>
      </c>
      <c r="J12" s="212">
        <v>5701</v>
      </c>
    </row>
    <row r="13" spans="1:10" ht="27.75" customHeight="1">
      <c r="A13" s="38">
        <v>9</v>
      </c>
      <c r="B13" s="81" t="s">
        <v>21</v>
      </c>
      <c r="C13" s="51">
        <v>93</v>
      </c>
      <c r="D13" s="51">
        <v>7</v>
      </c>
      <c r="E13" s="52">
        <v>98</v>
      </c>
      <c r="F13" s="52">
        <v>99</v>
      </c>
      <c r="G13" s="51">
        <v>5998</v>
      </c>
      <c r="H13" s="51">
        <v>358</v>
      </c>
      <c r="I13" s="52">
        <v>6386</v>
      </c>
      <c r="J13" s="52">
        <v>6482</v>
      </c>
    </row>
    <row r="14" spans="1:10" ht="27.75" customHeight="1">
      <c r="A14" s="196">
        <v>10</v>
      </c>
      <c r="B14" s="197" t="s">
        <v>22</v>
      </c>
      <c r="C14" s="211">
        <v>35</v>
      </c>
      <c r="D14" s="211">
        <v>2</v>
      </c>
      <c r="E14" s="212">
        <v>35</v>
      </c>
      <c r="F14" s="212">
        <v>35</v>
      </c>
      <c r="G14" s="211">
        <v>2167</v>
      </c>
      <c r="H14" s="211">
        <v>83</v>
      </c>
      <c r="I14" s="212">
        <v>2327</v>
      </c>
      <c r="J14" s="212">
        <v>2355</v>
      </c>
    </row>
    <row r="15" spans="1:10" ht="27.75" customHeight="1">
      <c r="A15" s="38">
        <v>11</v>
      </c>
      <c r="B15" s="81" t="s">
        <v>23</v>
      </c>
      <c r="C15" s="51">
        <v>56</v>
      </c>
      <c r="D15" s="51">
        <v>1</v>
      </c>
      <c r="E15" s="52">
        <v>71</v>
      </c>
      <c r="F15" s="52">
        <v>69</v>
      </c>
      <c r="G15" s="51">
        <v>3584</v>
      </c>
      <c r="H15" s="51">
        <v>14</v>
      </c>
      <c r="I15" s="52">
        <v>4019</v>
      </c>
      <c r="J15" s="52">
        <v>4031</v>
      </c>
    </row>
    <row r="16" spans="1:10" ht="27.75" customHeight="1">
      <c r="A16" s="196">
        <v>12</v>
      </c>
      <c r="B16" s="197" t="s">
        <v>24</v>
      </c>
      <c r="C16" s="211">
        <v>70</v>
      </c>
      <c r="D16" s="211">
        <v>2</v>
      </c>
      <c r="E16" s="212">
        <v>92</v>
      </c>
      <c r="F16" s="212">
        <v>94</v>
      </c>
      <c r="G16" s="211">
        <v>5134</v>
      </c>
      <c r="H16" s="211">
        <v>153</v>
      </c>
      <c r="I16" s="212">
        <v>5420</v>
      </c>
      <c r="J16" s="212">
        <v>5553</v>
      </c>
    </row>
    <row r="17" spans="1:10" ht="27.75" customHeight="1">
      <c r="A17" s="38">
        <v>13</v>
      </c>
      <c r="B17" s="81" t="s">
        <v>25</v>
      </c>
      <c r="C17" s="51">
        <v>36</v>
      </c>
      <c r="D17" s="51">
        <v>1</v>
      </c>
      <c r="E17" s="52">
        <v>41</v>
      </c>
      <c r="F17" s="52">
        <v>43</v>
      </c>
      <c r="G17" s="51">
        <v>2820</v>
      </c>
      <c r="H17" s="51">
        <v>101</v>
      </c>
      <c r="I17" s="52">
        <v>3048</v>
      </c>
      <c r="J17" s="52">
        <v>3115</v>
      </c>
    </row>
    <row r="18" spans="1:10" ht="27.75" customHeight="1">
      <c r="A18" s="196">
        <v>14</v>
      </c>
      <c r="B18" s="197" t="s">
        <v>26</v>
      </c>
      <c r="C18" s="211">
        <v>52</v>
      </c>
      <c r="D18" s="211">
        <v>8</v>
      </c>
      <c r="E18" s="212">
        <v>57</v>
      </c>
      <c r="F18" s="212">
        <v>55</v>
      </c>
      <c r="G18" s="211">
        <v>3237</v>
      </c>
      <c r="H18" s="211">
        <v>122</v>
      </c>
      <c r="I18" s="212">
        <v>3489</v>
      </c>
      <c r="J18" s="212">
        <v>3518</v>
      </c>
    </row>
    <row r="19" spans="1:10" ht="27.75" customHeight="1">
      <c r="A19" s="38">
        <v>15</v>
      </c>
      <c r="B19" s="81" t="s">
        <v>27</v>
      </c>
      <c r="C19" s="51">
        <v>52</v>
      </c>
      <c r="D19" s="51">
        <v>2</v>
      </c>
      <c r="E19" s="52">
        <v>59</v>
      </c>
      <c r="F19" s="52">
        <v>59</v>
      </c>
      <c r="G19" s="51">
        <v>3042</v>
      </c>
      <c r="H19" s="51">
        <v>137</v>
      </c>
      <c r="I19" s="52">
        <v>3378</v>
      </c>
      <c r="J19" s="52">
        <v>3446</v>
      </c>
    </row>
    <row r="20" spans="1:10" ht="27.75" customHeight="1">
      <c r="A20" s="196">
        <v>16</v>
      </c>
      <c r="B20" s="197" t="s">
        <v>28</v>
      </c>
      <c r="C20" s="211">
        <v>83</v>
      </c>
      <c r="D20" s="211">
        <v>7</v>
      </c>
      <c r="E20" s="212">
        <v>100</v>
      </c>
      <c r="F20" s="212">
        <v>104</v>
      </c>
      <c r="G20" s="211">
        <v>8427</v>
      </c>
      <c r="H20" s="211">
        <v>359</v>
      </c>
      <c r="I20" s="212">
        <v>9233</v>
      </c>
      <c r="J20" s="212">
        <v>9295</v>
      </c>
    </row>
    <row r="21" spans="1:10" ht="27.75" customHeight="1">
      <c r="A21" s="38">
        <v>17</v>
      </c>
      <c r="B21" s="81" t="s">
        <v>29</v>
      </c>
      <c r="C21" s="51">
        <v>94</v>
      </c>
      <c r="D21" s="51">
        <v>16</v>
      </c>
      <c r="E21" s="52">
        <v>98</v>
      </c>
      <c r="F21" s="52">
        <v>103</v>
      </c>
      <c r="G21" s="51">
        <v>5771</v>
      </c>
      <c r="H21" s="51">
        <v>620</v>
      </c>
      <c r="I21" s="52">
        <v>5989</v>
      </c>
      <c r="J21" s="52">
        <v>6113</v>
      </c>
    </row>
    <row r="22" spans="1:10" ht="27.75" customHeight="1">
      <c r="A22" s="196">
        <v>18</v>
      </c>
      <c r="B22" s="197" t="s">
        <v>30</v>
      </c>
      <c r="C22" s="211">
        <v>88</v>
      </c>
      <c r="D22" s="211">
        <v>4</v>
      </c>
      <c r="E22" s="212">
        <v>97</v>
      </c>
      <c r="F22" s="212">
        <v>98</v>
      </c>
      <c r="G22" s="211">
        <v>6840</v>
      </c>
      <c r="H22" s="211">
        <v>157</v>
      </c>
      <c r="I22" s="212">
        <v>7281</v>
      </c>
      <c r="J22" s="212">
        <v>7316</v>
      </c>
    </row>
    <row r="23" spans="1:10" ht="17.25">
      <c r="A23" s="429"/>
      <c r="B23" s="430" t="s">
        <v>8</v>
      </c>
      <c r="C23" s="35">
        <v>1654</v>
      </c>
      <c r="D23" s="35">
        <v>125</v>
      </c>
      <c r="E23" s="423">
        <f aca="true" t="shared" si="0" ref="E23:J23">SUM(E5:E22)</f>
        <v>1847</v>
      </c>
      <c r="F23" s="423">
        <f t="shared" si="0"/>
        <v>1864</v>
      </c>
      <c r="G23" s="35">
        <v>108443</v>
      </c>
      <c r="H23" s="35">
        <v>5032</v>
      </c>
      <c r="I23" s="423">
        <f t="shared" si="0"/>
        <v>116211</v>
      </c>
      <c r="J23" s="423">
        <f t="shared" si="0"/>
        <v>117627</v>
      </c>
    </row>
    <row r="24" spans="1:10" ht="17.25">
      <c r="A24" s="429"/>
      <c r="B24" s="430"/>
      <c r="C24" s="424">
        <f>C23+D23</f>
        <v>1779</v>
      </c>
      <c r="D24" s="425"/>
      <c r="E24" s="423"/>
      <c r="F24" s="423"/>
      <c r="G24" s="424">
        <f>G23+H23</f>
        <v>113475</v>
      </c>
      <c r="H24" s="425"/>
      <c r="I24" s="423"/>
      <c r="J24" s="423"/>
    </row>
    <row r="25" spans="1:10" ht="35.25" customHeight="1">
      <c r="A25" s="422" t="s">
        <v>115</v>
      </c>
      <c r="B25" s="422"/>
      <c r="C25" s="422"/>
      <c r="D25" s="422"/>
      <c r="E25" s="422"/>
      <c r="F25" s="422"/>
      <c r="G25" s="422"/>
      <c r="H25" s="422"/>
      <c r="I25" s="422"/>
      <c r="J25" s="422"/>
    </row>
  </sheetData>
  <sheetProtection/>
  <mergeCells count="20">
    <mergeCell ref="A1:J1"/>
    <mergeCell ref="G3:H3"/>
    <mergeCell ref="C3:D3"/>
    <mergeCell ref="G2:J2"/>
    <mergeCell ref="A23:A24"/>
    <mergeCell ref="B23:B24"/>
    <mergeCell ref="E23:E24"/>
    <mergeCell ref="A2:A4"/>
    <mergeCell ref="B2:B4"/>
    <mergeCell ref="C2:F2"/>
    <mergeCell ref="E3:E4"/>
    <mergeCell ref="F3:F4"/>
    <mergeCell ref="I3:I4"/>
    <mergeCell ref="J3:J4"/>
    <mergeCell ref="A25:J25"/>
    <mergeCell ref="I23:I24"/>
    <mergeCell ref="J23:J24"/>
    <mergeCell ref="G24:H24"/>
    <mergeCell ref="F23:F24"/>
    <mergeCell ref="C24:D2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1"/>
  <sheetViews>
    <sheetView zoomScale="70" zoomScaleNormal="70" zoomScalePageLayoutView="0" workbookViewId="0" topLeftCell="A1">
      <selection activeCell="S16" sqref="S16"/>
    </sheetView>
  </sheetViews>
  <sheetFormatPr defaultColWidth="9.00390625" defaultRowHeight="12.75"/>
  <cols>
    <col min="1" max="1" width="6.75390625" style="0" customWidth="1"/>
    <col min="2" max="2" width="25.125" style="0" bestFit="1" customWidth="1"/>
    <col min="3" max="3" width="22.875" style="0" customWidth="1"/>
    <col min="4" max="4" width="22.50390625" style="0" customWidth="1"/>
  </cols>
  <sheetData>
    <row r="1" spans="1:4" ht="61.5" customHeight="1">
      <c r="A1" s="616" t="s">
        <v>307</v>
      </c>
      <c r="B1" s="616"/>
      <c r="C1" s="616"/>
      <c r="D1" s="616"/>
    </row>
    <row r="2" spans="1:4" ht="66" thickBot="1">
      <c r="A2" s="162" t="s">
        <v>9</v>
      </c>
      <c r="B2" s="162" t="s">
        <v>10</v>
      </c>
      <c r="C2" s="163" t="s">
        <v>126</v>
      </c>
      <c r="D2" s="164" t="s">
        <v>260</v>
      </c>
    </row>
    <row r="3" spans="1:4" ht="27.75" customHeight="1" thickTop="1">
      <c r="A3" s="165">
        <v>1</v>
      </c>
      <c r="B3" s="74" t="s">
        <v>13</v>
      </c>
      <c r="C3" s="192">
        <v>29317</v>
      </c>
      <c r="D3" s="192">
        <v>16204</v>
      </c>
    </row>
    <row r="4" spans="1:4" ht="27.75" customHeight="1">
      <c r="A4" s="254">
        <v>2</v>
      </c>
      <c r="B4" s="197" t="s">
        <v>14</v>
      </c>
      <c r="C4" s="255">
        <v>37660</v>
      </c>
      <c r="D4" s="255">
        <v>14604</v>
      </c>
    </row>
    <row r="5" spans="1:4" ht="27.75" customHeight="1">
      <c r="A5" s="166">
        <v>3</v>
      </c>
      <c r="B5" s="81" t="s">
        <v>15</v>
      </c>
      <c r="C5" s="193">
        <v>57149</v>
      </c>
      <c r="D5" s="193">
        <v>29972</v>
      </c>
    </row>
    <row r="6" spans="1:4" ht="27.75" customHeight="1">
      <c r="A6" s="254">
        <v>4</v>
      </c>
      <c r="B6" s="197" t="s">
        <v>16</v>
      </c>
      <c r="C6" s="255">
        <v>173309</v>
      </c>
      <c r="D6" s="255">
        <v>64052</v>
      </c>
    </row>
    <row r="7" spans="1:4" ht="27.75" customHeight="1">
      <c r="A7" s="166">
        <v>5</v>
      </c>
      <c r="B7" s="81" t="s">
        <v>17</v>
      </c>
      <c r="C7" s="193">
        <v>102927</v>
      </c>
      <c r="D7" s="193">
        <v>50661</v>
      </c>
    </row>
    <row r="8" spans="1:4" ht="27.75" customHeight="1">
      <c r="A8" s="254">
        <v>6</v>
      </c>
      <c r="B8" s="197" t="s">
        <v>18</v>
      </c>
      <c r="C8" s="255">
        <v>146536</v>
      </c>
      <c r="D8" s="255">
        <v>57693</v>
      </c>
    </row>
    <row r="9" spans="1:4" ht="27.75" customHeight="1">
      <c r="A9" s="166">
        <v>7</v>
      </c>
      <c r="B9" s="81" t="s">
        <v>19</v>
      </c>
      <c r="C9" s="193">
        <v>40273</v>
      </c>
      <c r="D9" s="193">
        <v>24224</v>
      </c>
    </row>
    <row r="10" spans="1:4" ht="27.75" customHeight="1">
      <c r="A10" s="254">
        <v>8</v>
      </c>
      <c r="B10" s="197" t="s">
        <v>20</v>
      </c>
      <c r="C10" s="255">
        <v>44399</v>
      </c>
      <c r="D10" s="255">
        <v>19191</v>
      </c>
    </row>
    <row r="11" spans="1:4" ht="27.75" customHeight="1">
      <c r="A11" s="166">
        <v>9</v>
      </c>
      <c r="B11" s="81" t="s">
        <v>21</v>
      </c>
      <c r="C11" s="193">
        <v>69022</v>
      </c>
      <c r="D11" s="193">
        <v>25315</v>
      </c>
    </row>
    <row r="12" spans="1:4" ht="27.75" customHeight="1">
      <c r="A12" s="254">
        <v>10</v>
      </c>
      <c r="B12" s="197" t="s">
        <v>22</v>
      </c>
      <c r="C12" s="255">
        <v>18087</v>
      </c>
      <c r="D12" s="255">
        <v>8859</v>
      </c>
    </row>
    <row r="13" spans="1:4" ht="27.75" customHeight="1">
      <c r="A13" s="166">
        <v>11</v>
      </c>
      <c r="B13" s="81" t="s">
        <v>23</v>
      </c>
      <c r="C13" s="193">
        <v>39400</v>
      </c>
      <c r="D13" s="193">
        <v>16437</v>
      </c>
    </row>
    <row r="14" spans="1:4" ht="27.75" customHeight="1">
      <c r="A14" s="254">
        <v>12</v>
      </c>
      <c r="B14" s="197" t="s">
        <v>24</v>
      </c>
      <c r="C14" s="255">
        <v>33964</v>
      </c>
      <c r="D14" s="255">
        <v>23813</v>
      </c>
    </row>
    <row r="15" spans="1:4" ht="27.75" customHeight="1">
      <c r="A15" s="166">
        <v>13</v>
      </c>
      <c r="B15" s="81" t="s">
        <v>25</v>
      </c>
      <c r="C15" s="193">
        <v>24366</v>
      </c>
      <c r="D15" s="193">
        <v>10787</v>
      </c>
    </row>
    <row r="16" spans="1:4" ht="27.75" customHeight="1">
      <c r="A16" s="254">
        <v>14</v>
      </c>
      <c r="B16" s="197" t="s">
        <v>26</v>
      </c>
      <c r="C16" s="255">
        <v>33633</v>
      </c>
      <c r="D16" s="255">
        <v>17058</v>
      </c>
    </row>
    <row r="17" spans="1:4" ht="27.75" customHeight="1">
      <c r="A17" s="166">
        <v>15</v>
      </c>
      <c r="B17" s="81" t="s">
        <v>27</v>
      </c>
      <c r="C17" s="193">
        <v>27387</v>
      </c>
      <c r="D17" s="193">
        <v>14954</v>
      </c>
    </row>
    <row r="18" spans="1:4" ht="27.75" customHeight="1">
      <c r="A18" s="254">
        <v>16</v>
      </c>
      <c r="B18" s="197" t="s">
        <v>28</v>
      </c>
      <c r="C18" s="255">
        <v>44684</v>
      </c>
      <c r="D18" s="255">
        <v>19310</v>
      </c>
    </row>
    <row r="19" spans="1:4" ht="27.75" customHeight="1">
      <c r="A19" s="166">
        <v>17</v>
      </c>
      <c r="B19" s="81" t="s">
        <v>29</v>
      </c>
      <c r="C19" s="193">
        <v>52073</v>
      </c>
      <c r="D19" s="193">
        <v>26994</v>
      </c>
    </row>
    <row r="20" spans="1:4" ht="27.75" customHeight="1">
      <c r="A20" s="256">
        <v>18</v>
      </c>
      <c r="B20" s="257" t="s">
        <v>30</v>
      </c>
      <c r="C20" s="255">
        <v>81398</v>
      </c>
      <c r="D20" s="255">
        <v>27742</v>
      </c>
    </row>
    <row r="21" spans="1:4" ht="27.75" customHeight="1">
      <c r="A21" s="6"/>
      <c r="B21" s="63" t="s">
        <v>8</v>
      </c>
      <c r="C21" s="167">
        <f>SUM(C3:C20)</f>
        <v>1055584</v>
      </c>
      <c r="D21" s="167">
        <f>SUM(D3:D20)</f>
        <v>467870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7.25390625" style="0" customWidth="1"/>
    <col min="2" max="2" width="24.50390625" style="0" customWidth="1"/>
    <col min="3" max="3" width="14.875" style="0" customWidth="1"/>
    <col min="4" max="4" width="15.00390625" style="0" customWidth="1"/>
    <col min="5" max="5" width="13.375" style="0" customWidth="1"/>
    <col min="6" max="6" width="13.625" style="0" customWidth="1"/>
    <col min="7" max="7" width="11.875" style="0" customWidth="1"/>
    <col min="8" max="8" width="16.25390625" style="0" customWidth="1"/>
  </cols>
  <sheetData>
    <row r="1" spans="1:8" ht="45" customHeight="1">
      <c r="A1" s="622" t="s">
        <v>308</v>
      </c>
      <c r="B1" s="622"/>
      <c r="C1" s="622"/>
      <c r="D1" s="622"/>
      <c r="E1" s="622"/>
      <c r="F1" s="622"/>
      <c r="G1" s="622"/>
      <c r="H1" s="622"/>
    </row>
    <row r="2" spans="1:8" ht="6" customHeight="1">
      <c r="A2" s="299"/>
      <c r="B2" s="300"/>
      <c r="C2" s="301"/>
      <c r="D2" s="302"/>
      <c r="E2" s="301"/>
      <c r="F2" s="301"/>
      <c r="G2" s="301"/>
      <c r="H2" s="301"/>
    </row>
    <row r="3" spans="1:8" ht="17.25" customHeight="1" thickBot="1">
      <c r="A3" s="617" t="s">
        <v>9</v>
      </c>
      <c r="B3" s="617" t="s">
        <v>252</v>
      </c>
      <c r="C3" s="617" t="s">
        <v>145</v>
      </c>
      <c r="D3" s="619" t="s">
        <v>223</v>
      </c>
      <c r="E3" s="620"/>
      <c r="F3" s="620"/>
      <c r="G3" s="620"/>
      <c r="H3" s="621"/>
    </row>
    <row r="4" spans="1:8" ht="27" customHeight="1" thickBot="1" thickTop="1">
      <c r="A4" s="618"/>
      <c r="B4" s="618"/>
      <c r="C4" s="618"/>
      <c r="D4" s="163" t="s">
        <v>39</v>
      </c>
      <c r="E4" s="163" t="s">
        <v>40</v>
      </c>
      <c r="F4" s="163" t="s">
        <v>41</v>
      </c>
      <c r="G4" s="163" t="s">
        <v>224</v>
      </c>
      <c r="H4" s="163" t="s">
        <v>253</v>
      </c>
    </row>
    <row r="5" spans="1:8" ht="18" thickTop="1">
      <c r="A5" s="165">
        <v>1</v>
      </c>
      <c r="B5" s="74" t="s">
        <v>13</v>
      </c>
      <c r="C5" s="328">
        <v>271</v>
      </c>
      <c r="D5" s="322">
        <f aca="true" t="shared" si="0" ref="D5:D22">C5-SUM(E5:H5)</f>
        <v>223</v>
      </c>
      <c r="E5" s="323">
        <v>37</v>
      </c>
      <c r="F5" s="323">
        <v>6</v>
      </c>
      <c r="G5" s="323">
        <v>3</v>
      </c>
      <c r="H5" s="323">
        <v>2</v>
      </c>
    </row>
    <row r="6" spans="1:8" ht="17.25">
      <c r="A6" s="254">
        <v>2</v>
      </c>
      <c r="B6" s="197" t="s">
        <v>14</v>
      </c>
      <c r="C6" s="329">
        <v>369</v>
      </c>
      <c r="D6" s="324">
        <f t="shared" si="0"/>
        <v>291</v>
      </c>
      <c r="E6" s="325">
        <v>57</v>
      </c>
      <c r="F6" s="325">
        <v>14</v>
      </c>
      <c r="G6" s="325">
        <v>5</v>
      </c>
      <c r="H6" s="325">
        <v>2</v>
      </c>
    </row>
    <row r="7" spans="1:8" ht="17.25">
      <c r="A7" s="166">
        <v>3</v>
      </c>
      <c r="B7" s="81" t="s">
        <v>15</v>
      </c>
      <c r="C7" s="330">
        <v>456</v>
      </c>
      <c r="D7" s="322">
        <f t="shared" si="0"/>
        <v>382</v>
      </c>
      <c r="E7" s="323">
        <v>55</v>
      </c>
      <c r="F7" s="323">
        <v>12</v>
      </c>
      <c r="G7" s="323">
        <v>3</v>
      </c>
      <c r="H7" s="323">
        <v>4</v>
      </c>
    </row>
    <row r="8" spans="1:8" ht="17.25">
      <c r="A8" s="254">
        <v>4</v>
      </c>
      <c r="B8" s="197" t="s">
        <v>16</v>
      </c>
      <c r="C8" s="329">
        <v>1332</v>
      </c>
      <c r="D8" s="324">
        <f t="shared" si="0"/>
        <v>1087</v>
      </c>
      <c r="E8" s="325">
        <v>194</v>
      </c>
      <c r="F8" s="325">
        <v>32</v>
      </c>
      <c r="G8" s="325">
        <v>12</v>
      </c>
      <c r="H8" s="325">
        <v>7</v>
      </c>
    </row>
    <row r="9" spans="1:8" ht="17.25">
      <c r="A9" s="166">
        <v>5</v>
      </c>
      <c r="B9" s="81" t="s">
        <v>17</v>
      </c>
      <c r="C9" s="330">
        <v>941</v>
      </c>
      <c r="D9" s="322">
        <f t="shared" si="0"/>
        <v>817</v>
      </c>
      <c r="E9" s="323">
        <v>93</v>
      </c>
      <c r="F9" s="323">
        <v>20</v>
      </c>
      <c r="G9" s="323">
        <v>5</v>
      </c>
      <c r="H9" s="323">
        <v>6</v>
      </c>
    </row>
    <row r="10" spans="1:8" ht="17.25">
      <c r="A10" s="254">
        <v>6</v>
      </c>
      <c r="B10" s="197" t="s">
        <v>18</v>
      </c>
      <c r="C10" s="329">
        <v>1147</v>
      </c>
      <c r="D10" s="324">
        <f t="shared" si="0"/>
        <v>923</v>
      </c>
      <c r="E10" s="325">
        <v>159</v>
      </c>
      <c r="F10" s="325">
        <v>42</v>
      </c>
      <c r="G10" s="325">
        <v>14</v>
      </c>
      <c r="H10" s="325">
        <v>9</v>
      </c>
    </row>
    <row r="11" spans="1:8" ht="17.25">
      <c r="A11" s="166">
        <v>7</v>
      </c>
      <c r="B11" s="81" t="s">
        <v>19</v>
      </c>
      <c r="C11" s="330">
        <v>406</v>
      </c>
      <c r="D11" s="322">
        <f t="shared" si="0"/>
        <v>346</v>
      </c>
      <c r="E11" s="323">
        <v>41</v>
      </c>
      <c r="F11" s="323">
        <v>16</v>
      </c>
      <c r="G11" s="323">
        <v>2</v>
      </c>
      <c r="H11" s="323">
        <v>1</v>
      </c>
    </row>
    <row r="12" spans="1:8" ht="17.25">
      <c r="A12" s="254">
        <v>8</v>
      </c>
      <c r="B12" s="197" t="s">
        <v>20</v>
      </c>
      <c r="C12" s="329">
        <v>356</v>
      </c>
      <c r="D12" s="324">
        <f t="shared" si="0"/>
        <v>300</v>
      </c>
      <c r="E12" s="325">
        <v>44</v>
      </c>
      <c r="F12" s="325">
        <v>8</v>
      </c>
      <c r="G12" s="325">
        <v>2</v>
      </c>
      <c r="H12" s="325">
        <v>2</v>
      </c>
    </row>
    <row r="13" spans="1:8" ht="17.25">
      <c r="A13" s="166">
        <v>9</v>
      </c>
      <c r="B13" s="81" t="s">
        <v>21</v>
      </c>
      <c r="C13" s="330">
        <v>446</v>
      </c>
      <c r="D13" s="322">
        <f t="shared" si="0"/>
        <v>373</v>
      </c>
      <c r="E13" s="323">
        <v>56</v>
      </c>
      <c r="F13" s="323">
        <v>15</v>
      </c>
      <c r="G13" s="323">
        <v>2</v>
      </c>
      <c r="H13" s="323">
        <v>0</v>
      </c>
    </row>
    <row r="14" spans="1:8" ht="17.25">
      <c r="A14" s="254">
        <v>10</v>
      </c>
      <c r="B14" s="197" t="s">
        <v>22</v>
      </c>
      <c r="C14" s="329">
        <v>210</v>
      </c>
      <c r="D14" s="324">
        <f t="shared" si="0"/>
        <v>185</v>
      </c>
      <c r="E14" s="325">
        <v>18</v>
      </c>
      <c r="F14" s="325">
        <v>6</v>
      </c>
      <c r="G14" s="325">
        <v>0</v>
      </c>
      <c r="H14" s="325">
        <v>1</v>
      </c>
    </row>
    <row r="15" spans="1:8" ht="17.25">
      <c r="A15" s="166">
        <v>11</v>
      </c>
      <c r="B15" s="81" t="s">
        <v>23</v>
      </c>
      <c r="C15" s="330">
        <v>333</v>
      </c>
      <c r="D15" s="322">
        <f t="shared" si="0"/>
        <v>293</v>
      </c>
      <c r="E15" s="323">
        <v>31</v>
      </c>
      <c r="F15" s="323">
        <v>8</v>
      </c>
      <c r="G15" s="323">
        <v>1</v>
      </c>
      <c r="H15" s="323">
        <v>0</v>
      </c>
    </row>
    <row r="16" spans="1:8" ht="17.25">
      <c r="A16" s="254">
        <v>12</v>
      </c>
      <c r="B16" s="197" t="s">
        <v>24</v>
      </c>
      <c r="C16" s="329">
        <v>437</v>
      </c>
      <c r="D16" s="324">
        <f t="shared" si="0"/>
        <v>339</v>
      </c>
      <c r="E16" s="325">
        <v>71</v>
      </c>
      <c r="F16" s="325">
        <v>18</v>
      </c>
      <c r="G16" s="325">
        <v>6</v>
      </c>
      <c r="H16" s="325">
        <v>3</v>
      </c>
    </row>
    <row r="17" spans="1:8" ht="17.25">
      <c r="A17" s="166">
        <v>13</v>
      </c>
      <c r="B17" s="81" t="s">
        <v>25</v>
      </c>
      <c r="C17" s="330">
        <v>228</v>
      </c>
      <c r="D17" s="322">
        <f t="shared" si="0"/>
        <v>190</v>
      </c>
      <c r="E17" s="323">
        <v>27</v>
      </c>
      <c r="F17" s="323">
        <v>8</v>
      </c>
      <c r="G17" s="323">
        <v>0</v>
      </c>
      <c r="H17" s="323">
        <v>3</v>
      </c>
    </row>
    <row r="18" spans="1:8" ht="17.25">
      <c r="A18" s="254">
        <v>14</v>
      </c>
      <c r="B18" s="197" t="s">
        <v>26</v>
      </c>
      <c r="C18" s="329">
        <v>377</v>
      </c>
      <c r="D18" s="324">
        <f t="shared" si="0"/>
        <v>310</v>
      </c>
      <c r="E18" s="325">
        <v>51</v>
      </c>
      <c r="F18" s="325">
        <v>9</v>
      </c>
      <c r="G18" s="325">
        <v>6</v>
      </c>
      <c r="H18" s="325">
        <v>1</v>
      </c>
    </row>
    <row r="19" spans="1:8" ht="17.25">
      <c r="A19" s="166">
        <v>15</v>
      </c>
      <c r="B19" s="81" t="s">
        <v>27</v>
      </c>
      <c r="C19" s="330">
        <v>285</v>
      </c>
      <c r="D19" s="322">
        <f t="shared" si="0"/>
        <v>222</v>
      </c>
      <c r="E19" s="323">
        <v>44</v>
      </c>
      <c r="F19" s="323">
        <v>13</v>
      </c>
      <c r="G19" s="323">
        <v>3</v>
      </c>
      <c r="H19" s="323">
        <v>3</v>
      </c>
    </row>
    <row r="20" spans="1:8" ht="17.25">
      <c r="A20" s="254">
        <v>16</v>
      </c>
      <c r="B20" s="197" t="s">
        <v>28</v>
      </c>
      <c r="C20" s="329">
        <v>285</v>
      </c>
      <c r="D20" s="324">
        <f t="shared" si="0"/>
        <v>244</v>
      </c>
      <c r="E20" s="325">
        <v>30</v>
      </c>
      <c r="F20" s="325">
        <v>5</v>
      </c>
      <c r="G20" s="325">
        <v>4</v>
      </c>
      <c r="H20" s="325">
        <v>2</v>
      </c>
    </row>
    <row r="21" spans="1:8" ht="17.25">
      <c r="A21" s="166">
        <v>17</v>
      </c>
      <c r="B21" s="81" t="s">
        <v>29</v>
      </c>
      <c r="C21" s="330">
        <v>341</v>
      </c>
      <c r="D21" s="322">
        <f t="shared" si="0"/>
        <v>287</v>
      </c>
      <c r="E21" s="323">
        <v>44</v>
      </c>
      <c r="F21" s="323">
        <v>7</v>
      </c>
      <c r="G21" s="323">
        <v>3</v>
      </c>
      <c r="H21" s="323">
        <v>0</v>
      </c>
    </row>
    <row r="22" spans="1:8" ht="17.25">
      <c r="A22" s="256">
        <v>18</v>
      </c>
      <c r="B22" s="257" t="s">
        <v>30</v>
      </c>
      <c r="C22" s="329">
        <v>564</v>
      </c>
      <c r="D22" s="324">
        <f t="shared" si="0"/>
        <v>477</v>
      </c>
      <c r="E22" s="325">
        <v>67</v>
      </c>
      <c r="F22" s="325">
        <v>11</v>
      </c>
      <c r="G22" s="325">
        <v>5</v>
      </c>
      <c r="H22" s="325">
        <v>4</v>
      </c>
    </row>
    <row r="23" spans="1:8" ht="17.25">
      <c r="A23" s="6"/>
      <c r="B23" s="63" t="s">
        <v>8</v>
      </c>
      <c r="C23" s="133">
        <f aca="true" t="shared" si="1" ref="C23:H23">SUM(C5:C22)</f>
        <v>8784</v>
      </c>
      <c r="D23" s="133">
        <f t="shared" si="1"/>
        <v>7289</v>
      </c>
      <c r="E23" s="133">
        <f t="shared" si="1"/>
        <v>1119</v>
      </c>
      <c r="F23" s="133">
        <f t="shared" si="1"/>
        <v>250</v>
      </c>
      <c r="G23" s="133">
        <f t="shared" si="1"/>
        <v>76</v>
      </c>
      <c r="H23" s="133">
        <f t="shared" si="1"/>
        <v>50</v>
      </c>
    </row>
  </sheetData>
  <sheetProtection/>
  <mergeCells count="5">
    <mergeCell ref="A3:A4"/>
    <mergeCell ref="B3:B4"/>
    <mergeCell ref="C3:C4"/>
    <mergeCell ref="D3:H3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="60" zoomScaleNormal="60" zoomScalePageLayoutView="0" workbookViewId="0" topLeftCell="A1">
      <selection activeCell="AB9" sqref="AB9"/>
    </sheetView>
  </sheetViews>
  <sheetFormatPr defaultColWidth="9.00390625" defaultRowHeight="12.75"/>
  <cols>
    <col min="1" max="1" width="3.625" style="0" customWidth="1"/>
    <col min="2" max="2" width="23.50390625" style="0" customWidth="1"/>
    <col min="3" max="3" width="8.125" style="0" customWidth="1"/>
    <col min="4" max="5" width="7.00390625" style="0" customWidth="1"/>
    <col min="6" max="6" width="6.50390625" style="0" customWidth="1"/>
    <col min="7" max="7" width="7.375" style="0" customWidth="1"/>
    <col min="8" max="8" width="11.50390625" style="0" customWidth="1"/>
    <col min="9" max="9" width="8.00390625" style="0" customWidth="1"/>
    <col min="10" max="10" width="9.50390625" style="0" customWidth="1"/>
    <col min="11" max="12" width="7.875" style="0" customWidth="1"/>
    <col min="13" max="13" width="7.375" style="0" customWidth="1"/>
    <col min="14" max="14" width="8.50390625" style="0" customWidth="1"/>
    <col min="15" max="15" width="11.625" style="0" customWidth="1"/>
    <col min="16" max="16" width="13.125" style="0" customWidth="1"/>
    <col min="17" max="17" width="16.25390625" style="4" customWidth="1"/>
    <col min="18" max="18" width="14.50390625" style="0" customWidth="1"/>
    <col min="19" max="19" width="0" style="0" hidden="1" customWidth="1"/>
  </cols>
  <sheetData>
    <row r="1" spans="1:18" ht="24" customHeight="1">
      <c r="A1" s="439" t="s">
        <v>31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18" ht="18.75" customHeight="1">
      <c r="A2" s="440" t="s">
        <v>9</v>
      </c>
      <c r="B2" s="442" t="s">
        <v>10</v>
      </c>
      <c r="C2" s="444" t="s">
        <v>293</v>
      </c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36" t="s">
        <v>294</v>
      </c>
      <c r="Q2" s="436" t="s">
        <v>228</v>
      </c>
      <c r="R2" s="436" t="s">
        <v>229</v>
      </c>
    </row>
    <row r="3" spans="1:18" ht="22.5" customHeight="1">
      <c r="A3" s="440"/>
      <c r="B3" s="442"/>
      <c r="C3" s="434" t="s">
        <v>32</v>
      </c>
      <c r="D3" s="447"/>
      <c r="E3" s="447"/>
      <c r="F3" s="447"/>
      <c r="G3" s="447"/>
      <c r="H3" s="434" t="s">
        <v>33</v>
      </c>
      <c r="I3" s="434"/>
      <c r="J3" s="434"/>
      <c r="K3" s="434"/>
      <c r="L3" s="434"/>
      <c r="M3" s="434"/>
      <c r="N3" s="434"/>
      <c r="O3" s="434" t="s">
        <v>34</v>
      </c>
      <c r="P3" s="436"/>
      <c r="Q3" s="436"/>
      <c r="R3" s="436"/>
    </row>
    <row r="4" spans="1:18" ht="19.5" customHeight="1">
      <c r="A4" s="440"/>
      <c r="B4" s="442"/>
      <c r="C4" s="448" t="s">
        <v>35</v>
      </c>
      <c r="D4" s="446" t="s">
        <v>36</v>
      </c>
      <c r="E4" s="446"/>
      <c r="F4" s="446"/>
      <c r="G4" s="446"/>
      <c r="H4" s="436" t="s">
        <v>157</v>
      </c>
      <c r="I4" s="436" t="s">
        <v>37</v>
      </c>
      <c r="J4" s="436" t="s">
        <v>38</v>
      </c>
      <c r="K4" s="436"/>
      <c r="L4" s="436"/>
      <c r="M4" s="436"/>
      <c r="N4" s="436"/>
      <c r="O4" s="434"/>
      <c r="P4" s="436"/>
      <c r="Q4" s="436"/>
      <c r="R4" s="436"/>
    </row>
    <row r="5" spans="1:18" ht="62.25" customHeight="1" thickBot="1">
      <c r="A5" s="441"/>
      <c r="B5" s="443"/>
      <c r="C5" s="449"/>
      <c r="D5" s="112" t="s">
        <v>39</v>
      </c>
      <c r="E5" s="112" t="s">
        <v>40</v>
      </c>
      <c r="F5" s="112" t="s">
        <v>41</v>
      </c>
      <c r="G5" s="112" t="s">
        <v>42</v>
      </c>
      <c r="H5" s="445"/>
      <c r="I5" s="445"/>
      <c r="J5" s="113" t="s">
        <v>39</v>
      </c>
      <c r="K5" s="113" t="s">
        <v>40</v>
      </c>
      <c r="L5" s="113" t="s">
        <v>41</v>
      </c>
      <c r="M5" s="112" t="s">
        <v>42</v>
      </c>
      <c r="N5" s="112" t="s">
        <v>43</v>
      </c>
      <c r="O5" s="435"/>
      <c r="P5" s="445"/>
      <c r="Q5" s="445"/>
      <c r="R5" s="445"/>
    </row>
    <row r="6" spans="1:20" ht="27.75" customHeight="1" thickTop="1">
      <c r="A6" s="73">
        <v>1</v>
      </c>
      <c r="B6" s="74" t="s">
        <v>13</v>
      </c>
      <c r="C6" s="114">
        <v>163</v>
      </c>
      <c r="D6" s="115">
        <v>136</v>
      </c>
      <c r="E6" s="115">
        <v>21</v>
      </c>
      <c r="F6" s="115">
        <v>5</v>
      </c>
      <c r="G6" s="115">
        <v>1</v>
      </c>
      <c r="H6" s="115">
        <f>C6</f>
        <v>163</v>
      </c>
      <c r="I6" s="116">
        <v>126</v>
      </c>
      <c r="J6" s="117">
        <v>408</v>
      </c>
      <c r="K6" s="117">
        <v>84</v>
      </c>
      <c r="L6" s="117">
        <v>25</v>
      </c>
      <c r="M6" s="117">
        <v>6</v>
      </c>
      <c r="N6" s="118">
        <f>SUM(J6:M6)</f>
        <v>523</v>
      </c>
      <c r="O6" s="118">
        <f>SUM(H6:M6)</f>
        <v>812</v>
      </c>
      <c r="P6" s="119">
        <v>258</v>
      </c>
      <c r="Q6" s="119">
        <v>202</v>
      </c>
      <c r="R6" s="119">
        <v>271</v>
      </c>
      <c r="S6" s="48"/>
      <c r="T6" s="48"/>
    </row>
    <row r="7" spans="1:20" ht="27.75" customHeight="1">
      <c r="A7" s="196">
        <v>2</v>
      </c>
      <c r="B7" s="197" t="s">
        <v>14</v>
      </c>
      <c r="C7" s="220">
        <v>154</v>
      </c>
      <c r="D7" s="221">
        <v>131</v>
      </c>
      <c r="E7" s="221">
        <v>15</v>
      </c>
      <c r="F7" s="221">
        <v>5</v>
      </c>
      <c r="G7" s="221">
        <v>3</v>
      </c>
      <c r="H7" s="221">
        <f>C7</f>
        <v>154</v>
      </c>
      <c r="I7" s="222">
        <v>106</v>
      </c>
      <c r="J7" s="222">
        <v>393</v>
      </c>
      <c r="K7" s="222">
        <v>60</v>
      </c>
      <c r="L7" s="222">
        <v>25</v>
      </c>
      <c r="M7" s="222">
        <v>20</v>
      </c>
      <c r="N7" s="223">
        <f aca="true" t="shared" si="0" ref="N7:N23">SUM(J7:M7)</f>
        <v>498</v>
      </c>
      <c r="O7" s="223">
        <f aca="true" t="shared" si="1" ref="O7:O23">SUM(H7:M7)</f>
        <v>758</v>
      </c>
      <c r="P7" s="224">
        <v>229</v>
      </c>
      <c r="Q7" s="224">
        <v>234</v>
      </c>
      <c r="R7" s="224">
        <v>369</v>
      </c>
      <c r="S7" s="48"/>
      <c r="T7" s="48"/>
    </row>
    <row r="8" spans="1:20" ht="27.75" customHeight="1">
      <c r="A8" s="38">
        <v>3</v>
      </c>
      <c r="B8" s="81" t="s">
        <v>15</v>
      </c>
      <c r="C8" s="120">
        <v>312</v>
      </c>
      <c r="D8" s="121">
        <v>262</v>
      </c>
      <c r="E8" s="121">
        <v>40</v>
      </c>
      <c r="F8" s="121">
        <v>5</v>
      </c>
      <c r="G8" s="121">
        <v>5</v>
      </c>
      <c r="H8" s="121">
        <f aca="true" t="shared" si="2" ref="H8:H23">C8</f>
        <v>312</v>
      </c>
      <c r="I8" s="122">
        <v>237</v>
      </c>
      <c r="J8" s="122">
        <v>786</v>
      </c>
      <c r="K8" s="122">
        <v>160</v>
      </c>
      <c r="L8" s="122">
        <v>25</v>
      </c>
      <c r="M8" s="122">
        <v>34</v>
      </c>
      <c r="N8" s="123">
        <f t="shared" si="0"/>
        <v>1005</v>
      </c>
      <c r="O8" s="123">
        <f t="shared" si="1"/>
        <v>1554</v>
      </c>
      <c r="P8" s="124">
        <v>414</v>
      </c>
      <c r="Q8" s="124">
        <v>405</v>
      </c>
      <c r="R8" s="124">
        <v>456</v>
      </c>
      <c r="S8" s="48"/>
      <c r="T8" s="48"/>
    </row>
    <row r="9" spans="1:20" ht="27.75" customHeight="1">
      <c r="A9" s="196">
        <v>4</v>
      </c>
      <c r="B9" s="197" t="s">
        <v>16</v>
      </c>
      <c r="C9" s="220">
        <v>921</v>
      </c>
      <c r="D9" s="221">
        <v>753</v>
      </c>
      <c r="E9" s="221">
        <v>132</v>
      </c>
      <c r="F9" s="221">
        <v>22</v>
      </c>
      <c r="G9" s="221">
        <v>14</v>
      </c>
      <c r="H9" s="221">
        <f t="shared" si="2"/>
        <v>921</v>
      </c>
      <c r="I9" s="222">
        <v>652</v>
      </c>
      <c r="J9" s="222">
        <v>2259</v>
      </c>
      <c r="K9" s="222">
        <v>528</v>
      </c>
      <c r="L9" s="222">
        <v>110</v>
      </c>
      <c r="M9" s="222">
        <v>98</v>
      </c>
      <c r="N9" s="223">
        <f t="shared" si="0"/>
        <v>2995</v>
      </c>
      <c r="O9" s="223">
        <f t="shared" si="1"/>
        <v>4568</v>
      </c>
      <c r="P9" s="224">
        <v>1134</v>
      </c>
      <c r="Q9" s="224">
        <v>1166</v>
      </c>
      <c r="R9" s="224">
        <v>1332</v>
      </c>
      <c r="S9" s="48"/>
      <c r="T9" s="48"/>
    </row>
    <row r="10" spans="1:20" ht="27.75" customHeight="1">
      <c r="A10" s="38">
        <v>5</v>
      </c>
      <c r="B10" s="81" t="s">
        <v>17</v>
      </c>
      <c r="C10" s="120">
        <v>676</v>
      </c>
      <c r="D10" s="121">
        <v>605</v>
      </c>
      <c r="E10" s="121">
        <v>56</v>
      </c>
      <c r="F10" s="121">
        <v>9</v>
      </c>
      <c r="G10" s="121">
        <v>6</v>
      </c>
      <c r="H10" s="121">
        <f t="shared" si="2"/>
        <v>676</v>
      </c>
      <c r="I10" s="122">
        <v>527</v>
      </c>
      <c r="J10" s="122">
        <v>1815</v>
      </c>
      <c r="K10" s="122">
        <v>224</v>
      </c>
      <c r="L10" s="122">
        <v>45</v>
      </c>
      <c r="M10" s="122">
        <v>41</v>
      </c>
      <c r="N10" s="123">
        <f t="shared" si="0"/>
        <v>2125</v>
      </c>
      <c r="O10" s="123">
        <f t="shared" si="1"/>
        <v>3328</v>
      </c>
      <c r="P10" s="124">
        <v>832</v>
      </c>
      <c r="Q10" s="124">
        <v>763</v>
      </c>
      <c r="R10" s="124">
        <v>941</v>
      </c>
      <c r="S10" s="48"/>
      <c r="T10" s="48"/>
    </row>
    <row r="11" spans="1:20" ht="27.75" customHeight="1">
      <c r="A11" s="196">
        <v>6</v>
      </c>
      <c r="B11" s="197" t="s">
        <v>18</v>
      </c>
      <c r="C11" s="220">
        <v>745</v>
      </c>
      <c r="D11" s="221">
        <v>613</v>
      </c>
      <c r="E11" s="221">
        <v>97</v>
      </c>
      <c r="F11" s="221">
        <v>22</v>
      </c>
      <c r="G11" s="221">
        <v>12</v>
      </c>
      <c r="H11" s="221">
        <f t="shared" si="2"/>
        <v>745</v>
      </c>
      <c r="I11" s="222">
        <v>598</v>
      </c>
      <c r="J11" s="222">
        <v>1839</v>
      </c>
      <c r="K11" s="222">
        <v>388</v>
      </c>
      <c r="L11" s="222">
        <v>110</v>
      </c>
      <c r="M11" s="222">
        <v>86</v>
      </c>
      <c r="N11" s="223">
        <f t="shared" si="0"/>
        <v>2423</v>
      </c>
      <c r="O11" s="223">
        <f t="shared" si="1"/>
        <v>3766</v>
      </c>
      <c r="P11" s="224">
        <v>1013</v>
      </c>
      <c r="Q11" s="224">
        <v>976</v>
      </c>
      <c r="R11" s="224">
        <v>1147</v>
      </c>
      <c r="S11" s="48"/>
      <c r="T11" s="48"/>
    </row>
    <row r="12" spans="1:20" ht="27.75" customHeight="1">
      <c r="A12" s="38">
        <v>7</v>
      </c>
      <c r="B12" s="81" t="s">
        <v>19</v>
      </c>
      <c r="C12" s="120">
        <v>284</v>
      </c>
      <c r="D12" s="121">
        <v>246</v>
      </c>
      <c r="E12" s="121">
        <v>27</v>
      </c>
      <c r="F12" s="121">
        <v>10</v>
      </c>
      <c r="G12" s="121">
        <v>1</v>
      </c>
      <c r="H12" s="121">
        <f t="shared" si="2"/>
        <v>284</v>
      </c>
      <c r="I12" s="122">
        <v>237</v>
      </c>
      <c r="J12" s="122">
        <v>738</v>
      </c>
      <c r="K12" s="122">
        <v>108</v>
      </c>
      <c r="L12" s="122">
        <v>50</v>
      </c>
      <c r="M12" s="122">
        <v>6</v>
      </c>
      <c r="N12" s="123">
        <f t="shared" si="0"/>
        <v>902</v>
      </c>
      <c r="O12" s="123">
        <f t="shared" si="1"/>
        <v>1423</v>
      </c>
      <c r="P12" s="124">
        <v>363</v>
      </c>
      <c r="Q12" s="124">
        <v>362</v>
      </c>
      <c r="R12" s="124">
        <v>406</v>
      </c>
      <c r="S12" s="48"/>
      <c r="T12" s="48"/>
    </row>
    <row r="13" spans="1:20" ht="27.75" customHeight="1">
      <c r="A13" s="196">
        <v>8</v>
      </c>
      <c r="B13" s="197" t="s">
        <v>20</v>
      </c>
      <c r="C13" s="220">
        <v>309</v>
      </c>
      <c r="D13" s="221">
        <v>258</v>
      </c>
      <c r="E13" s="221">
        <v>36</v>
      </c>
      <c r="F13" s="221">
        <v>6</v>
      </c>
      <c r="G13" s="221">
        <v>4</v>
      </c>
      <c r="H13" s="221">
        <f t="shared" si="2"/>
        <v>309</v>
      </c>
      <c r="I13" s="222">
        <v>233</v>
      </c>
      <c r="J13" s="222">
        <v>774</v>
      </c>
      <c r="K13" s="222">
        <v>144</v>
      </c>
      <c r="L13" s="222">
        <v>30</v>
      </c>
      <c r="M13" s="222">
        <v>26</v>
      </c>
      <c r="N13" s="223">
        <f t="shared" si="0"/>
        <v>974</v>
      </c>
      <c r="O13" s="223">
        <f t="shared" si="1"/>
        <v>1516</v>
      </c>
      <c r="P13" s="224">
        <v>310</v>
      </c>
      <c r="Q13" s="224">
        <v>343</v>
      </c>
      <c r="R13" s="224">
        <v>356</v>
      </c>
      <c r="S13" s="48"/>
      <c r="T13" s="48"/>
    </row>
    <row r="14" spans="1:20" ht="27.75" customHeight="1">
      <c r="A14" s="38">
        <v>9</v>
      </c>
      <c r="B14" s="81" t="s">
        <v>21</v>
      </c>
      <c r="C14" s="120">
        <v>277</v>
      </c>
      <c r="D14" s="121">
        <v>237</v>
      </c>
      <c r="E14" s="121">
        <v>29</v>
      </c>
      <c r="F14" s="121">
        <v>9</v>
      </c>
      <c r="G14" s="121">
        <v>2</v>
      </c>
      <c r="H14" s="121">
        <f t="shared" si="2"/>
        <v>277</v>
      </c>
      <c r="I14" s="122">
        <v>199</v>
      </c>
      <c r="J14" s="122">
        <v>711</v>
      </c>
      <c r="K14" s="122">
        <v>116</v>
      </c>
      <c r="L14" s="122">
        <v>45</v>
      </c>
      <c r="M14" s="122">
        <v>12</v>
      </c>
      <c r="N14" s="123">
        <f t="shared" si="0"/>
        <v>884</v>
      </c>
      <c r="O14" s="123">
        <f t="shared" si="1"/>
        <v>1360</v>
      </c>
      <c r="P14" s="124">
        <v>369</v>
      </c>
      <c r="Q14" s="124">
        <v>352</v>
      </c>
      <c r="R14" s="124">
        <v>446</v>
      </c>
      <c r="S14" s="48"/>
      <c r="T14" s="48"/>
    </row>
    <row r="15" spans="1:20" ht="27.75" customHeight="1">
      <c r="A15" s="196">
        <v>10</v>
      </c>
      <c r="B15" s="197" t="s">
        <v>22</v>
      </c>
      <c r="C15" s="220">
        <v>119</v>
      </c>
      <c r="D15" s="221">
        <v>109</v>
      </c>
      <c r="E15" s="221">
        <v>8</v>
      </c>
      <c r="F15" s="221">
        <v>1</v>
      </c>
      <c r="G15" s="221">
        <v>1</v>
      </c>
      <c r="H15" s="221">
        <f t="shared" si="2"/>
        <v>119</v>
      </c>
      <c r="I15" s="222">
        <v>89</v>
      </c>
      <c r="J15" s="222">
        <v>327</v>
      </c>
      <c r="K15" s="222">
        <v>32</v>
      </c>
      <c r="L15" s="222">
        <v>5</v>
      </c>
      <c r="M15" s="222">
        <v>13</v>
      </c>
      <c r="N15" s="223">
        <f t="shared" si="0"/>
        <v>377</v>
      </c>
      <c r="O15" s="223">
        <f t="shared" si="1"/>
        <v>585</v>
      </c>
      <c r="P15" s="224">
        <v>180</v>
      </c>
      <c r="Q15" s="224">
        <v>172</v>
      </c>
      <c r="R15" s="224">
        <v>210</v>
      </c>
      <c r="S15" s="48"/>
      <c r="T15" s="48"/>
    </row>
    <row r="16" spans="1:20" ht="27.75" customHeight="1">
      <c r="A16" s="38">
        <v>11</v>
      </c>
      <c r="B16" s="81" t="s">
        <v>23</v>
      </c>
      <c r="C16" s="120">
        <v>189</v>
      </c>
      <c r="D16" s="121">
        <v>166</v>
      </c>
      <c r="E16" s="121">
        <v>17</v>
      </c>
      <c r="F16" s="121">
        <v>5</v>
      </c>
      <c r="G16" s="121">
        <v>1</v>
      </c>
      <c r="H16" s="121">
        <f t="shared" si="2"/>
        <v>189</v>
      </c>
      <c r="I16" s="122">
        <v>153</v>
      </c>
      <c r="J16" s="122">
        <v>498</v>
      </c>
      <c r="K16" s="122">
        <v>68</v>
      </c>
      <c r="L16" s="122">
        <v>25</v>
      </c>
      <c r="M16" s="122">
        <v>6</v>
      </c>
      <c r="N16" s="123">
        <f t="shared" si="0"/>
        <v>597</v>
      </c>
      <c r="O16" s="123">
        <f t="shared" si="1"/>
        <v>939</v>
      </c>
      <c r="P16" s="124">
        <v>277</v>
      </c>
      <c r="Q16" s="124">
        <v>236</v>
      </c>
      <c r="R16" s="124">
        <v>333</v>
      </c>
      <c r="S16" s="48"/>
      <c r="T16" s="48"/>
    </row>
    <row r="17" spans="1:20" ht="27.75" customHeight="1">
      <c r="A17" s="196">
        <v>12</v>
      </c>
      <c r="B17" s="197" t="s">
        <v>24</v>
      </c>
      <c r="C17" s="220">
        <v>245</v>
      </c>
      <c r="D17" s="221">
        <v>194</v>
      </c>
      <c r="E17" s="221">
        <v>35</v>
      </c>
      <c r="F17" s="221">
        <v>9</v>
      </c>
      <c r="G17" s="221">
        <v>7</v>
      </c>
      <c r="H17" s="221">
        <f t="shared" si="2"/>
        <v>245</v>
      </c>
      <c r="I17" s="222">
        <v>172</v>
      </c>
      <c r="J17" s="222">
        <v>582</v>
      </c>
      <c r="K17" s="222">
        <v>140</v>
      </c>
      <c r="L17" s="222">
        <v>45</v>
      </c>
      <c r="M17" s="222">
        <v>46</v>
      </c>
      <c r="N17" s="223">
        <f t="shared" si="0"/>
        <v>813</v>
      </c>
      <c r="O17" s="223">
        <f t="shared" si="1"/>
        <v>1230</v>
      </c>
      <c r="P17" s="224">
        <v>373</v>
      </c>
      <c r="Q17" s="224">
        <v>364</v>
      </c>
      <c r="R17" s="224">
        <v>437</v>
      </c>
      <c r="S17" s="48"/>
      <c r="T17" s="48"/>
    </row>
    <row r="18" spans="1:20" ht="27.75" customHeight="1">
      <c r="A18" s="38">
        <v>13</v>
      </c>
      <c r="B18" s="81" t="s">
        <v>25</v>
      </c>
      <c r="C18" s="120">
        <v>128</v>
      </c>
      <c r="D18" s="121">
        <v>108</v>
      </c>
      <c r="E18" s="121">
        <v>11</v>
      </c>
      <c r="F18" s="121">
        <v>5</v>
      </c>
      <c r="G18" s="121">
        <v>3</v>
      </c>
      <c r="H18" s="121">
        <f t="shared" si="2"/>
        <v>128</v>
      </c>
      <c r="I18" s="122">
        <v>94</v>
      </c>
      <c r="J18" s="122">
        <v>324</v>
      </c>
      <c r="K18" s="122">
        <v>44</v>
      </c>
      <c r="L18" s="122">
        <v>25</v>
      </c>
      <c r="M18" s="122">
        <v>22</v>
      </c>
      <c r="N18" s="123">
        <f t="shared" si="0"/>
        <v>415</v>
      </c>
      <c r="O18" s="123">
        <f t="shared" si="1"/>
        <v>637</v>
      </c>
      <c r="P18" s="124">
        <v>208</v>
      </c>
      <c r="Q18" s="124">
        <v>191</v>
      </c>
      <c r="R18" s="124">
        <v>228</v>
      </c>
      <c r="S18" s="48"/>
      <c r="T18" s="48"/>
    </row>
    <row r="19" spans="1:20" ht="27.75" customHeight="1">
      <c r="A19" s="196">
        <v>14</v>
      </c>
      <c r="B19" s="197" t="s">
        <v>26</v>
      </c>
      <c r="C19" s="220">
        <v>287</v>
      </c>
      <c r="D19" s="221">
        <v>238</v>
      </c>
      <c r="E19" s="221">
        <v>35</v>
      </c>
      <c r="F19" s="221">
        <v>6</v>
      </c>
      <c r="G19" s="221">
        <v>7</v>
      </c>
      <c r="H19" s="221">
        <f t="shared" si="2"/>
        <v>287</v>
      </c>
      <c r="I19" s="222">
        <v>205</v>
      </c>
      <c r="J19" s="222">
        <v>714</v>
      </c>
      <c r="K19" s="222">
        <v>140</v>
      </c>
      <c r="L19" s="222">
        <v>30</v>
      </c>
      <c r="M19" s="222">
        <v>43</v>
      </c>
      <c r="N19" s="223">
        <f t="shared" si="0"/>
        <v>927</v>
      </c>
      <c r="O19" s="223">
        <f t="shared" si="1"/>
        <v>1419</v>
      </c>
      <c r="P19" s="224">
        <v>365</v>
      </c>
      <c r="Q19" s="224">
        <v>351</v>
      </c>
      <c r="R19" s="224">
        <v>377</v>
      </c>
      <c r="S19" s="48"/>
      <c r="T19" s="48"/>
    </row>
    <row r="20" spans="1:20" ht="27.75" customHeight="1">
      <c r="A20" s="38">
        <v>15</v>
      </c>
      <c r="B20" s="81" t="s">
        <v>27</v>
      </c>
      <c r="C20" s="120">
        <v>138</v>
      </c>
      <c r="D20" s="121">
        <v>107</v>
      </c>
      <c r="E20" s="121">
        <v>21</v>
      </c>
      <c r="F20" s="121">
        <v>7</v>
      </c>
      <c r="G20" s="121">
        <v>3</v>
      </c>
      <c r="H20" s="121">
        <f t="shared" si="2"/>
        <v>138</v>
      </c>
      <c r="I20" s="122">
        <v>91</v>
      </c>
      <c r="J20" s="122">
        <v>321</v>
      </c>
      <c r="K20" s="122">
        <v>84</v>
      </c>
      <c r="L20" s="122">
        <v>35</v>
      </c>
      <c r="M20" s="122">
        <v>21</v>
      </c>
      <c r="N20" s="123">
        <f t="shared" si="0"/>
        <v>461</v>
      </c>
      <c r="O20" s="123">
        <f t="shared" si="1"/>
        <v>690</v>
      </c>
      <c r="P20" s="124">
        <v>262</v>
      </c>
      <c r="Q20" s="124">
        <v>195</v>
      </c>
      <c r="R20" s="124">
        <v>285</v>
      </c>
      <c r="S20" s="48"/>
      <c r="T20" s="48"/>
    </row>
    <row r="21" spans="1:20" ht="27.75" customHeight="1">
      <c r="A21" s="196">
        <v>16</v>
      </c>
      <c r="B21" s="197" t="s">
        <v>28</v>
      </c>
      <c r="C21" s="220">
        <v>147</v>
      </c>
      <c r="D21" s="221">
        <v>125</v>
      </c>
      <c r="E21" s="221">
        <v>15</v>
      </c>
      <c r="F21" s="221">
        <v>2</v>
      </c>
      <c r="G21" s="221">
        <v>5</v>
      </c>
      <c r="H21" s="221">
        <f t="shared" si="2"/>
        <v>147</v>
      </c>
      <c r="I21" s="222">
        <v>122</v>
      </c>
      <c r="J21" s="222">
        <v>375</v>
      </c>
      <c r="K21" s="222">
        <v>60</v>
      </c>
      <c r="L21" s="222">
        <v>10</v>
      </c>
      <c r="M21" s="222">
        <v>41</v>
      </c>
      <c r="N21" s="223">
        <f t="shared" si="0"/>
        <v>486</v>
      </c>
      <c r="O21" s="223">
        <f t="shared" si="1"/>
        <v>755</v>
      </c>
      <c r="P21" s="224">
        <v>272</v>
      </c>
      <c r="Q21" s="224">
        <v>235</v>
      </c>
      <c r="R21" s="224">
        <v>285</v>
      </c>
      <c r="S21" s="48"/>
      <c r="T21" s="48"/>
    </row>
    <row r="22" spans="1:20" ht="27.75" customHeight="1">
      <c r="A22" s="38">
        <v>17</v>
      </c>
      <c r="B22" s="81" t="s">
        <v>29</v>
      </c>
      <c r="C22" s="120">
        <v>236</v>
      </c>
      <c r="D22" s="121">
        <v>201</v>
      </c>
      <c r="E22" s="121">
        <v>29</v>
      </c>
      <c r="F22" s="121">
        <v>4</v>
      </c>
      <c r="G22" s="121">
        <v>2</v>
      </c>
      <c r="H22" s="121">
        <f t="shared" si="2"/>
        <v>236</v>
      </c>
      <c r="I22" s="122">
        <v>170</v>
      </c>
      <c r="J22" s="122">
        <v>603</v>
      </c>
      <c r="K22" s="122">
        <v>116</v>
      </c>
      <c r="L22" s="122">
        <v>20</v>
      </c>
      <c r="M22" s="122">
        <v>12</v>
      </c>
      <c r="N22" s="123">
        <f t="shared" si="0"/>
        <v>751</v>
      </c>
      <c r="O22" s="123">
        <f t="shared" si="1"/>
        <v>1157</v>
      </c>
      <c r="P22" s="124">
        <v>333</v>
      </c>
      <c r="Q22" s="124">
        <v>272</v>
      </c>
      <c r="R22" s="124">
        <v>341</v>
      </c>
      <c r="S22" s="48"/>
      <c r="T22" s="48"/>
    </row>
    <row r="23" spans="1:20" ht="27.75" customHeight="1">
      <c r="A23" s="196">
        <v>18</v>
      </c>
      <c r="B23" s="197" t="s">
        <v>30</v>
      </c>
      <c r="C23" s="220">
        <v>422</v>
      </c>
      <c r="D23" s="221">
        <v>359</v>
      </c>
      <c r="E23" s="221">
        <v>47</v>
      </c>
      <c r="F23" s="221">
        <v>7</v>
      </c>
      <c r="G23" s="221">
        <v>9</v>
      </c>
      <c r="H23" s="221">
        <f t="shared" si="2"/>
        <v>422</v>
      </c>
      <c r="I23" s="222">
        <v>326</v>
      </c>
      <c r="J23" s="222">
        <v>1077</v>
      </c>
      <c r="K23" s="222">
        <v>188</v>
      </c>
      <c r="L23" s="222">
        <v>35</v>
      </c>
      <c r="M23" s="222">
        <v>59</v>
      </c>
      <c r="N23" s="223">
        <f t="shared" si="0"/>
        <v>1359</v>
      </c>
      <c r="O23" s="223">
        <f t="shared" si="1"/>
        <v>2107</v>
      </c>
      <c r="P23" s="224">
        <v>483</v>
      </c>
      <c r="Q23" s="224">
        <v>477</v>
      </c>
      <c r="R23" s="224">
        <v>564</v>
      </c>
      <c r="S23" s="48"/>
      <c r="T23" s="48"/>
    </row>
    <row r="24" spans="1:19" ht="18" customHeight="1">
      <c r="A24" s="437" t="s">
        <v>8</v>
      </c>
      <c r="B24" s="438"/>
      <c r="C24" s="125">
        <v>5752</v>
      </c>
      <c r="D24" s="125">
        <v>4848</v>
      </c>
      <c r="E24" s="125">
        <v>671</v>
      </c>
      <c r="F24" s="125">
        <v>139</v>
      </c>
      <c r="G24" s="125">
        <v>86</v>
      </c>
      <c r="H24" s="125">
        <f>SUM(H6:H23)</f>
        <v>5752</v>
      </c>
      <c r="I24" s="125">
        <v>4337</v>
      </c>
      <c r="J24" s="125">
        <v>14544</v>
      </c>
      <c r="K24" s="125">
        <v>2684</v>
      </c>
      <c r="L24" s="125">
        <v>695</v>
      </c>
      <c r="M24" s="125">
        <v>592</v>
      </c>
      <c r="N24" s="125">
        <f>SUM(N6:N23)</f>
        <v>18515</v>
      </c>
      <c r="O24" s="125">
        <f>SUM(O6:O23)</f>
        <v>28604</v>
      </c>
      <c r="P24" s="125">
        <f>SUM(P6:P23)</f>
        <v>7675</v>
      </c>
      <c r="Q24" s="125">
        <f>SUM(Q6:Q23)</f>
        <v>7296</v>
      </c>
      <c r="R24" s="125">
        <f>SUM(R6:R23)</f>
        <v>8784</v>
      </c>
      <c r="S24" s="48"/>
    </row>
    <row r="25" spans="14:15" ht="14.25" customHeight="1" hidden="1">
      <c r="N25" s="49"/>
      <c r="O25" s="50"/>
    </row>
    <row r="26" ht="21.75" customHeight="1" hidden="1"/>
    <row r="29" spans="10:13" ht="12.75">
      <c r="J29" s="15"/>
      <c r="L29" s="15"/>
      <c r="M29" s="15"/>
    </row>
    <row r="30" ht="12.75">
      <c r="N30" s="15"/>
    </row>
  </sheetData>
  <sheetProtection/>
  <mergeCells count="16">
    <mergeCell ref="D4:G4"/>
    <mergeCell ref="H4:H5"/>
    <mergeCell ref="I4:I5"/>
    <mergeCell ref="H3:N3"/>
    <mergeCell ref="C3:G3"/>
    <mergeCell ref="C4:C5"/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50" zoomScaleNormal="50" zoomScalePageLayoutView="0" workbookViewId="0" topLeftCell="A1">
      <selection activeCell="AC12" sqref="AC12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8.25390625" style="0" bestFit="1" customWidth="1"/>
    <col min="4" max="4" width="6.625" style="0" bestFit="1" customWidth="1"/>
    <col min="5" max="5" width="6.125" style="0" customWidth="1"/>
    <col min="6" max="6" width="5.50390625" style="0" customWidth="1"/>
    <col min="7" max="7" width="6.125" style="0" customWidth="1"/>
    <col min="8" max="8" width="5.50390625" style="0" customWidth="1"/>
    <col min="9" max="9" width="6.125" style="0" customWidth="1"/>
    <col min="10" max="10" width="5.50390625" style="0" customWidth="1"/>
    <col min="11" max="11" width="6.875" style="0" customWidth="1"/>
    <col min="12" max="12" width="5.50390625" style="0" customWidth="1"/>
    <col min="13" max="13" width="6.875" style="0" customWidth="1"/>
    <col min="14" max="14" width="5.50390625" style="0" customWidth="1"/>
    <col min="15" max="16" width="6.625" style="0" bestFit="1" customWidth="1"/>
    <col min="17" max="17" width="6.00390625" style="0" customWidth="1"/>
    <col min="18" max="18" width="5.50390625" style="0" customWidth="1"/>
    <col min="19" max="19" width="6.00390625" style="0" customWidth="1"/>
    <col min="20" max="20" width="5.50390625" style="0" customWidth="1"/>
    <col min="21" max="21" width="6.00390625" style="0" customWidth="1"/>
    <col min="22" max="22" width="5.50390625" style="0" customWidth="1"/>
    <col min="23" max="23" width="8.25390625" style="0" bestFit="1" customWidth="1"/>
    <col min="24" max="24" width="7.50390625" style="0" customWidth="1"/>
    <col min="25" max="25" width="8.25390625" style="0" bestFit="1" customWidth="1"/>
    <col min="26" max="26" width="6.875" style="0" customWidth="1"/>
    <col min="27" max="27" width="10.00390625" style="0" bestFit="1" customWidth="1"/>
    <col min="28" max="28" width="8.25390625" style="0" bestFit="1" customWidth="1"/>
    <col min="29" max="29" width="9.00390625" style="0" customWidth="1"/>
    <col min="30" max="31" width="13.625" style="0" customWidth="1"/>
    <col min="32" max="32" width="13.50390625" style="0" customWidth="1"/>
    <col min="33" max="33" width="14.875" style="0" customWidth="1"/>
    <col min="34" max="34" width="14.375" style="0" customWidth="1"/>
  </cols>
  <sheetData>
    <row r="1" spans="1:33" s="7" customFormat="1" ht="36" customHeight="1">
      <c r="A1" s="450" t="s">
        <v>44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</row>
    <row r="2" spans="1:33" ht="18" customHeight="1">
      <c r="A2" s="428" t="s">
        <v>156</v>
      </c>
      <c r="B2" s="464" t="s">
        <v>10</v>
      </c>
      <c r="C2" s="467" t="s">
        <v>293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51" t="s">
        <v>295</v>
      </c>
      <c r="AE2" s="451"/>
      <c r="AF2" s="451" t="s">
        <v>230</v>
      </c>
      <c r="AG2" s="451"/>
    </row>
    <row r="3" spans="1:34" ht="46.5" customHeight="1">
      <c r="A3" s="428"/>
      <c r="B3" s="465"/>
      <c r="C3" s="451" t="s">
        <v>45</v>
      </c>
      <c r="D3" s="451"/>
      <c r="E3" s="451"/>
      <c r="F3" s="451"/>
      <c r="G3" s="451" t="s">
        <v>46</v>
      </c>
      <c r="H3" s="451"/>
      <c r="I3" s="451"/>
      <c r="J3" s="451"/>
      <c r="K3" s="451" t="s">
        <v>47</v>
      </c>
      <c r="L3" s="451"/>
      <c r="M3" s="451"/>
      <c r="N3" s="451"/>
      <c r="O3" s="451" t="s">
        <v>48</v>
      </c>
      <c r="P3" s="451"/>
      <c r="Q3" s="451"/>
      <c r="R3" s="451"/>
      <c r="S3" s="451" t="s">
        <v>49</v>
      </c>
      <c r="T3" s="451"/>
      <c r="U3" s="451"/>
      <c r="V3" s="451"/>
      <c r="W3" s="451" t="s">
        <v>50</v>
      </c>
      <c r="X3" s="451"/>
      <c r="Y3" s="451"/>
      <c r="Z3" s="451"/>
      <c r="AA3" s="459" t="s">
        <v>8</v>
      </c>
      <c r="AB3" s="459"/>
      <c r="AC3" s="460" t="s">
        <v>7</v>
      </c>
      <c r="AD3" s="451"/>
      <c r="AE3" s="451"/>
      <c r="AF3" s="451"/>
      <c r="AG3" s="451"/>
      <c r="AH3" s="56"/>
    </row>
    <row r="4" spans="1:34" ht="42" customHeight="1">
      <c r="A4" s="428"/>
      <c r="B4" s="465"/>
      <c r="C4" s="458" t="s">
        <v>51</v>
      </c>
      <c r="D4" s="458"/>
      <c r="E4" s="458" t="s">
        <v>52</v>
      </c>
      <c r="F4" s="458"/>
      <c r="G4" s="458" t="s">
        <v>51</v>
      </c>
      <c r="H4" s="458"/>
      <c r="I4" s="458" t="s">
        <v>52</v>
      </c>
      <c r="J4" s="458"/>
      <c r="K4" s="458" t="s">
        <v>51</v>
      </c>
      <c r="L4" s="458"/>
      <c r="M4" s="458" t="s">
        <v>52</v>
      </c>
      <c r="N4" s="458"/>
      <c r="O4" s="458" t="s">
        <v>51</v>
      </c>
      <c r="P4" s="458"/>
      <c r="Q4" s="458" t="s">
        <v>52</v>
      </c>
      <c r="R4" s="458"/>
      <c r="S4" s="458" t="s">
        <v>51</v>
      </c>
      <c r="T4" s="458"/>
      <c r="U4" s="458" t="s">
        <v>52</v>
      </c>
      <c r="V4" s="458"/>
      <c r="W4" s="458" t="s">
        <v>51</v>
      </c>
      <c r="X4" s="458"/>
      <c r="Y4" s="458" t="s">
        <v>52</v>
      </c>
      <c r="Z4" s="458"/>
      <c r="AA4" s="459"/>
      <c r="AB4" s="459"/>
      <c r="AC4" s="460"/>
      <c r="AD4" s="451" t="s">
        <v>53</v>
      </c>
      <c r="AE4" s="451" t="s">
        <v>54</v>
      </c>
      <c r="AF4" s="451" t="s">
        <v>53</v>
      </c>
      <c r="AG4" s="451" t="s">
        <v>54</v>
      </c>
      <c r="AH4" s="57"/>
    </row>
    <row r="5" spans="1:34" ht="13.5" customHeight="1" thickBot="1">
      <c r="A5" s="433"/>
      <c r="B5" s="466"/>
      <c r="C5" s="93" t="s">
        <v>55</v>
      </c>
      <c r="D5" s="93" t="s">
        <v>56</v>
      </c>
      <c r="E5" s="93" t="s">
        <v>55</v>
      </c>
      <c r="F5" s="93" t="s">
        <v>56</v>
      </c>
      <c r="G5" s="93" t="s">
        <v>55</v>
      </c>
      <c r="H5" s="93" t="s">
        <v>56</v>
      </c>
      <c r="I5" s="93" t="s">
        <v>55</v>
      </c>
      <c r="J5" s="93" t="s">
        <v>56</v>
      </c>
      <c r="K5" s="93" t="s">
        <v>55</v>
      </c>
      <c r="L5" s="93" t="s">
        <v>56</v>
      </c>
      <c r="M5" s="93" t="s">
        <v>55</v>
      </c>
      <c r="N5" s="93" t="s">
        <v>56</v>
      </c>
      <c r="O5" s="93" t="s">
        <v>55</v>
      </c>
      <c r="P5" s="93" t="s">
        <v>56</v>
      </c>
      <c r="Q5" s="93" t="s">
        <v>55</v>
      </c>
      <c r="R5" s="93" t="s">
        <v>56</v>
      </c>
      <c r="S5" s="93" t="s">
        <v>55</v>
      </c>
      <c r="T5" s="93" t="s">
        <v>56</v>
      </c>
      <c r="U5" s="93" t="s">
        <v>55</v>
      </c>
      <c r="V5" s="93" t="s">
        <v>56</v>
      </c>
      <c r="W5" s="93" t="s">
        <v>55</v>
      </c>
      <c r="X5" s="93" t="s">
        <v>56</v>
      </c>
      <c r="Y5" s="93" t="s">
        <v>55</v>
      </c>
      <c r="Z5" s="93" t="s">
        <v>56</v>
      </c>
      <c r="AA5" s="93" t="s">
        <v>57</v>
      </c>
      <c r="AB5" s="93" t="s">
        <v>56</v>
      </c>
      <c r="AC5" s="461"/>
      <c r="AD5" s="452"/>
      <c r="AE5" s="452"/>
      <c r="AF5" s="452"/>
      <c r="AG5" s="452"/>
      <c r="AH5" s="58"/>
    </row>
    <row r="6" spans="1:34" ht="27.75" customHeight="1" thickTop="1">
      <c r="A6" s="73">
        <v>1</v>
      </c>
      <c r="B6" s="74" t="s">
        <v>13</v>
      </c>
      <c r="C6" s="95">
        <v>34</v>
      </c>
      <c r="D6" s="95">
        <v>3</v>
      </c>
      <c r="E6" s="95">
        <v>36</v>
      </c>
      <c r="F6" s="95">
        <v>0</v>
      </c>
      <c r="G6" s="95">
        <v>2</v>
      </c>
      <c r="H6" s="95">
        <v>0</v>
      </c>
      <c r="I6" s="95">
        <v>2</v>
      </c>
      <c r="J6" s="95">
        <v>0</v>
      </c>
      <c r="K6" s="95">
        <v>20</v>
      </c>
      <c r="L6" s="95">
        <v>1</v>
      </c>
      <c r="M6" s="95">
        <v>2</v>
      </c>
      <c r="N6" s="95">
        <v>0</v>
      </c>
      <c r="O6" s="95">
        <v>20</v>
      </c>
      <c r="P6" s="95">
        <v>5</v>
      </c>
      <c r="Q6" s="95">
        <v>12</v>
      </c>
      <c r="R6" s="95">
        <v>0</v>
      </c>
      <c r="S6" s="95">
        <v>3</v>
      </c>
      <c r="T6" s="95">
        <v>0</v>
      </c>
      <c r="U6" s="95">
        <v>2</v>
      </c>
      <c r="V6" s="95">
        <v>0</v>
      </c>
      <c r="W6" s="95">
        <v>157</v>
      </c>
      <c r="X6" s="95">
        <v>91</v>
      </c>
      <c r="Y6" s="95">
        <v>159</v>
      </c>
      <c r="Z6" s="95">
        <v>0</v>
      </c>
      <c r="AA6" s="95">
        <v>449</v>
      </c>
      <c r="AB6" s="95">
        <v>100</v>
      </c>
      <c r="AC6" s="213">
        <v>549</v>
      </c>
      <c r="AD6" s="96">
        <v>459</v>
      </c>
      <c r="AE6" s="96">
        <v>323</v>
      </c>
      <c r="AF6" s="96">
        <v>462</v>
      </c>
      <c r="AG6" s="96">
        <v>325</v>
      </c>
      <c r="AH6" s="48"/>
    </row>
    <row r="7" spans="1:34" ht="27.75" customHeight="1">
      <c r="A7" s="196">
        <v>2</v>
      </c>
      <c r="B7" s="197" t="s">
        <v>14</v>
      </c>
      <c r="C7" s="214">
        <v>10</v>
      </c>
      <c r="D7" s="214">
        <v>2</v>
      </c>
      <c r="E7" s="214">
        <v>5</v>
      </c>
      <c r="F7" s="214">
        <v>0</v>
      </c>
      <c r="G7" s="214">
        <v>0</v>
      </c>
      <c r="H7" s="214">
        <v>0</v>
      </c>
      <c r="I7" s="214">
        <v>0</v>
      </c>
      <c r="J7" s="214">
        <v>0</v>
      </c>
      <c r="K7" s="214">
        <v>0</v>
      </c>
      <c r="L7" s="214">
        <v>0</v>
      </c>
      <c r="M7" s="214">
        <v>1</v>
      </c>
      <c r="N7" s="214">
        <v>0</v>
      </c>
      <c r="O7" s="214">
        <v>6</v>
      </c>
      <c r="P7" s="214">
        <v>0</v>
      </c>
      <c r="Q7" s="214">
        <v>0</v>
      </c>
      <c r="R7" s="214">
        <v>0</v>
      </c>
      <c r="S7" s="214">
        <v>1</v>
      </c>
      <c r="T7" s="214">
        <v>1</v>
      </c>
      <c r="U7" s="214">
        <v>0</v>
      </c>
      <c r="V7" s="214">
        <v>0</v>
      </c>
      <c r="W7" s="214">
        <v>169</v>
      </c>
      <c r="X7" s="214">
        <v>32</v>
      </c>
      <c r="Y7" s="214">
        <v>102</v>
      </c>
      <c r="Z7" s="214">
        <v>1</v>
      </c>
      <c r="AA7" s="215">
        <v>294</v>
      </c>
      <c r="AB7" s="215">
        <v>36</v>
      </c>
      <c r="AC7" s="216">
        <v>330</v>
      </c>
      <c r="AD7" s="217">
        <v>613</v>
      </c>
      <c r="AE7" s="217">
        <v>525</v>
      </c>
      <c r="AF7" s="217">
        <v>607</v>
      </c>
      <c r="AG7" s="217">
        <v>518</v>
      </c>
      <c r="AH7" s="48"/>
    </row>
    <row r="8" spans="1:34" ht="27.75" customHeight="1">
      <c r="A8" s="38">
        <v>3</v>
      </c>
      <c r="B8" s="81" t="s">
        <v>15</v>
      </c>
      <c r="C8" s="97">
        <v>31</v>
      </c>
      <c r="D8" s="97">
        <v>7</v>
      </c>
      <c r="E8" s="97">
        <v>33</v>
      </c>
      <c r="F8" s="97">
        <v>0</v>
      </c>
      <c r="G8" s="97">
        <v>0</v>
      </c>
      <c r="H8" s="97">
        <v>0</v>
      </c>
      <c r="I8" s="97">
        <v>2</v>
      </c>
      <c r="J8" s="97">
        <v>0</v>
      </c>
      <c r="K8" s="97">
        <v>5</v>
      </c>
      <c r="L8" s="97">
        <v>0</v>
      </c>
      <c r="M8" s="97">
        <v>0</v>
      </c>
      <c r="N8" s="97">
        <v>0</v>
      </c>
      <c r="O8" s="97">
        <v>38</v>
      </c>
      <c r="P8" s="97">
        <v>9</v>
      </c>
      <c r="Q8" s="97">
        <v>10</v>
      </c>
      <c r="R8" s="97">
        <v>0</v>
      </c>
      <c r="S8" s="97">
        <v>1</v>
      </c>
      <c r="T8" s="97">
        <v>0</v>
      </c>
      <c r="U8" s="97">
        <v>2</v>
      </c>
      <c r="V8" s="97">
        <v>0</v>
      </c>
      <c r="W8" s="97">
        <v>171</v>
      </c>
      <c r="X8" s="97">
        <v>89</v>
      </c>
      <c r="Y8" s="97">
        <v>242</v>
      </c>
      <c r="Z8" s="97">
        <v>5</v>
      </c>
      <c r="AA8" s="95">
        <v>535</v>
      </c>
      <c r="AB8" s="95">
        <v>110</v>
      </c>
      <c r="AC8" s="133">
        <v>645</v>
      </c>
      <c r="AD8" s="98">
        <v>554</v>
      </c>
      <c r="AE8" s="98">
        <v>424</v>
      </c>
      <c r="AF8" s="98">
        <v>561</v>
      </c>
      <c r="AG8" s="98">
        <v>429</v>
      </c>
      <c r="AH8" s="48"/>
    </row>
    <row r="9" spans="1:34" ht="27.75" customHeight="1">
      <c r="A9" s="196">
        <v>4</v>
      </c>
      <c r="B9" s="197" t="s">
        <v>16</v>
      </c>
      <c r="C9" s="214">
        <v>109</v>
      </c>
      <c r="D9" s="214">
        <v>36</v>
      </c>
      <c r="E9" s="214">
        <v>108</v>
      </c>
      <c r="F9" s="214">
        <v>1</v>
      </c>
      <c r="G9" s="214">
        <v>3</v>
      </c>
      <c r="H9" s="214">
        <v>1</v>
      </c>
      <c r="I9" s="214">
        <v>0</v>
      </c>
      <c r="J9" s="214">
        <v>0</v>
      </c>
      <c r="K9" s="214">
        <v>25</v>
      </c>
      <c r="L9" s="214">
        <v>8</v>
      </c>
      <c r="M9" s="214">
        <v>0</v>
      </c>
      <c r="N9" s="214">
        <v>0</v>
      </c>
      <c r="O9" s="214">
        <v>20</v>
      </c>
      <c r="P9" s="214">
        <v>2</v>
      </c>
      <c r="Q9" s="214">
        <v>5</v>
      </c>
      <c r="R9" s="214">
        <v>0</v>
      </c>
      <c r="S9" s="214">
        <v>0</v>
      </c>
      <c r="T9" s="214">
        <v>0</v>
      </c>
      <c r="U9" s="214">
        <v>8</v>
      </c>
      <c r="V9" s="214">
        <v>0</v>
      </c>
      <c r="W9" s="214">
        <v>675</v>
      </c>
      <c r="X9" s="214">
        <v>262</v>
      </c>
      <c r="Y9" s="214">
        <v>444</v>
      </c>
      <c r="Z9" s="214">
        <v>4</v>
      </c>
      <c r="AA9" s="215">
        <v>1397</v>
      </c>
      <c r="AB9" s="215">
        <v>314</v>
      </c>
      <c r="AC9" s="216">
        <v>1711</v>
      </c>
      <c r="AD9" s="217">
        <v>1551</v>
      </c>
      <c r="AE9" s="217">
        <v>1187</v>
      </c>
      <c r="AF9" s="217">
        <v>1813</v>
      </c>
      <c r="AG9" s="217">
        <v>1331</v>
      </c>
      <c r="AH9" s="48"/>
    </row>
    <row r="10" spans="1:34" ht="27.75" customHeight="1">
      <c r="A10" s="38">
        <v>5</v>
      </c>
      <c r="B10" s="81" t="s">
        <v>17</v>
      </c>
      <c r="C10" s="97">
        <v>135</v>
      </c>
      <c r="D10" s="97">
        <v>35</v>
      </c>
      <c r="E10" s="97">
        <v>66</v>
      </c>
      <c r="F10" s="97">
        <v>1</v>
      </c>
      <c r="G10" s="97">
        <v>2</v>
      </c>
      <c r="H10" s="97">
        <v>0</v>
      </c>
      <c r="I10" s="97">
        <v>1</v>
      </c>
      <c r="J10" s="97">
        <v>0</v>
      </c>
      <c r="K10" s="97">
        <v>14</v>
      </c>
      <c r="L10" s="97">
        <v>3</v>
      </c>
      <c r="M10" s="97">
        <v>1</v>
      </c>
      <c r="N10" s="97">
        <v>0</v>
      </c>
      <c r="O10" s="97">
        <v>31</v>
      </c>
      <c r="P10" s="97">
        <v>14</v>
      </c>
      <c r="Q10" s="97">
        <v>4</v>
      </c>
      <c r="R10" s="97">
        <v>0</v>
      </c>
      <c r="S10" s="97">
        <v>2</v>
      </c>
      <c r="T10" s="97">
        <v>2</v>
      </c>
      <c r="U10" s="97">
        <v>5</v>
      </c>
      <c r="V10" s="97">
        <v>0</v>
      </c>
      <c r="W10" s="97">
        <v>558</v>
      </c>
      <c r="X10" s="97">
        <v>219</v>
      </c>
      <c r="Y10" s="97">
        <v>336</v>
      </c>
      <c r="Z10" s="97">
        <v>0</v>
      </c>
      <c r="AA10" s="95">
        <v>1155</v>
      </c>
      <c r="AB10" s="95">
        <v>274</v>
      </c>
      <c r="AC10" s="133">
        <v>1429</v>
      </c>
      <c r="AD10" s="98">
        <v>1221</v>
      </c>
      <c r="AE10" s="98">
        <v>938</v>
      </c>
      <c r="AF10" s="98">
        <v>1277</v>
      </c>
      <c r="AG10" s="98">
        <v>961</v>
      </c>
      <c r="AH10" s="48"/>
    </row>
    <row r="11" spans="1:34" ht="27.75" customHeight="1">
      <c r="A11" s="196">
        <v>6</v>
      </c>
      <c r="B11" s="197" t="s">
        <v>18</v>
      </c>
      <c r="C11" s="214">
        <v>215</v>
      </c>
      <c r="D11" s="214">
        <v>61</v>
      </c>
      <c r="E11" s="214">
        <v>95</v>
      </c>
      <c r="F11" s="214">
        <v>2</v>
      </c>
      <c r="G11" s="214">
        <v>3</v>
      </c>
      <c r="H11" s="214">
        <v>2</v>
      </c>
      <c r="I11" s="214">
        <v>0</v>
      </c>
      <c r="J11" s="214">
        <v>0</v>
      </c>
      <c r="K11" s="214">
        <v>24</v>
      </c>
      <c r="L11" s="214">
        <v>1</v>
      </c>
      <c r="M11" s="214">
        <v>2</v>
      </c>
      <c r="N11" s="214">
        <v>0</v>
      </c>
      <c r="O11" s="214">
        <v>45</v>
      </c>
      <c r="P11" s="214">
        <v>10</v>
      </c>
      <c r="Q11" s="214">
        <v>3</v>
      </c>
      <c r="R11" s="214">
        <v>0</v>
      </c>
      <c r="S11" s="214">
        <v>0</v>
      </c>
      <c r="T11" s="214">
        <v>0</v>
      </c>
      <c r="U11" s="214">
        <v>1</v>
      </c>
      <c r="V11" s="214">
        <v>0</v>
      </c>
      <c r="W11" s="214">
        <v>711</v>
      </c>
      <c r="X11" s="214">
        <v>230</v>
      </c>
      <c r="Y11" s="214">
        <v>389</v>
      </c>
      <c r="Z11" s="214">
        <v>3</v>
      </c>
      <c r="AA11" s="215">
        <v>1488</v>
      </c>
      <c r="AB11" s="215">
        <v>309</v>
      </c>
      <c r="AC11" s="216">
        <v>1797</v>
      </c>
      <c r="AD11" s="217">
        <v>1564</v>
      </c>
      <c r="AE11" s="217">
        <v>1153</v>
      </c>
      <c r="AF11" s="217">
        <v>1582</v>
      </c>
      <c r="AG11" s="217">
        <v>1171</v>
      </c>
      <c r="AH11" s="48"/>
    </row>
    <row r="12" spans="1:34" ht="27.75" customHeight="1">
      <c r="A12" s="38">
        <v>7</v>
      </c>
      <c r="B12" s="81" t="s">
        <v>19</v>
      </c>
      <c r="C12" s="97">
        <v>23</v>
      </c>
      <c r="D12" s="97">
        <v>6</v>
      </c>
      <c r="E12" s="97">
        <v>13</v>
      </c>
      <c r="F12" s="97">
        <v>0</v>
      </c>
      <c r="G12" s="97">
        <v>0</v>
      </c>
      <c r="H12" s="97">
        <v>0</v>
      </c>
      <c r="I12" s="97">
        <v>1</v>
      </c>
      <c r="J12" s="97">
        <v>0</v>
      </c>
      <c r="K12" s="97">
        <v>17</v>
      </c>
      <c r="L12" s="97">
        <v>3</v>
      </c>
      <c r="M12" s="97">
        <v>3</v>
      </c>
      <c r="N12" s="97">
        <v>0</v>
      </c>
      <c r="O12" s="97">
        <v>9</v>
      </c>
      <c r="P12" s="97">
        <v>3</v>
      </c>
      <c r="Q12" s="97">
        <v>3</v>
      </c>
      <c r="R12" s="97">
        <v>0</v>
      </c>
      <c r="S12" s="97">
        <v>3</v>
      </c>
      <c r="T12" s="97">
        <v>0</v>
      </c>
      <c r="U12" s="97">
        <v>0</v>
      </c>
      <c r="V12" s="97">
        <v>0</v>
      </c>
      <c r="W12" s="97">
        <v>100</v>
      </c>
      <c r="X12" s="97">
        <v>49</v>
      </c>
      <c r="Y12" s="97">
        <v>99</v>
      </c>
      <c r="Z12" s="97">
        <v>4</v>
      </c>
      <c r="AA12" s="95">
        <v>271</v>
      </c>
      <c r="AB12" s="95">
        <v>65</v>
      </c>
      <c r="AC12" s="133">
        <v>336</v>
      </c>
      <c r="AD12" s="98">
        <v>285</v>
      </c>
      <c r="AE12" s="98">
        <v>202</v>
      </c>
      <c r="AF12" s="98">
        <v>284</v>
      </c>
      <c r="AG12" s="98">
        <v>203</v>
      </c>
      <c r="AH12" s="48"/>
    </row>
    <row r="13" spans="1:34" ht="27.75" customHeight="1">
      <c r="A13" s="196">
        <v>8</v>
      </c>
      <c r="B13" s="197" t="s">
        <v>20</v>
      </c>
      <c r="C13" s="214">
        <v>39</v>
      </c>
      <c r="D13" s="214">
        <v>18</v>
      </c>
      <c r="E13" s="214">
        <v>42</v>
      </c>
      <c r="F13" s="214">
        <v>1</v>
      </c>
      <c r="G13" s="214">
        <v>1</v>
      </c>
      <c r="H13" s="214">
        <v>0</v>
      </c>
      <c r="I13" s="214">
        <v>1</v>
      </c>
      <c r="J13" s="214">
        <v>0</v>
      </c>
      <c r="K13" s="214">
        <v>19</v>
      </c>
      <c r="L13" s="214">
        <v>5</v>
      </c>
      <c r="M13" s="214">
        <v>9</v>
      </c>
      <c r="N13" s="214">
        <v>1</v>
      </c>
      <c r="O13" s="214">
        <v>15</v>
      </c>
      <c r="P13" s="214">
        <v>5</v>
      </c>
      <c r="Q13" s="214">
        <v>7</v>
      </c>
      <c r="R13" s="214">
        <v>0</v>
      </c>
      <c r="S13" s="214">
        <v>2</v>
      </c>
      <c r="T13" s="214">
        <v>0</v>
      </c>
      <c r="U13" s="214">
        <v>4</v>
      </c>
      <c r="V13" s="214">
        <v>0</v>
      </c>
      <c r="W13" s="214">
        <v>107</v>
      </c>
      <c r="X13" s="214">
        <v>48</v>
      </c>
      <c r="Y13" s="214">
        <v>108</v>
      </c>
      <c r="Z13" s="214">
        <v>2</v>
      </c>
      <c r="AA13" s="215">
        <v>354</v>
      </c>
      <c r="AB13" s="215">
        <v>80</v>
      </c>
      <c r="AC13" s="216">
        <v>434</v>
      </c>
      <c r="AD13" s="217">
        <v>371</v>
      </c>
      <c r="AE13" s="217">
        <v>227</v>
      </c>
      <c r="AF13" s="217">
        <v>379</v>
      </c>
      <c r="AG13" s="217">
        <v>230</v>
      </c>
      <c r="AH13" s="48"/>
    </row>
    <row r="14" spans="1:34" ht="27.75" customHeight="1">
      <c r="A14" s="38">
        <v>9</v>
      </c>
      <c r="B14" s="81" t="s">
        <v>21</v>
      </c>
      <c r="C14" s="97">
        <v>74</v>
      </c>
      <c r="D14" s="97">
        <v>13</v>
      </c>
      <c r="E14" s="97">
        <v>35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30</v>
      </c>
      <c r="L14" s="97">
        <v>10</v>
      </c>
      <c r="M14" s="97">
        <v>9</v>
      </c>
      <c r="N14" s="97">
        <v>0</v>
      </c>
      <c r="O14" s="97">
        <v>26</v>
      </c>
      <c r="P14" s="97">
        <v>6</v>
      </c>
      <c r="Q14" s="97">
        <v>3</v>
      </c>
      <c r="R14" s="97">
        <v>0</v>
      </c>
      <c r="S14" s="97">
        <v>3</v>
      </c>
      <c r="T14" s="97">
        <v>2</v>
      </c>
      <c r="U14" s="97">
        <v>0</v>
      </c>
      <c r="V14" s="97">
        <v>0</v>
      </c>
      <c r="W14" s="97">
        <v>297</v>
      </c>
      <c r="X14" s="97">
        <v>134</v>
      </c>
      <c r="Y14" s="97">
        <v>158</v>
      </c>
      <c r="Z14" s="97">
        <v>0</v>
      </c>
      <c r="AA14" s="95">
        <v>635</v>
      </c>
      <c r="AB14" s="95">
        <v>165</v>
      </c>
      <c r="AC14" s="133">
        <v>800</v>
      </c>
      <c r="AD14" s="98">
        <v>666</v>
      </c>
      <c r="AE14" s="98">
        <v>471</v>
      </c>
      <c r="AF14" s="98">
        <v>666</v>
      </c>
      <c r="AG14" s="98">
        <v>473</v>
      </c>
      <c r="AH14" s="48"/>
    </row>
    <row r="15" spans="1:34" ht="27.75" customHeight="1">
      <c r="A15" s="196">
        <v>10</v>
      </c>
      <c r="B15" s="197" t="s">
        <v>22</v>
      </c>
      <c r="C15" s="214">
        <v>31</v>
      </c>
      <c r="D15" s="214">
        <v>6</v>
      </c>
      <c r="E15" s="214">
        <v>26</v>
      </c>
      <c r="F15" s="214">
        <v>0</v>
      </c>
      <c r="G15" s="214">
        <v>0</v>
      </c>
      <c r="H15" s="214">
        <v>0</v>
      </c>
      <c r="I15" s="214">
        <v>2</v>
      </c>
      <c r="J15" s="214">
        <v>0</v>
      </c>
      <c r="K15" s="214">
        <v>8</v>
      </c>
      <c r="L15" s="214">
        <v>1</v>
      </c>
      <c r="M15" s="214">
        <v>0</v>
      </c>
      <c r="N15" s="214">
        <v>0</v>
      </c>
      <c r="O15" s="214">
        <v>37</v>
      </c>
      <c r="P15" s="214">
        <v>7</v>
      </c>
      <c r="Q15" s="214">
        <v>2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82</v>
      </c>
      <c r="X15" s="214">
        <v>25</v>
      </c>
      <c r="Y15" s="214">
        <v>66</v>
      </c>
      <c r="Z15" s="214">
        <v>0</v>
      </c>
      <c r="AA15" s="215">
        <v>254</v>
      </c>
      <c r="AB15" s="215">
        <v>39</v>
      </c>
      <c r="AC15" s="216">
        <v>293</v>
      </c>
      <c r="AD15" s="217">
        <v>272</v>
      </c>
      <c r="AE15" s="217">
        <v>155</v>
      </c>
      <c r="AF15" s="217">
        <v>266</v>
      </c>
      <c r="AG15" s="217">
        <v>156</v>
      </c>
      <c r="AH15" s="48"/>
    </row>
    <row r="16" spans="1:34" ht="27.75" customHeight="1">
      <c r="A16" s="38">
        <v>11</v>
      </c>
      <c r="B16" s="81" t="s">
        <v>23</v>
      </c>
      <c r="C16" s="97">
        <v>38</v>
      </c>
      <c r="D16" s="97">
        <v>19</v>
      </c>
      <c r="E16" s="97">
        <v>59</v>
      </c>
      <c r="F16" s="97">
        <v>0</v>
      </c>
      <c r="G16" s="97">
        <v>9</v>
      </c>
      <c r="H16" s="97">
        <v>2</v>
      </c>
      <c r="I16" s="97">
        <v>2</v>
      </c>
      <c r="J16" s="97">
        <v>0</v>
      </c>
      <c r="K16" s="97">
        <v>3</v>
      </c>
      <c r="L16" s="97">
        <v>2</v>
      </c>
      <c r="M16" s="97">
        <v>1</v>
      </c>
      <c r="N16" s="97">
        <v>0</v>
      </c>
      <c r="O16" s="97">
        <v>22</v>
      </c>
      <c r="P16" s="97">
        <v>11</v>
      </c>
      <c r="Q16" s="97">
        <v>11</v>
      </c>
      <c r="R16" s="97">
        <v>0</v>
      </c>
      <c r="S16" s="97">
        <v>0</v>
      </c>
      <c r="T16" s="97">
        <v>0</v>
      </c>
      <c r="U16" s="97">
        <v>2</v>
      </c>
      <c r="V16" s="97">
        <v>0</v>
      </c>
      <c r="W16" s="97">
        <v>284</v>
      </c>
      <c r="X16" s="97">
        <v>142</v>
      </c>
      <c r="Y16" s="97">
        <v>323</v>
      </c>
      <c r="Z16" s="97">
        <v>5</v>
      </c>
      <c r="AA16" s="95">
        <v>754</v>
      </c>
      <c r="AB16" s="95">
        <v>181</v>
      </c>
      <c r="AC16" s="133">
        <v>935</v>
      </c>
      <c r="AD16" s="98">
        <v>834</v>
      </c>
      <c r="AE16" s="98">
        <v>672</v>
      </c>
      <c r="AF16" s="98">
        <v>973</v>
      </c>
      <c r="AG16" s="98">
        <v>779</v>
      </c>
      <c r="AH16" s="48"/>
    </row>
    <row r="17" spans="1:34" ht="27.75" customHeight="1">
      <c r="A17" s="196">
        <v>12</v>
      </c>
      <c r="B17" s="197" t="s">
        <v>24</v>
      </c>
      <c r="C17" s="214">
        <v>27</v>
      </c>
      <c r="D17" s="214">
        <v>8</v>
      </c>
      <c r="E17" s="214">
        <v>48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4">
        <v>21</v>
      </c>
      <c r="L17" s="214">
        <v>5</v>
      </c>
      <c r="M17" s="214">
        <v>11</v>
      </c>
      <c r="N17" s="214">
        <v>0</v>
      </c>
      <c r="O17" s="214">
        <v>21</v>
      </c>
      <c r="P17" s="214">
        <v>4</v>
      </c>
      <c r="Q17" s="214">
        <v>7</v>
      </c>
      <c r="R17" s="214">
        <v>0</v>
      </c>
      <c r="S17" s="214">
        <v>1</v>
      </c>
      <c r="T17" s="214">
        <v>1</v>
      </c>
      <c r="U17" s="214">
        <v>2</v>
      </c>
      <c r="V17" s="214">
        <v>0</v>
      </c>
      <c r="W17" s="214">
        <v>106</v>
      </c>
      <c r="X17" s="214">
        <v>71</v>
      </c>
      <c r="Y17" s="214">
        <v>274</v>
      </c>
      <c r="Z17" s="214">
        <v>2</v>
      </c>
      <c r="AA17" s="215">
        <v>520</v>
      </c>
      <c r="AB17" s="215">
        <v>93</v>
      </c>
      <c r="AC17" s="216">
        <v>613</v>
      </c>
      <c r="AD17" s="217">
        <v>552</v>
      </c>
      <c r="AE17" s="217">
        <v>400</v>
      </c>
      <c r="AF17" s="217">
        <v>562</v>
      </c>
      <c r="AG17" s="217">
        <v>408</v>
      </c>
      <c r="AH17" s="48"/>
    </row>
    <row r="18" spans="1:34" ht="27.75" customHeight="1">
      <c r="A18" s="38">
        <v>13</v>
      </c>
      <c r="B18" s="81" t="s">
        <v>25</v>
      </c>
      <c r="C18" s="97">
        <v>46</v>
      </c>
      <c r="D18" s="97">
        <v>17</v>
      </c>
      <c r="E18" s="97">
        <v>41</v>
      </c>
      <c r="F18" s="97">
        <v>1</v>
      </c>
      <c r="G18" s="97">
        <v>5</v>
      </c>
      <c r="H18" s="97">
        <v>0</v>
      </c>
      <c r="I18" s="97">
        <v>2</v>
      </c>
      <c r="J18" s="97">
        <v>0</v>
      </c>
      <c r="K18" s="97">
        <v>34</v>
      </c>
      <c r="L18" s="97">
        <v>12</v>
      </c>
      <c r="M18" s="97">
        <v>3</v>
      </c>
      <c r="N18" s="97">
        <v>0</v>
      </c>
      <c r="O18" s="97">
        <v>31</v>
      </c>
      <c r="P18" s="97">
        <v>11</v>
      </c>
      <c r="Q18" s="97">
        <v>10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91</v>
      </c>
      <c r="X18" s="97">
        <v>46</v>
      </c>
      <c r="Y18" s="97">
        <v>169</v>
      </c>
      <c r="Z18" s="97">
        <v>3</v>
      </c>
      <c r="AA18" s="95">
        <v>432</v>
      </c>
      <c r="AB18" s="95">
        <v>90</v>
      </c>
      <c r="AC18" s="218">
        <v>522</v>
      </c>
      <c r="AD18" s="98">
        <v>453</v>
      </c>
      <c r="AE18" s="98">
        <v>266</v>
      </c>
      <c r="AF18" s="98">
        <v>453</v>
      </c>
      <c r="AG18" s="98">
        <v>266</v>
      </c>
      <c r="AH18" s="48"/>
    </row>
    <row r="19" spans="1:34" ht="27.75" customHeight="1">
      <c r="A19" s="196">
        <v>14</v>
      </c>
      <c r="B19" s="197" t="s">
        <v>26</v>
      </c>
      <c r="C19" s="214">
        <v>83</v>
      </c>
      <c r="D19" s="214">
        <v>17</v>
      </c>
      <c r="E19" s="214">
        <v>22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16</v>
      </c>
      <c r="L19" s="214">
        <v>2</v>
      </c>
      <c r="M19" s="214">
        <v>0</v>
      </c>
      <c r="N19" s="214">
        <v>0</v>
      </c>
      <c r="O19" s="214">
        <v>39</v>
      </c>
      <c r="P19" s="214">
        <v>11</v>
      </c>
      <c r="Q19" s="214">
        <v>4</v>
      </c>
      <c r="R19" s="214">
        <v>0</v>
      </c>
      <c r="S19" s="214">
        <v>0</v>
      </c>
      <c r="T19" s="214">
        <v>0</v>
      </c>
      <c r="U19" s="214">
        <v>4</v>
      </c>
      <c r="V19" s="214">
        <v>0</v>
      </c>
      <c r="W19" s="214">
        <v>377</v>
      </c>
      <c r="X19" s="214">
        <v>169</v>
      </c>
      <c r="Y19" s="214">
        <v>181</v>
      </c>
      <c r="Z19" s="214">
        <v>2</v>
      </c>
      <c r="AA19" s="215">
        <v>726</v>
      </c>
      <c r="AB19" s="215">
        <v>201</v>
      </c>
      <c r="AC19" s="216">
        <v>927</v>
      </c>
      <c r="AD19" s="217">
        <v>764</v>
      </c>
      <c r="AE19" s="217">
        <v>588</v>
      </c>
      <c r="AF19" s="217">
        <v>874</v>
      </c>
      <c r="AG19" s="217">
        <v>673</v>
      </c>
      <c r="AH19" s="48"/>
    </row>
    <row r="20" spans="1:34" ht="27.75" customHeight="1">
      <c r="A20" s="38">
        <v>15</v>
      </c>
      <c r="B20" s="81" t="s">
        <v>27</v>
      </c>
      <c r="C20" s="97">
        <v>2</v>
      </c>
      <c r="D20" s="97">
        <v>0</v>
      </c>
      <c r="E20" s="97">
        <v>6</v>
      </c>
      <c r="F20" s="97">
        <v>0</v>
      </c>
      <c r="G20" s="97">
        <v>0</v>
      </c>
      <c r="H20" s="97">
        <v>0</v>
      </c>
      <c r="I20" s="97">
        <v>2</v>
      </c>
      <c r="J20" s="97">
        <v>0</v>
      </c>
      <c r="K20" s="97">
        <v>8</v>
      </c>
      <c r="L20" s="97">
        <v>2</v>
      </c>
      <c r="M20" s="97">
        <v>3</v>
      </c>
      <c r="N20" s="97">
        <v>0</v>
      </c>
      <c r="O20" s="97">
        <v>8</v>
      </c>
      <c r="P20" s="97">
        <v>0</v>
      </c>
      <c r="Q20" s="97">
        <v>4</v>
      </c>
      <c r="R20" s="97">
        <v>0</v>
      </c>
      <c r="S20" s="97">
        <v>1</v>
      </c>
      <c r="T20" s="97">
        <v>0</v>
      </c>
      <c r="U20" s="97">
        <v>1</v>
      </c>
      <c r="V20" s="97">
        <v>0</v>
      </c>
      <c r="W20" s="97">
        <v>33</v>
      </c>
      <c r="X20" s="97">
        <v>18</v>
      </c>
      <c r="Y20" s="97">
        <v>58</v>
      </c>
      <c r="Z20" s="97">
        <v>0</v>
      </c>
      <c r="AA20" s="95">
        <v>126</v>
      </c>
      <c r="AB20" s="95">
        <v>20</v>
      </c>
      <c r="AC20" s="133">
        <v>146</v>
      </c>
      <c r="AD20" s="98">
        <v>139</v>
      </c>
      <c r="AE20" s="98">
        <v>99</v>
      </c>
      <c r="AF20" s="98">
        <v>138</v>
      </c>
      <c r="AG20" s="98">
        <v>100</v>
      </c>
      <c r="AH20" s="48"/>
    </row>
    <row r="21" spans="1:34" ht="27.75" customHeight="1">
      <c r="A21" s="196">
        <v>16</v>
      </c>
      <c r="B21" s="197" t="s">
        <v>28</v>
      </c>
      <c r="C21" s="214">
        <v>0</v>
      </c>
      <c r="D21" s="214">
        <v>0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4">
        <v>0</v>
      </c>
      <c r="V21" s="214">
        <v>0</v>
      </c>
      <c r="W21" s="214">
        <v>0</v>
      </c>
      <c r="X21" s="214">
        <v>0</v>
      </c>
      <c r="Y21" s="214">
        <v>0</v>
      </c>
      <c r="Z21" s="214">
        <v>0</v>
      </c>
      <c r="AA21" s="215">
        <v>0</v>
      </c>
      <c r="AB21" s="215">
        <v>0</v>
      </c>
      <c r="AC21" s="219">
        <v>0</v>
      </c>
      <c r="AD21" s="217">
        <v>0</v>
      </c>
      <c r="AE21" s="217">
        <v>0</v>
      </c>
      <c r="AF21" s="217">
        <v>0</v>
      </c>
      <c r="AG21" s="217">
        <v>0</v>
      </c>
      <c r="AH21" s="48"/>
    </row>
    <row r="22" spans="1:34" ht="27.75" customHeight="1">
      <c r="A22" s="38">
        <v>17</v>
      </c>
      <c r="B22" s="81" t="s">
        <v>29</v>
      </c>
      <c r="C22" s="97">
        <v>43</v>
      </c>
      <c r="D22" s="97">
        <v>10</v>
      </c>
      <c r="E22" s="97">
        <v>15</v>
      </c>
      <c r="F22" s="97">
        <v>0</v>
      </c>
      <c r="G22" s="97">
        <v>2</v>
      </c>
      <c r="H22" s="97">
        <v>0</v>
      </c>
      <c r="I22" s="97">
        <v>1</v>
      </c>
      <c r="J22" s="97">
        <v>0</v>
      </c>
      <c r="K22" s="97">
        <v>24</v>
      </c>
      <c r="L22" s="97">
        <v>5</v>
      </c>
      <c r="M22" s="97">
        <v>2</v>
      </c>
      <c r="N22" s="97">
        <v>0</v>
      </c>
      <c r="O22" s="97">
        <v>35</v>
      </c>
      <c r="P22" s="97">
        <v>9</v>
      </c>
      <c r="Q22" s="97">
        <v>3</v>
      </c>
      <c r="R22" s="97">
        <v>0</v>
      </c>
      <c r="S22" s="97">
        <v>0</v>
      </c>
      <c r="T22" s="97">
        <v>0</v>
      </c>
      <c r="U22" s="97">
        <v>2</v>
      </c>
      <c r="V22" s="97">
        <v>0</v>
      </c>
      <c r="W22" s="97">
        <v>113</v>
      </c>
      <c r="X22" s="97">
        <v>45</v>
      </c>
      <c r="Y22" s="97">
        <v>82</v>
      </c>
      <c r="Z22" s="97">
        <v>1</v>
      </c>
      <c r="AA22" s="95">
        <v>322</v>
      </c>
      <c r="AB22" s="95">
        <v>70</v>
      </c>
      <c r="AC22" s="133">
        <v>392</v>
      </c>
      <c r="AD22" s="98">
        <v>328</v>
      </c>
      <c r="AE22" s="98">
        <v>197</v>
      </c>
      <c r="AF22" s="98">
        <v>325</v>
      </c>
      <c r="AG22" s="98">
        <v>196</v>
      </c>
      <c r="AH22" s="48"/>
    </row>
    <row r="23" spans="1:34" ht="27.75" customHeight="1">
      <c r="A23" s="196">
        <v>18</v>
      </c>
      <c r="B23" s="197" t="s">
        <v>30</v>
      </c>
      <c r="C23" s="214">
        <v>28</v>
      </c>
      <c r="D23" s="214">
        <v>1</v>
      </c>
      <c r="E23" s="214">
        <v>40</v>
      </c>
      <c r="F23" s="214">
        <v>1</v>
      </c>
      <c r="G23" s="214">
        <v>0</v>
      </c>
      <c r="H23" s="214"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9</v>
      </c>
      <c r="P23" s="214">
        <v>1</v>
      </c>
      <c r="Q23" s="214">
        <v>7</v>
      </c>
      <c r="R23" s="214">
        <v>0</v>
      </c>
      <c r="S23" s="214">
        <v>0</v>
      </c>
      <c r="T23" s="214">
        <v>0</v>
      </c>
      <c r="U23" s="214">
        <v>5</v>
      </c>
      <c r="V23" s="214">
        <v>0</v>
      </c>
      <c r="W23" s="214">
        <v>190</v>
      </c>
      <c r="X23" s="214">
        <v>103</v>
      </c>
      <c r="Y23" s="214">
        <v>203</v>
      </c>
      <c r="Z23" s="214">
        <v>3</v>
      </c>
      <c r="AA23" s="215">
        <v>482</v>
      </c>
      <c r="AB23" s="215">
        <v>109</v>
      </c>
      <c r="AC23" s="216">
        <v>591</v>
      </c>
      <c r="AD23" s="217">
        <v>506</v>
      </c>
      <c r="AE23" s="217">
        <v>410</v>
      </c>
      <c r="AF23" s="217">
        <v>501</v>
      </c>
      <c r="AG23" s="217">
        <v>406</v>
      </c>
      <c r="AH23" s="48"/>
    </row>
    <row r="24" spans="1:34" ht="36" customHeight="1">
      <c r="A24" s="463" t="s">
        <v>8</v>
      </c>
      <c r="B24" s="425"/>
      <c r="C24" s="98">
        <v>968</v>
      </c>
      <c r="D24" s="98">
        <v>259</v>
      </c>
      <c r="E24" s="98">
        <v>690</v>
      </c>
      <c r="F24" s="98">
        <v>9</v>
      </c>
      <c r="G24" s="98">
        <v>29</v>
      </c>
      <c r="H24" s="98">
        <v>5</v>
      </c>
      <c r="I24" s="98">
        <v>16</v>
      </c>
      <c r="J24" s="98">
        <v>0</v>
      </c>
      <c r="K24" s="98">
        <v>268</v>
      </c>
      <c r="L24" s="98">
        <v>60</v>
      </c>
      <c r="M24" s="98">
        <v>47</v>
      </c>
      <c r="N24" s="98">
        <v>1</v>
      </c>
      <c r="O24" s="98">
        <v>412</v>
      </c>
      <c r="P24" s="98">
        <v>108</v>
      </c>
      <c r="Q24" s="98">
        <v>95</v>
      </c>
      <c r="R24" s="98">
        <v>0</v>
      </c>
      <c r="S24" s="98">
        <v>17</v>
      </c>
      <c r="T24" s="98">
        <v>6</v>
      </c>
      <c r="U24" s="98">
        <v>38</v>
      </c>
      <c r="V24" s="98">
        <v>0</v>
      </c>
      <c r="W24" s="98">
        <v>4221</v>
      </c>
      <c r="X24" s="98">
        <v>1773</v>
      </c>
      <c r="Y24" s="98">
        <v>3393</v>
      </c>
      <c r="Z24" s="98">
        <v>35</v>
      </c>
      <c r="AA24" s="98">
        <v>10194</v>
      </c>
      <c r="AB24" s="98">
        <v>2256</v>
      </c>
      <c r="AC24" s="98">
        <v>12450</v>
      </c>
      <c r="AD24" s="98">
        <f>SUM(AD6:AD23)</f>
        <v>11132</v>
      </c>
      <c r="AE24" s="98">
        <f>SUM(AE6:AE23)</f>
        <v>8237</v>
      </c>
      <c r="AF24" s="98">
        <f>SUM(AF6:AF23)</f>
        <v>11723</v>
      </c>
      <c r="AG24" s="98">
        <f>SUM(AG6:AG23)</f>
        <v>8625</v>
      </c>
      <c r="AH24" s="8"/>
    </row>
    <row r="25" spans="1:34" ht="36" customHeight="1">
      <c r="A25" s="99"/>
      <c r="B25" s="100"/>
      <c r="C25" s="454" t="s">
        <v>45</v>
      </c>
      <c r="D25" s="454"/>
      <c r="E25" s="454"/>
      <c r="F25" s="454"/>
      <c r="G25" s="454" t="s">
        <v>58</v>
      </c>
      <c r="H25" s="454"/>
      <c r="I25" s="454"/>
      <c r="J25" s="454"/>
      <c r="K25" s="454" t="s">
        <v>59</v>
      </c>
      <c r="L25" s="454"/>
      <c r="M25" s="454"/>
      <c r="N25" s="454"/>
      <c r="O25" s="454" t="s">
        <v>60</v>
      </c>
      <c r="P25" s="454"/>
      <c r="Q25" s="454"/>
      <c r="R25" s="454"/>
      <c r="S25" s="454" t="s">
        <v>61</v>
      </c>
      <c r="T25" s="454"/>
      <c r="U25" s="454"/>
      <c r="V25" s="454"/>
      <c r="W25" s="454" t="s">
        <v>50</v>
      </c>
      <c r="X25" s="454"/>
      <c r="Y25" s="454"/>
      <c r="Z25" s="454"/>
      <c r="AA25" s="454" t="s">
        <v>8</v>
      </c>
      <c r="AB25" s="454"/>
      <c r="AC25" s="101"/>
      <c r="AD25" s="102"/>
      <c r="AE25" s="102"/>
      <c r="AF25" s="102"/>
      <c r="AG25" s="103"/>
      <c r="AH25" s="59"/>
    </row>
    <row r="26" spans="1:34" ht="21">
      <c r="A26" s="462" t="s">
        <v>11</v>
      </c>
      <c r="B26" s="462"/>
      <c r="C26" s="453">
        <f>SUM(C24,E24)</f>
        <v>1658</v>
      </c>
      <c r="D26" s="453"/>
      <c r="E26" s="453"/>
      <c r="F26" s="453"/>
      <c r="G26" s="453">
        <f>G24+I24</f>
        <v>45</v>
      </c>
      <c r="H26" s="453"/>
      <c r="I26" s="453"/>
      <c r="J26" s="453"/>
      <c r="K26" s="453">
        <f>K24+M24</f>
        <v>315</v>
      </c>
      <c r="L26" s="453"/>
      <c r="M26" s="453"/>
      <c r="N26" s="453"/>
      <c r="O26" s="453">
        <f>O24+Q24</f>
        <v>507</v>
      </c>
      <c r="P26" s="453"/>
      <c r="Q26" s="453"/>
      <c r="R26" s="453"/>
      <c r="S26" s="453">
        <f>S24+U24</f>
        <v>55</v>
      </c>
      <c r="T26" s="453"/>
      <c r="U26" s="453"/>
      <c r="V26" s="453"/>
      <c r="W26" s="453">
        <f>W24+Y24</f>
        <v>7614</v>
      </c>
      <c r="X26" s="453"/>
      <c r="Y26" s="453"/>
      <c r="Z26" s="453"/>
      <c r="AA26" s="453">
        <f>SUM(C26,G26,K26,O26,S26,W26)</f>
        <v>10194</v>
      </c>
      <c r="AB26" s="453"/>
      <c r="AC26" s="104"/>
      <c r="AD26" s="105"/>
      <c r="AE26" s="105"/>
      <c r="AF26" s="105"/>
      <c r="AG26" s="106"/>
      <c r="AH26" s="8"/>
    </row>
    <row r="27" spans="1:34" ht="21">
      <c r="A27" s="462" t="s">
        <v>62</v>
      </c>
      <c r="B27" s="462"/>
      <c r="C27" s="453">
        <f>D24+F24</f>
        <v>268</v>
      </c>
      <c r="D27" s="453"/>
      <c r="E27" s="453"/>
      <c r="F27" s="453"/>
      <c r="G27" s="453">
        <f>H24+J24</f>
        <v>5</v>
      </c>
      <c r="H27" s="453"/>
      <c r="I27" s="453"/>
      <c r="J27" s="453"/>
      <c r="K27" s="453">
        <f>L24+N24</f>
        <v>61</v>
      </c>
      <c r="L27" s="453"/>
      <c r="M27" s="453"/>
      <c r="N27" s="453"/>
      <c r="O27" s="453">
        <f>P24+R24</f>
        <v>108</v>
      </c>
      <c r="P27" s="453"/>
      <c r="Q27" s="453"/>
      <c r="R27" s="453"/>
      <c r="S27" s="453">
        <f>T24+V24</f>
        <v>6</v>
      </c>
      <c r="T27" s="453"/>
      <c r="U27" s="453"/>
      <c r="V27" s="453"/>
      <c r="W27" s="455">
        <f>X24+Z24</f>
        <v>1808</v>
      </c>
      <c r="X27" s="456"/>
      <c r="Y27" s="456"/>
      <c r="Z27" s="457"/>
      <c r="AA27" s="453">
        <f>SUM(C27,G27,K27,O27,S27,W27)</f>
        <v>2256</v>
      </c>
      <c r="AB27" s="453"/>
      <c r="AC27" s="107"/>
      <c r="AD27" s="108"/>
      <c r="AE27" s="108"/>
      <c r="AF27" s="108"/>
      <c r="AG27" s="109"/>
      <c r="AH27" s="8"/>
    </row>
    <row r="28" spans="1:33" ht="15">
      <c r="A28" s="110"/>
      <c r="B28" s="111" t="s">
        <v>115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</row>
  </sheetData>
  <sheetProtection/>
  <mergeCells count="54">
    <mergeCell ref="W26:Z26"/>
    <mergeCell ref="AA26:AB26"/>
    <mergeCell ref="AF2:AG3"/>
    <mergeCell ref="AD4:AD5"/>
    <mergeCell ref="AE4:AE5"/>
    <mergeCell ref="C2:AC2"/>
    <mergeCell ref="W3:Z3"/>
    <mergeCell ref="G4:H4"/>
    <mergeCell ref="I4:J4"/>
    <mergeCell ref="K4:L4"/>
    <mergeCell ref="AF4:AF5"/>
    <mergeCell ref="Q4:R4"/>
    <mergeCell ref="AC3:AC5"/>
    <mergeCell ref="A27:B27"/>
    <mergeCell ref="A26:B26"/>
    <mergeCell ref="A24:B24"/>
    <mergeCell ref="A2:A5"/>
    <mergeCell ref="B2:B5"/>
    <mergeCell ref="Y4:Z4"/>
    <mergeCell ref="S3:V3"/>
    <mergeCell ref="C3:F3"/>
    <mergeCell ref="G3:J3"/>
    <mergeCell ref="K3:N3"/>
    <mergeCell ref="C4:D4"/>
    <mergeCell ref="E4:F4"/>
    <mergeCell ref="AD2:AE3"/>
    <mergeCell ref="M4:N4"/>
    <mergeCell ref="AA3:AB4"/>
    <mergeCell ref="C25:F25"/>
    <mergeCell ref="G25:J25"/>
    <mergeCell ref="W27:Z27"/>
    <mergeCell ref="S27:V27"/>
    <mergeCell ref="O3:R3"/>
    <mergeCell ref="O4:P4"/>
    <mergeCell ref="W25:Z25"/>
    <mergeCell ref="U4:V4"/>
    <mergeCell ref="W4:X4"/>
    <mergeCell ref="S4:T4"/>
    <mergeCell ref="S26:V26"/>
    <mergeCell ref="C26:F26"/>
    <mergeCell ref="C27:F27"/>
    <mergeCell ref="G26:J26"/>
    <mergeCell ref="G27:J27"/>
    <mergeCell ref="O26:R26"/>
    <mergeCell ref="A1:AG1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="70" zoomScaleNormal="70" zoomScalePageLayoutView="0" workbookViewId="0" topLeftCell="A1">
      <selection activeCell="M10" sqref="M10"/>
    </sheetView>
  </sheetViews>
  <sheetFormatPr defaultColWidth="9.00390625" defaultRowHeight="12.75"/>
  <cols>
    <col min="1" max="1" width="4.375" style="0" customWidth="1"/>
    <col min="2" max="2" width="20.875" style="15" customWidth="1"/>
    <col min="3" max="3" width="8.00390625" style="16" customWidth="1"/>
    <col min="4" max="4" width="8.875" style="16" hidden="1" customWidth="1"/>
    <col min="5" max="5" width="10.00390625" style="16" customWidth="1"/>
    <col min="6" max="6" width="11.875" style="16" customWidth="1"/>
    <col min="7" max="7" width="8.375" style="16" customWidth="1"/>
    <col min="8" max="8" width="9.625" style="0" hidden="1" customWidth="1"/>
    <col min="9" max="9" width="10.125" style="0" customWidth="1"/>
    <col min="10" max="10" width="11.625" style="0" customWidth="1"/>
  </cols>
  <sheetData>
    <row r="1" spans="1:10" ht="51" customHeight="1">
      <c r="A1" s="468" t="s">
        <v>296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16.5" customHeight="1">
      <c r="A2" s="469" t="s">
        <v>63</v>
      </c>
      <c r="B2" s="415" t="s">
        <v>10</v>
      </c>
      <c r="C2" s="472" t="s">
        <v>64</v>
      </c>
      <c r="D2" s="472"/>
      <c r="E2" s="472"/>
      <c r="F2" s="472"/>
      <c r="G2" s="472" t="s">
        <v>65</v>
      </c>
      <c r="H2" s="472"/>
      <c r="I2" s="472"/>
      <c r="J2" s="472"/>
    </row>
    <row r="3" spans="1:10" ht="48.75" customHeight="1" thickBot="1">
      <c r="A3" s="470"/>
      <c r="B3" s="471"/>
      <c r="C3" s="277" t="s">
        <v>297</v>
      </c>
      <c r="D3" s="277" t="s">
        <v>261</v>
      </c>
      <c r="E3" s="277" t="s">
        <v>66</v>
      </c>
      <c r="F3" s="277" t="s">
        <v>255</v>
      </c>
      <c r="G3" s="277" t="s">
        <v>297</v>
      </c>
      <c r="H3" s="277" t="s">
        <v>261</v>
      </c>
      <c r="I3" s="277" t="s">
        <v>66</v>
      </c>
      <c r="J3" s="277" t="s">
        <v>256</v>
      </c>
    </row>
    <row r="4" spans="1:12" s="11" customFormat="1" ht="27.75" customHeight="1" thickTop="1">
      <c r="A4" s="332">
        <v>1</v>
      </c>
      <c r="B4" s="333" t="s">
        <v>13</v>
      </c>
      <c r="C4" s="153">
        <v>642</v>
      </c>
      <c r="D4" s="153">
        <v>655</v>
      </c>
      <c r="E4" s="61">
        <v>0.9801526717557252</v>
      </c>
      <c r="F4" s="62">
        <v>770</v>
      </c>
      <c r="G4" s="305">
        <v>1139</v>
      </c>
      <c r="H4" s="60">
        <v>1162</v>
      </c>
      <c r="I4" s="61">
        <v>0.9802065404475043</v>
      </c>
      <c r="J4" s="62">
        <v>1352</v>
      </c>
      <c r="K4" s="10"/>
      <c r="L4" s="10"/>
    </row>
    <row r="5" spans="1:18" ht="27.75" customHeight="1">
      <c r="A5" s="334">
        <v>2</v>
      </c>
      <c r="B5" s="335" t="s">
        <v>14</v>
      </c>
      <c r="C5" s="248">
        <v>621</v>
      </c>
      <c r="D5" s="248">
        <v>629</v>
      </c>
      <c r="E5" s="249">
        <v>0.9872813990461049</v>
      </c>
      <c r="F5" s="250">
        <v>768</v>
      </c>
      <c r="G5" s="306">
        <v>1173</v>
      </c>
      <c r="H5" s="251">
        <v>1178</v>
      </c>
      <c r="I5" s="249">
        <v>0.9957555178268251</v>
      </c>
      <c r="J5" s="250">
        <v>1439</v>
      </c>
      <c r="K5" s="10"/>
      <c r="L5" s="10"/>
      <c r="N5" s="11"/>
      <c r="P5" s="11"/>
      <c r="R5" s="11"/>
    </row>
    <row r="6" spans="1:18" ht="27.75" customHeight="1">
      <c r="A6" s="336">
        <v>3</v>
      </c>
      <c r="B6" s="337" t="s">
        <v>15</v>
      </c>
      <c r="C6" s="154">
        <v>1330</v>
      </c>
      <c r="D6" s="154">
        <v>1310</v>
      </c>
      <c r="E6" s="43">
        <v>1.015267175572519</v>
      </c>
      <c r="F6" s="40">
        <v>1566</v>
      </c>
      <c r="G6" s="307">
        <v>2345</v>
      </c>
      <c r="H6" s="42">
        <v>2311</v>
      </c>
      <c r="I6" s="43">
        <v>1.0147122457810471</v>
      </c>
      <c r="J6" s="40">
        <v>2742</v>
      </c>
      <c r="K6" s="10"/>
      <c r="L6" s="10"/>
      <c r="N6" s="11"/>
      <c r="P6" s="11"/>
      <c r="R6" s="11"/>
    </row>
    <row r="7" spans="1:12" s="13" customFormat="1" ht="27.75" customHeight="1">
      <c r="A7" s="334">
        <v>4</v>
      </c>
      <c r="B7" s="335" t="s">
        <v>16</v>
      </c>
      <c r="C7" s="248">
        <v>1467</v>
      </c>
      <c r="D7" s="248">
        <v>1440</v>
      </c>
      <c r="E7" s="249">
        <v>1.01875</v>
      </c>
      <c r="F7" s="250">
        <v>1769</v>
      </c>
      <c r="G7" s="306">
        <v>2937</v>
      </c>
      <c r="H7" s="251">
        <v>2871</v>
      </c>
      <c r="I7" s="249">
        <v>1.0229885057471264</v>
      </c>
      <c r="J7" s="250">
        <v>3488</v>
      </c>
      <c r="K7" s="12"/>
      <c r="L7" s="12"/>
    </row>
    <row r="8" spans="1:18" ht="27.75" customHeight="1">
      <c r="A8" s="336">
        <v>5</v>
      </c>
      <c r="B8" s="337" t="s">
        <v>17</v>
      </c>
      <c r="C8" s="154">
        <v>1091</v>
      </c>
      <c r="D8" s="154">
        <v>1097</v>
      </c>
      <c r="E8" s="43">
        <v>0.9945305378304466</v>
      </c>
      <c r="F8" s="40">
        <v>1410</v>
      </c>
      <c r="G8" s="307">
        <v>1926</v>
      </c>
      <c r="H8" s="42">
        <v>1929</v>
      </c>
      <c r="I8" s="43">
        <v>0.9984447900466563</v>
      </c>
      <c r="J8" s="40">
        <v>2472</v>
      </c>
      <c r="K8" s="10"/>
      <c r="L8" s="10"/>
      <c r="N8" s="11"/>
      <c r="P8" s="11"/>
      <c r="R8" s="11"/>
    </row>
    <row r="9" spans="1:18" ht="27.75" customHeight="1">
      <c r="A9" s="334">
        <v>6</v>
      </c>
      <c r="B9" s="335" t="s">
        <v>18</v>
      </c>
      <c r="C9" s="248">
        <v>1888</v>
      </c>
      <c r="D9" s="248">
        <v>1881</v>
      </c>
      <c r="E9" s="249">
        <v>1.0037214247740565</v>
      </c>
      <c r="F9" s="250">
        <v>2255</v>
      </c>
      <c r="G9" s="306">
        <v>3759</v>
      </c>
      <c r="H9" s="251">
        <v>3728</v>
      </c>
      <c r="I9" s="249">
        <v>1.0083154506437768</v>
      </c>
      <c r="J9" s="250">
        <v>4396</v>
      </c>
      <c r="K9" s="10"/>
      <c r="L9" s="10"/>
      <c r="N9" s="11"/>
      <c r="P9" s="11"/>
      <c r="R9" s="11"/>
    </row>
    <row r="10" spans="1:12" s="13" customFormat="1" ht="27.75" customHeight="1">
      <c r="A10" s="336">
        <v>7</v>
      </c>
      <c r="B10" s="337" t="s">
        <v>19</v>
      </c>
      <c r="C10" s="154">
        <v>680</v>
      </c>
      <c r="D10" s="154">
        <v>661</v>
      </c>
      <c r="E10" s="45">
        <v>1.0287443267776097</v>
      </c>
      <c r="F10" s="41">
        <v>818</v>
      </c>
      <c r="G10" s="308">
        <v>1217</v>
      </c>
      <c r="H10" s="44">
        <v>1170</v>
      </c>
      <c r="I10" s="45">
        <v>1.0401709401709403</v>
      </c>
      <c r="J10" s="41">
        <v>1450</v>
      </c>
      <c r="K10" s="12"/>
      <c r="L10" s="12"/>
    </row>
    <row r="11" spans="1:12" s="13" customFormat="1" ht="27.75" customHeight="1">
      <c r="A11" s="334">
        <v>8</v>
      </c>
      <c r="B11" s="335" t="s">
        <v>20</v>
      </c>
      <c r="C11" s="248">
        <v>442</v>
      </c>
      <c r="D11" s="248">
        <v>442</v>
      </c>
      <c r="E11" s="249">
        <v>1</v>
      </c>
      <c r="F11" s="250">
        <v>538</v>
      </c>
      <c r="G11" s="251">
        <v>802</v>
      </c>
      <c r="H11" s="251">
        <v>793</v>
      </c>
      <c r="I11" s="249">
        <v>1.0113493064312737</v>
      </c>
      <c r="J11" s="250">
        <v>958</v>
      </c>
      <c r="K11" s="12"/>
      <c r="L11" s="12"/>
    </row>
    <row r="12" spans="1:18" ht="27.75" customHeight="1">
      <c r="A12" s="336">
        <v>9</v>
      </c>
      <c r="B12" s="337" t="s">
        <v>21</v>
      </c>
      <c r="C12" s="154">
        <v>530</v>
      </c>
      <c r="D12" s="154">
        <v>528</v>
      </c>
      <c r="E12" s="43">
        <v>1.003787878787879</v>
      </c>
      <c r="F12" s="40">
        <v>632</v>
      </c>
      <c r="G12" s="42">
        <v>976</v>
      </c>
      <c r="H12" s="42">
        <v>959</v>
      </c>
      <c r="I12" s="43">
        <v>1.0177267987486966</v>
      </c>
      <c r="J12" s="40">
        <v>1152</v>
      </c>
      <c r="K12" s="10"/>
      <c r="L12" s="10"/>
      <c r="N12" s="11"/>
      <c r="P12" s="11"/>
      <c r="R12" s="11"/>
    </row>
    <row r="13" spans="1:12" s="13" customFormat="1" ht="27.75" customHeight="1">
      <c r="A13" s="334">
        <v>10</v>
      </c>
      <c r="B13" s="335" t="s">
        <v>22</v>
      </c>
      <c r="C13" s="248">
        <v>622</v>
      </c>
      <c r="D13" s="248">
        <v>613</v>
      </c>
      <c r="E13" s="249">
        <v>1.0146818923327896</v>
      </c>
      <c r="F13" s="250">
        <v>749</v>
      </c>
      <c r="G13" s="306">
        <v>1057</v>
      </c>
      <c r="H13" s="251">
        <v>1039</v>
      </c>
      <c r="I13" s="249">
        <v>1.0173243503368623</v>
      </c>
      <c r="J13" s="250">
        <v>1278</v>
      </c>
      <c r="K13" s="12"/>
      <c r="L13" s="12"/>
    </row>
    <row r="14" spans="1:18" ht="27.75" customHeight="1">
      <c r="A14" s="336">
        <v>11</v>
      </c>
      <c r="B14" s="337" t="s">
        <v>23</v>
      </c>
      <c r="C14" s="154">
        <v>389</v>
      </c>
      <c r="D14" s="154">
        <v>382</v>
      </c>
      <c r="E14" s="43">
        <v>1.0183246073298429</v>
      </c>
      <c r="F14" s="40">
        <v>475</v>
      </c>
      <c r="G14" s="42">
        <v>764</v>
      </c>
      <c r="H14" s="42">
        <v>750</v>
      </c>
      <c r="I14" s="43">
        <v>1.0186666666666666</v>
      </c>
      <c r="J14" s="40">
        <v>927</v>
      </c>
      <c r="K14" s="10"/>
      <c r="L14" s="10"/>
      <c r="N14" s="11"/>
      <c r="P14" s="11"/>
      <c r="R14" s="11"/>
    </row>
    <row r="15" spans="1:12" s="11" customFormat="1" ht="27.75" customHeight="1">
      <c r="A15" s="334">
        <v>12</v>
      </c>
      <c r="B15" s="335" t="s">
        <v>24</v>
      </c>
      <c r="C15" s="248">
        <v>974</v>
      </c>
      <c r="D15" s="248">
        <v>971</v>
      </c>
      <c r="E15" s="249">
        <v>1.0030895983522141</v>
      </c>
      <c r="F15" s="250">
        <v>1169</v>
      </c>
      <c r="G15" s="306">
        <v>1827</v>
      </c>
      <c r="H15" s="251">
        <v>1813</v>
      </c>
      <c r="I15" s="249">
        <v>1.0077220077220077</v>
      </c>
      <c r="J15" s="250">
        <v>2170</v>
      </c>
      <c r="K15" s="10"/>
      <c r="L15" s="10"/>
    </row>
    <row r="16" spans="1:18" ht="27.75" customHeight="1">
      <c r="A16" s="336">
        <v>13</v>
      </c>
      <c r="B16" s="337" t="s">
        <v>25</v>
      </c>
      <c r="C16" s="154">
        <v>683</v>
      </c>
      <c r="D16" s="154">
        <v>669</v>
      </c>
      <c r="E16" s="43">
        <v>1.0209267563527653</v>
      </c>
      <c r="F16" s="40">
        <v>803</v>
      </c>
      <c r="G16" s="307">
        <v>1184</v>
      </c>
      <c r="H16" s="42">
        <v>1140</v>
      </c>
      <c r="I16" s="43">
        <v>1.03859649122807</v>
      </c>
      <c r="J16" s="40">
        <v>1375</v>
      </c>
      <c r="K16" s="10"/>
      <c r="L16" s="10"/>
      <c r="N16" s="11"/>
      <c r="P16" s="11"/>
      <c r="R16" s="11"/>
    </row>
    <row r="17" spans="1:12" s="13" customFormat="1" ht="27.75" customHeight="1">
      <c r="A17" s="334">
        <v>14</v>
      </c>
      <c r="B17" s="335" t="s">
        <v>26</v>
      </c>
      <c r="C17" s="248">
        <v>652</v>
      </c>
      <c r="D17" s="248">
        <v>648</v>
      </c>
      <c r="E17" s="249">
        <v>1.0061728395061729</v>
      </c>
      <c r="F17" s="250">
        <v>800</v>
      </c>
      <c r="G17" s="306">
        <v>1226</v>
      </c>
      <c r="H17" s="251">
        <v>1207</v>
      </c>
      <c r="I17" s="249">
        <v>1.015741507870754</v>
      </c>
      <c r="J17" s="250">
        <v>1474</v>
      </c>
      <c r="K17" s="12"/>
      <c r="L17" s="12"/>
    </row>
    <row r="18" spans="1:18" ht="27.75" customHeight="1">
      <c r="A18" s="336">
        <v>15</v>
      </c>
      <c r="B18" s="337" t="s">
        <v>27</v>
      </c>
      <c r="C18" s="154">
        <v>640</v>
      </c>
      <c r="D18" s="154">
        <v>620</v>
      </c>
      <c r="E18" s="43">
        <v>1.032258064516129</v>
      </c>
      <c r="F18" s="40">
        <v>759</v>
      </c>
      <c r="G18" s="307">
        <v>1184</v>
      </c>
      <c r="H18" s="42">
        <v>1146</v>
      </c>
      <c r="I18" s="43">
        <v>1.0331588132635252</v>
      </c>
      <c r="J18" s="40">
        <v>1396</v>
      </c>
      <c r="K18" s="10"/>
      <c r="L18" s="10"/>
      <c r="N18" s="11"/>
      <c r="P18" s="11"/>
      <c r="R18" s="11"/>
    </row>
    <row r="19" spans="1:18" ht="27.75" customHeight="1">
      <c r="A19" s="334">
        <v>16</v>
      </c>
      <c r="B19" s="335" t="s">
        <v>28</v>
      </c>
      <c r="C19" s="248">
        <v>230</v>
      </c>
      <c r="D19" s="248">
        <v>231</v>
      </c>
      <c r="E19" s="249">
        <v>0.9956709956709957</v>
      </c>
      <c r="F19" s="250">
        <v>276</v>
      </c>
      <c r="G19" s="251">
        <v>408</v>
      </c>
      <c r="H19" s="251">
        <v>405</v>
      </c>
      <c r="I19" s="249">
        <v>1.0074074074074073</v>
      </c>
      <c r="J19" s="250">
        <v>479</v>
      </c>
      <c r="K19" s="10"/>
      <c r="L19" s="10"/>
      <c r="N19" s="11"/>
      <c r="P19" s="11"/>
      <c r="R19" s="11"/>
    </row>
    <row r="20" spans="1:18" ht="27.75" customHeight="1">
      <c r="A20" s="336">
        <v>17</v>
      </c>
      <c r="B20" s="337" t="s">
        <v>29</v>
      </c>
      <c r="C20" s="154">
        <v>926</v>
      </c>
      <c r="D20" s="154">
        <v>916</v>
      </c>
      <c r="E20" s="43">
        <v>1.0109170305676856</v>
      </c>
      <c r="F20" s="40">
        <v>1088</v>
      </c>
      <c r="G20" s="307">
        <v>1589</v>
      </c>
      <c r="H20" s="42">
        <v>1567</v>
      </c>
      <c r="I20" s="43">
        <v>1.0140395660497767</v>
      </c>
      <c r="J20" s="40">
        <v>1855</v>
      </c>
      <c r="K20" s="10"/>
      <c r="L20" s="10"/>
      <c r="N20" s="11"/>
      <c r="P20" s="11"/>
      <c r="R20" s="11"/>
    </row>
    <row r="21" spans="1:18" ht="27.75" customHeight="1">
      <c r="A21" s="334">
        <v>18</v>
      </c>
      <c r="B21" s="335" t="s">
        <v>30</v>
      </c>
      <c r="C21" s="248">
        <v>749</v>
      </c>
      <c r="D21" s="248">
        <v>730</v>
      </c>
      <c r="E21" s="249">
        <v>1.026027397260274</v>
      </c>
      <c r="F21" s="250">
        <v>889</v>
      </c>
      <c r="G21" s="306">
        <v>1384</v>
      </c>
      <c r="H21" s="251">
        <v>1354</v>
      </c>
      <c r="I21" s="249">
        <v>1.0221565731166913</v>
      </c>
      <c r="J21" s="250">
        <v>1611</v>
      </c>
      <c r="K21" s="10"/>
      <c r="L21" s="10"/>
      <c r="N21" s="11"/>
      <c r="P21" s="11"/>
      <c r="R21" s="11"/>
    </row>
    <row r="22" spans="1:10" s="14" customFormat="1" ht="27.75" customHeight="1">
      <c r="A22" s="473" t="s">
        <v>8</v>
      </c>
      <c r="B22" s="474"/>
      <c r="C22" s="155">
        <v>14556</v>
      </c>
      <c r="D22" s="155">
        <v>14423</v>
      </c>
      <c r="E22" s="43">
        <v>1.0092213825140401</v>
      </c>
      <c r="F22" s="40">
        <v>17534</v>
      </c>
      <c r="G22" s="156">
        <v>26897</v>
      </c>
      <c r="H22" s="156">
        <v>26522</v>
      </c>
      <c r="I22" s="43">
        <v>1.0141392051881457</v>
      </c>
      <c r="J22" s="40">
        <v>32014</v>
      </c>
    </row>
    <row r="24" ht="15">
      <c r="L24" s="10"/>
    </row>
    <row r="27" ht="28.5" customHeight="1">
      <c r="F27" s="17"/>
    </row>
    <row r="28" ht="12.75">
      <c r="G28" s="18"/>
    </row>
    <row r="29" spans="3:6" ht="12.75">
      <c r="C29" s="18"/>
      <c r="D29" s="18"/>
      <c r="E29" s="18"/>
      <c r="F29" s="18"/>
    </row>
  </sheetData>
  <sheetProtection/>
  <mergeCells count="6">
    <mergeCell ref="A1:J1"/>
    <mergeCell ref="A2:A3"/>
    <mergeCell ref="B2:B3"/>
    <mergeCell ref="C2:F2"/>
    <mergeCell ref="G2:J2"/>
    <mergeCell ref="A22:B2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="60" zoomScaleNormal="60" zoomScalePageLayoutView="0" workbookViewId="0" topLeftCell="A1">
      <selection activeCell="R10" sqref="R10"/>
    </sheetView>
  </sheetViews>
  <sheetFormatPr defaultColWidth="9.00390625" defaultRowHeight="12.75"/>
  <cols>
    <col min="1" max="1" width="4.50390625" style="0" bestFit="1" customWidth="1"/>
    <col min="2" max="2" width="24.00390625" style="0" bestFit="1" customWidth="1"/>
    <col min="3" max="4" width="10.625" style="0" bestFit="1" customWidth="1"/>
    <col min="7" max="7" width="9.625" style="0" customWidth="1"/>
    <col min="9" max="9" width="11.125" style="0" customWidth="1"/>
    <col min="14" max="14" width="11.50390625" style="0" customWidth="1"/>
    <col min="15" max="15" width="13.375" style="0" customWidth="1"/>
    <col min="16" max="16" width="14.50390625" style="0" customWidth="1"/>
  </cols>
  <sheetData>
    <row r="1" spans="1:16" ht="20.25">
      <c r="A1" s="475" t="s">
        <v>298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</row>
    <row r="2" spans="1:16" ht="90.75" customHeight="1">
      <c r="A2" s="428" t="s">
        <v>9</v>
      </c>
      <c r="B2" s="428" t="s">
        <v>10</v>
      </c>
      <c r="C2" s="427" t="s">
        <v>192</v>
      </c>
      <c r="D2" s="427"/>
      <c r="E2" s="55" t="s">
        <v>117</v>
      </c>
      <c r="F2" s="427" t="s">
        <v>118</v>
      </c>
      <c r="G2" s="427"/>
      <c r="H2" s="427" t="s">
        <v>119</v>
      </c>
      <c r="I2" s="427"/>
      <c r="J2" s="427" t="s">
        <v>120</v>
      </c>
      <c r="K2" s="427"/>
      <c r="L2" s="427" t="s">
        <v>121</v>
      </c>
      <c r="M2" s="427"/>
      <c r="N2" s="427" t="s">
        <v>122</v>
      </c>
      <c r="O2" s="427"/>
      <c r="P2" s="55" t="s">
        <v>123</v>
      </c>
    </row>
    <row r="3" spans="1:16" ht="15" customHeight="1" thickBot="1">
      <c r="A3" s="433"/>
      <c r="B3" s="433"/>
      <c r="C3" s="157" t="s">
        <v>124</v>
      </c>
      <c r="D3" s="157" t="s">
        <v>125</v>
      </c>
      <c r="E3" s="157" t="s">
        <v>125</v>
      </c>
      <c r="F3" s="157" t="s">
        <v>124</v>
      </c>
      <c r="G3" s="158" t="s">
        <v>125</v>
      </c>
      <c r="H3" s="157" t="s">
        <v>124</v>
      </c>
      <c r="I3" s="158" t="s">
        <v>125</v>
      </c>
      <c r="J3" s="157" t="s">
        <v>124</v>
      </c>
      <c r="K3" s="158" t="s">
        <v>125</v>
      </c>
      <c r="L3" s="157" t="s">
        <v>124</v>
      </c>
      <c r="M3" s="158" t="s">
        <v>125</v>
      </c>
      <c r="N3" s="157" t="s">
        <v>124</v>
      </c>
      <c r="O3" s="158" t="s">
        <v>125</v>
      </c>
      <c r="P3" s="158" t="s">
        <v>125</v>
      </c>
    </row>
    <row r="4" spans="1:16" ht="27.75" customHeight="1" thickTop="1">
      <c r="A4" s="73">
        <v>1</v>
      </c>
      <c r="B4" s="338" t="s">
        <v>13</v>
      </c>
      <c r="C4" s="292">
        <v>642</v>
      </c>
      <c r="D4" s="292">
        <v>1139</v>
      </c>
      <c r="E4" s="292">
        <v>0</v>
      </c>
      <c r="F4" s="292">
        <v>2</v>
      </c>
      <c r="G4" s="292">
        <v>2</v>
      </c>
      <c r="H4" s="292">
        <v>0</v>
      </c>
      <c r="I4" s="292">
        <v>0</v>
      </c>
      <c r="J4" s="292">
        <v>1</v>
      </c>
      <c r="K4" s="292">
        <v>1</v>
      </c>
      <c r="L4" s="292">
        <v>0</v>
      </c>
      <c r="M4" s="292">
        <v>0</v>
      </c>
      <c r="N4" s="292">
        <v>2</v>
      </c>
      <c r="O4" s="292">
        <v>2</v>
      </c>
      <c r="P4" s="293">
        <v>5</v>
      </c>
    </row>
    <row r="5" spans="1:16" ht="27.75" customHeight="1">
      <c r="A5" s="196">
        <v>2</v>
      </c>
      <c r="B5" s="339" t="s">
        <v>14</v>
      </c>
      <c r="C5" s="296">
        <v>621</v>
      </c>
      <c r="D5" s="296">
        <v>1173</v>
      </c>
      <c r="E5" s="296">
        <v>0</v>
      </c>
      <c r="F5" s="296">
        <v>6</v>
      </c>
      <c r="G5" s="296">
        <v>6</v>
      </c>
      <c r="H5" s="296">
        <v>0</v>
      </c>
      <c r="I5" s="296">
        <v>0</v>
      </c>
      <c r="J5" s="296">
        <v>0</v>
      </c>
      <c r="K5" s="296">
        <v>0</v>
      </c>
      <c r="L5" s="296">
        <v>2</v>
      </c>
      <c r="M5" s="296">
        <v>3</v>
      </c>
      <c r="N5" s="296">
        <v>1</v>
      </c>
      <c r="O5" s="296">
        <v>1</v>
      </c>
      <c r="P5" s="297">
        <v>10</v>
      </c>
    </row>
    <row r="6" spans="1:16" ht="27.75" customHeight="1">
      <c r="A6" s="38">
        <v>3</v>
      </c>
      <c r="B6" s="340" t="s">
        <v>15</v>
      </c>
      <c r="C6" s="294">
        <v>1330</v>
      </c>
      <c r="D6" s="294">
        <v>2345</v>
      </c>
      <c r="E6" s="294">
        <v>32</v>
      </c>
      <c r="F6" s="294">
        <v>3</v>
      </c>
      <c r="G6" s="294">
        <v>3</v>
      </c>
      <c r="H6" s="294">
        <v>2</v>
      </c>
      <c r="I6" s="294">
        <v>2</v>
      </c>
      <c r="J6" s="294">
        <v>0</v>
      </c>
      <c r="K6" s="294">
        <v>0</v>
      </c>
      <c r="L6" s="294">
        <v>5</v>
      </c>
      <c r="M6" s="294">
        <v>5</v>
      </c>
      <c r="N6" s="294">
        <v>4</v>
      </c>
      <c r="O6" s="294">
        <v>6</v>
      </c>
      <c r="P6" s="295">
        <v>16</v>
      </c>
    </row>
    <row r="7" spans="1:16" ht="27.75" customHeight="1">
      <c r="A7" s="196">
        <v>4</v>
      </c>
      <c r="B7" s="339" t="s">
        <v>16</v>
      </c>
      <c r="C7" s="296">
        <v>1467</v>
      </c>
      <c r="D7" s="296">
        <v>2937</v>
      </c>
      <c r="E7" s="296">
        <v>177</v>
      </c>
      <c r="F7" s="296">
        <v>8</v>
      </c>
      <c r="G7" s="296">
        <v>8</v>
      </c>
      <c r="H7" s="296">
        <v>1</v>
      </c>
      <c r="I7" s="296">
        <v>1</v>
      </c>
      <c r="J7" s="296">
        <v>1</v>
      </c>
      <c r="K7" s="296">
        <v>3</v>
      </c>
      <c r="L7" s="296">
        <v>4</v>
      </c>
      <c r="M7" s="296">
        <v>4</v>
      </c>
      <c r="N7" s="296">
        <v>16</v>
      </c>
      <c r="O7" s="296">
        <v>18</v>
      </c>
      <c r="P7" s="297">
        <v>34</v>
      </c>
    </row>
    <row r="8" spans="1:16" ht="27.75" customHeight="1">
      <c r="A8" s="38">
        <v>5</v>
      </c>
      <c r="B8" s="340" t="s">
        <v>17</v>
      </c>
      <c r="C8" s="294">
        <v>1091</v>
      </c>
      <c r="D8" s="294">
        <v>1926</v>
      </c>
      <c r="E8" s="294">
        <v>54</v>
      </c>
      <c r="F8" s="294">
        <v>2</v>
      </c>
      <c r="G8" s="294">
        <v>2</v>
      </c>
      <c r="H8" s="294">
        <v>1</v>
      </c>
      <c r="I8" s="294">
        <v>1</v>
      </c>
      <c r="J8" s="294">
        <v>0</v>
      </c>
      <c r="K8" s="294">
        <v>0</v>
      </c>
      <c r="L8" s="294">
        <v>1</v>
      </c>
      <c r="M8" s="294">
        <v>1</v>
      </c>
      <c r="N8" s="294">
        <v>8</v>
      </c>
      <c r="O8" s="294">
        <v>12</v>
      </c>
      <c r="P8" s="295">
        <v>16</v>
      </c>
    </row>
    <row r="9" spans="1:16" ht="27.75" customHeight="1">
      <c r="A9" s="196">
        <v>6</v>
      </c>
      <c r="B9" s="339" t="s">
        <v>18</v>
      </c>
      <c r="C9" s="296">
        <v>1888</v>
      </c>
      <c r="D9" s="296">
        <v>3759</v>
      </c>
      <c r="E9" s="296">
        <v>4</v>
      </c>
      <c r="F9" s="296">
        <v>10</v>
      </c>
      <c r="G9" s="296">
        <v>10</v>
      </c>
      <c r="H9" s="296">
        <v>0</v>
      </c>
      <c r="I9" s="296">
        <v>0</v>
      </c>
      <c r="J9" s="296">
        <v>4</v>
      </c>
      <c r="K9" s="296">
        <v>6</v>
      </c>
      <c r="L9" s="296">
        <v>5</v>
      </c>
      <c r="M9" s="296">
        <v>5</v>
      </c>
      <c r="N9" s="296">
        <v>12</v>
      </c>
      <c r="O9" s="296">
        <v>15</v>
      </c>
      <c r="P9" s="297">
        <v>36</v>
      </c>
    </row>
    <row r="10" spans="1:16" ht="27.75" customHeight="1">
      <c r="A10" s="38">
        <v>7</v>
      </c>
      <c r="B10" s="340" t="s">
        <v>19</v>
      </c>
      <c r="C10" s="294">
        <v>680</v>
      </c>
      <c r="D10" s="294">
        <v>1217</v>
      </c>
      <c r="E10" s="294">
        <v>103</v>
      </c>
      <c r="F10" s="294">
        <v>5</v>
      </c>
      <c r="G10" s="294">
        <v>5</v>
      </c>
      <c r="H10" s="294">
        <v>0</v>
      </c>
      <c r="I10" s="294">
        <v>0</v>
      </c>
      <c r="J10" s="294">
        <v>0</v>
      </c>
      <c r="K10" s="294">
        <v>0</v>
      </c>
      <c r="L10" s="294">
        <v>3</v>
      </c>
      <c r="M10" s="294">
        <v>3</v>
      </c>
      <c r="N10" s="294">
        <v>8</v>
      </c>
      <c r="O10" s="294">
        <v>8</v>
      </c>
      <c r="P10" s="295">
        <v>16</v>
      </c>
    </row>
    <row r="11" spans="1:16" ht="27.75" customHeight="1">
      <c r="A11" s="196">
        <v>8</v>
      </c>
      <c r="B11" s="339" t="s">
        <v>20</v>
      </c>
      <c r="C11" s="296">
        <v>442</v>
      </c>
      <c r="D11" s="296">
        <v>802</v>
      </c>
      <c r="E11" s="296">
        <v>2</v>
      </c>
      <c r="F11" s="296">
        <v>1</v>
      </c>
      <c r="G11" s="296">
        <v>1</v>
      </c>
      <c r="H11" s="296">
        <v>0</v>
      </c>
      <c r="I11" s="296">
        <v>0</v>
      </c>
      <c r="J11" s="296">
        <v>0</v>
      </c>
      <c r="K11" s="296">
        <v>0</v>
      </c>
      <c r="L11" s="296">
        <v>1</v>
      </c>
      <c r="M11" s="296">
        <v>1</v>
      </c>
      <c r="N11" s="296">
        <v>1</v>
      </c>
      <c r="O11" s="296">
        <v>1</v>
      </c>
      <c r="P11" s="297">
        <v>3</v>
      </c>
    </row>
    <row r="12" spans="1:16" ht="27.75" customHeight="1">
      <c r="A12" s="38">
        <v>9</v>
      </c>
      <c r="B12" s="340" t="s">
        <v>21</v>
      </c>
      <c r="C12" s="294">
        <v>530</v>
      </c>
      <c r="D12" s="294">
        <v>976</v>
      </c>
      <c r="E12" s="294">
        <v>0</v>
      </c>
      <c r="F12" s="294">
        <v>4</v>
      </c>
      <c r="G12" s="294">
        <v>4</v>
      </c>
      <c r="H12" s="294">
        <v>0</v>
      </c>
      <c r="I12" s="294">
        <v>0</v>
      </c>
      <c r="J12" s="294">
        <v>0</v>
      </c>
      <c r="K12" s="294">
        <v>0</v>
      </c>
      <c r="L12" s="294">
        <v>1</v>
      </c>
      <c r="M12" s="294">
        <v>1</v>
      </c>
      <c r="N12" s="294">
        <v>2</v>
      </c>
      <c r="O12" s="294">
        <v>2</v>
      </c>
      <c r="P12" s="295">
        <v>7</v>
      </c>
    </row>
    <row r="13" spans="1:16" ht="27.75" customHeight="1">
      <c r="A13" s="196">
        <v>10</v>
      </c>
      <c r="B13" s="339" t="s">
        <v>22</v>
      </c>
      <c r="C13" s="296">
        <v>622</v>
      </c>
      <c r="D13" s="296">
        <v>1057</v>
      </c>
      <c r="E13" s="296">
        <v>43</v>
      </c>
      <c r="F13" s="296">
        <v>3</v>
      </c>
      <c r="G13" s="296">
        <v>3</v>
      </c>
      <c r="H13" s="296">
        <v>0</v>
      </c>
      <c r="I13" s="296">
        <v>0</v>
      </c>
      <c r="J13" s="296">
        <v>0</v>
      </c>
      <c r="K13" s="296">
        <v>0</v>
      </c>
      <c r="L13" s="296">
        <v>3</v>
      </c>
      <c r="M13" s="296">
        <v>3</v>
      </c>
      <c r="N13" s="296">
        <v>1</v>
      </c>
      <c r="O13" s="296">
        <v>1</v>
      </c>
      <c r="P13" s="297">
        <v>7</v>
      </c>
    </row>
    <row r="14" spans="1:16" ht="27.75" customHeight="1">
      <c r="A14" s="38">
        <v>11</v>
      </c>
      <c r="B14" s="340" t="s">
        <v>23</v>
      </c>
      <c r="C14" s="294">
        <v>389</v>
      </c>
      <c r="D14" s="294">
        <v>764</v>
      </c>
      <c r="E14" s="294">
        <v>56</v>
      </c>
      <c r="F14" s="294">
        <v>5</v>
      </c>
      <c r="G14" s="294">
        <v>6</v>
      </c>
      <c r="H14" s="294">
        <v>0</v>
      </c>
      <c r="I14" s="294">
        <v>0</v>
      </c>
      <c r="J14" s="294">
        <v>3</v>
      </c>
      <c r="K14" s="294">
        <v>4</v>
      </c>
      <c r="L14" s="294">
        <v>1</v>
      </c>
      <c r="M14" s="294">
        <v>1</v>
      </c>
      <c r="N14" s="294">
        <v>1</v>
      </c>
      <c r="O14" s="294">
        <v>2</v>
      </c>
      <c r="P14" s="295">
        <v>13</v>
      </c>
    </row>
    <row r="15" spans="1:16" ht="27.75" customHeight="1">
      <c r="A15" s="196">
        <v>12</v>
      </c>
      <c r="B15" s="339" t="s">
        <v>24</v>
      </c>
      <c r="C15" s="296">
        <v>974</v>
      </c>
      <c r="D15" s="296">
        <v>1827</v>
      </c>
      <c r="E15" s="296">
        <v>0</v>
      </c>
      <c r="F15" s="296">
        <v>10</v>
      </c>
      <c r="G15" s="296">
        <v>10</v>
      </c>
      <c r="H15" s="296">
        <v>0</v>
      </c>
      <c r="I15" s="296">
        <v>0</v>
      </c>
      <c r="J15" s="296">
        <v>0</v>
      </c>
      <c r="K15" s="296">
        <v>0</v>
      </c>
      <c r="L15" s="296">
        <v>1</v>
      </c>
      <c r="M15" s="296">
        <v>1</v>
      </c>
      <c r="N15" s="296">
        <v>8</v>
      </c>
      <c r="O15" s="296">
        <v>8</v>
      </c>
      <c r="P15" s="297">
        <v>19</v>
      </c>
    </row>
    <row r="16" spans="1:16" ht="27.75" customHeight="1">
      <c r="A16" s="38">
        <v>13</v>
      </c>
      <c r="B16" s="340" t="s">
        <v>25</v>
      </c>
      <c r="C16" s="294">
        <v>683</v>
      </c>
      <c r="D16" s="294">
        <v>1184</v>
      </c>
      <c r="E16" s="294">
        <v>0</v>
      </c>
      <c r="F16" s="294">
        <v>13</v>
      </c>
      <c r="G16" s="294">
        <v>13</v>
      </c>
      <c r="H16" s="294">
        <v>0</v>
      </c>
      <c r="I16" s="294">
        <v>0</v>
      </c>
      <c r="J16" s="294">
        <v>0</v>
      </c>
      <c r="K16" s="294">
        <v>0</v>
      </c>
      <c r="L16" s="294">
        <v>3</v>
      </c>
      <c r="M16" s="294">
        <v>3</v>
      </c>
      <c r="N16" s="294">
        <v>6</v>
      </c>
      <c r="O16" s="294">
        <v>7</v>
      </c>
      <c r="P16" s="295">
        <v>23</v>
      </c>
    </row>
    <row r="17" spans="1:16" ht="27.75" customHeight="1">
      <c r="A17" s="196">
        <v>14</v>
      </c>
      <c r="B17" s="339" t="s">
        <v>26</v>
      </c>
      <c r="C17" s="296">
        <v>652</v>
      </c>
      <c r="D17" s="296">
        <v>1226</v>
      </c>
      <c r="E17" s="296">
        <v>88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  <c r="K17" s="296">
        <v>0</v>
      </c>
      <c r="L17" s="296">
        <v>3</v>
      </c>
      <c r="M17" s="296">
        <v>3</v>
      </c>
      <c r="N17" s="296">
        <v>1</v>
      </c>
      <c r="O17" s="296">
        <v>1</v>
      </c>
      <c r="P17" s="297">
        <v>4</v>
      </c>
    </row>
    <row r="18" spans="1:16" ht="27.75" customHeight="1">
      <c r="A18" s="38">
        <v>15</v>
      </c>
      <c r="B18" s="340" t="s">
        <v>27</v>
      </c>
      <c r="C18" s="294">
        <v>640</v>
      </c>
      <c r="D18" s="294">
        <v>1184</v>
      </c>
      <c r="E18" s="294">
        <v>82</v>
      </c>
      <c r="F18" s="294">
        <v>4</v>
      </c>
      <c r="G18" s="294">
        <v>4</v>
      </c>
      <c r="H18" s="294">
        <v>0</v>
      </c>
      <c r="I18" s="294">
        <v>0</v>
      </c>
      <c r="J18" s="294">
        <v>0</v>
      </c>
      <c r="K18" s="294">
        <v>0</v>
      </c>
      <c r="L18" s="294">
        <v>4</v>
      </c>
      <c r="M18" s="294">
        <v>4</v>
      </c>
      <c r="N18" s="294">
        <v>2</v>
      </c>
      <c r="O18" s="294">
        <v>2</v>
      </c>
      <c r="P18" s="295">
        <v>10</v>
      </c>
    </row>
    <row r="19" spans="1:16" ht="27.75" customHeight="1">
      <c r="A19" s="196">
        <v>16</v>
      </c>
      <c r="B19" s="339" t="s">
        <v>28</v>
      </c>
      <c r="C19" s="296">
        <v>230</v>
      </c>
      <c r="D19" s="296">
        <v>408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0</v>
      </c>
      <c r="O19" s="296">
        <v>0</v>
      </c>
      <c r="P19" s="297">
        <v>0</v>
      </c>
    </row>
    <row r="20" spans="1:16" ht="27.75" customHeight="1">
      <c r="A20" s="38">
        <v>17</v>
      </c>
      <c r="B20" s="340" t="s">
        <v>29</v>
      </c>
      <c r="C20" s="294">
        <v>926</v>
      </c>
      <c r="D20" s="294">
        <v>1589</v>
      </c>
      <c r="E20" s="294">
        <v>0</v>
      </c>
      <c r="F20" s="294">
        <v>9</v>
      </c>
      <c r="G20" s="294">
        <v>9</v>
      </c>
      <c r="H20" s="294">
        <v>0</v>
      </c>
      <c r="I20" s="294">
        <v>0</v>
      </c>
      <c r="J20" s="294">
        <v>0</v>
      </c>
      <c r="K20" s="294">
        <v>0</v>
      </c>
      <c r="L20" s="294">
        <v>1</v>
      </c>
      <c r="M20" s="294">
        <v>1</v>
      </c>
      <c r="N20" s="294">
        <v>6</v>
      </c>
      <c r="O20" s="294">
        <v>6</v>
      </c>
      <c r="P20" s="295">
        <v>16</v>
      </c>
    </row>
    <row r="21" spans="1:16" ht="27.75" customHeight="1">
      <c r="A21" s="196">
        <v>18</v>
      </c>
      <c r="B21" s="339" t="s">
        <v>30</v>
      </c>
      <c r="C21" s="296">
        <v>749</v>
      </c>
      <c r="D21" s="296">
        <v>1384</v>
      </c>
      <c r="E21" s="296">
        <v>0</v>
      </c>
      <c r="F21" s="296">
        <v>1</v>
      </c>
      <c r="G21" s="296">
        <v>1</v>
      </c>
      <c r="H21" s="296">
        <v>0</v>
      </c>
      <c r="I21" s="296">
        <v>0</v>
      </c>
      <c r="J21" s="296">
        <v>0</v>
      </c>
      <c r="K21" s="296">
        <v>0</v>
      </c>
      <c r="L21" s="296">
        <v>2</v>
      </c>
      <c r="M21" s="296">
        <v>2</v>
      </c>
      <c r="N21" s="296">
        <v>0</v>
      </c>
      <c r="O21" s="296">
        <v>0</v>
      </c>
      <c r="P21" s="297">
        <v>3</v>
      </c>
    </row>
    <row r="22" spans="1:16" ht="27.75" customHeight="1">
      <c r="A22" s="476" t="s">
        <v>8</v>
      </c>
      <c r="B22" s="476"/>
      <c r="C22" s="159">
        <v>14556</v>
      </c>
      <c r="D22" s="159">
        <v>26897</v>
      </c>
      <c r="E22" s="159">
        <v>641</v>
      </c>
      <c r="F22" s="159">
        <v>86</v>
      </c>
      <c r="G22" s="159">
        <v>87</v>
      </c>
      <c r="H22" s="159">
        <v>4</v>
      </c>
      <c r="I22" s="159">
        <v>4</v>
      </c>
      <c r="J22" s="159">
        <v>9</v>
      </c>
      <c r="K22" s="159">
        <v>14</v>
      </c>
      <c r="L22" s="159">
        <v>40</v>
      </c>
      <c r="M22" s="159">
        <v>41</v>
      </c>
      <c r="N22" s="159">
        <v>79</v>
      </c>
      <c r="O22" s="159">
        <v>92</v>
      </c>
      <c r="P22" s="159">
        <v>238</v>
      </c>
    </row>
    <row r="23" ht="27.75" customHeight="1">
      <c r="P23" s="31"/>
    </row>
  </sheetData>
  <sheetProtection/>
  <mergeCells count="10">
    <mergeCell ref="A1:P1"/>
    <mergeCell ref="A2:A3"/>
    <mergeCell ref="B2:B3"/>
    <mergeCell ref="A22:B22"/>
    <mergeCell ref="C2:D2"/>
    <mergeCell ref="F2:G2"/>
    <mergeCell ref="J2:K2"/>
    <mergeCell ref="N2:O2"/>
    <mergeCell ref="H2:I2"/>
    <mergeCell ref="L2:M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1">
      <selection activeCell="P20" sqref="P20"/>
    </sheetView>
  </sheetViews>
  <sheetFormatPr defaultColWidth="9.125" defaultRowHeight="12.75"/>
  <cols>
    <col min="1" max="1" width="4.50390625" style="19" customWidth="1"/>
    <col min="2" max="2" width="23.625" style="19" customWidth="1"/>
    <col min="3" max="3" width="11.625" style="19" customWidth="1"/>
    <col min="4" max="4" width="8.625" style="19" customWidth="1"/>
    <col min="5" max="5" width="11.00390625" style="19" customWidth="1"/>
    <col min="6" max="6" width="11.375" style="19" customWidth="1"/>
    <col min="7" max="7" width="13.75390625" style="19" customWidth="1"/>
    <col min="8" max="8" width="11.625" style="19" customWidth="1"/>
    <col min="9" max="9" width="10.375" style="19" customWidth="1"/>
    <col min="10" max="10" width="10.875" style="19" customWidth="1"/>
    <col min="11" max="11" width="9.50390625" style="19" customWidth="1"/>
    <col min="12" max="12" width="12.375" style="19" customWidth="1"/>
    <col min="13" max="16384" width="9.125" style="19" customWidth="1"/>
  </cols>
  <sheetData>
    <row r="1" spans="1:12" ht="17.25">
      <c r="A1" s="477" t="s">
        <v>67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17.25">
      <c r="A2" s="477" t="s">
        <v>68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</row>
    <row r="3" spans="1:12" ht="17.25">
      <c r="A3" s="477" t="s">
        <v>179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</row>
    <row r="4" spans="2:9" ht="18" customHeight="1">
      <c r="B4" s="483" t="s">
        <v>299</v>
      </c>
      <c r="C4" s="484"/>
      <c r="D4" s="484"/>
      <c r="E4" s="484"/>
      <c r="F4" s="485"/>
      <c r="G4" s="485"/>
      <c r="H4" s="485"/>
      <c r="I4" s="485"/>
    </row>
    <row r="5" spans="2:5" ht="17.25" customHeight="1" thickBot="1">
      <c r="B5" s="341"/>
      <c r="C5" s="342"/>
      <c r="D5" s="342"/>
      <c r="E5" s="342"/>
    </row>
    <row r="6" spans="1:12" ht="21" customHeight="1">
      <c r="A6" s="486" t="s">
        <v>1</v>
      </c>
      <c r="B6" s="489" t="s">
        <v>10</v>
      </c>
      <c r="C6" s="492" t="s">
        <v>69</v>
      </c>
      <c r="D6" s="492" t="s">
        <v>70</v>
      </c>
      <c r="E6" s="492" t="s">
        <v>71</v>
      </c>
      <c r="F6" s="492" t="s">
        <v>72</v>
      </c>
      <c r="G6" s="492" t="s">
        <v>73</v>
      </c>
      <c r="H6" s="495" t="s">
        <v>74</v>
      </c>
      <c r="I6" s="498" t="s">
        <v>257</v>
      </c>
      <c r="J6" s="499"/>
      <c r="K6" s="499"/>
      <c r="L6" s="500"/>
    </row>
    <row r="7" spans="1:12" ht="36" customHeight="1">
      <c r="A7" s="487"/>
      <c r="B7" s="490"/>
      <c r="C7" s="493"/>
      <c r="D7" s="493"/>
      <c r="E7" s="493"/>
      <c r="F7" s="493"/>
      <c r="G7" s="493"/>
      <c r="H7" s="496"/>
      <c r="I7" s="478" t="s">
        <v>75</v>
      </c>
      <c r="J7" s="479"/>
      <c r="K7" s="480"/>
      <c r="L7" s="481" t="s">
        <v>258</v>
      </c>
    </row>
    <row r="8" spans="1:12" ht="21" thickBot="1">
      <c r="A8" s="488"/>
      <c r="B8" s="491"/>
      <c r="C8" s="494"/>
      <c r="D8" s="494"/>
      <c r="E8" s="494"/>
      <c r="F8" s="494"/>
      <c r="G8" s="494"/>
      <c r="H8" s="497"/>
      <c r="I8" s="326" t="s">
        <v>76</v>
      </c>
      <c r="J8" s="327" t="s">
        <v>77</v>
      </c>
      <c r="K8" s="327" t="s">
        <v>78</v>
      </c>
      <c r="L8" s="482"/>
    </row>
    <row r="9" spans="1:12" ht="17.25">
      <c r="A9" s="343">
        <v>1</v>
      </c>
      <c r="B9" s="344" t="s">
        <v>262</v>
      </c>
      <c r="C9" s="332">
        <v>8</v>
      </c>
      <c r="D9" s="332">
        <v>1</v>
      </c>
      <c r="E9" s="332">
        <v>120</v>
      </c>
      <c r="F9" s="332">
        <v>170</v>
      </c>
      <c r="G9" s="345">
        <v>299</v>
      </c>
      <c r="H9" s="346">
        <v>282</v>
      </c>
      <c r="I9" s="347">
        <v>411</v>
      </c>
      <c r="J9" s="348">
        <v>393</v>
      </c>
      <c r="K9" s="348">
        <v>18</v>
      </c>
      <c r="L9" s="349">
        <v>372</v>
      </c>
    </row>
    <row r="10" spans="1:12" ht="17.25">
      <c r="A10" s="350">
        <v>2</v>
      </c>
      <c r="B10" s="351" t="s">
        <v>263</v>
      </c>
      <c r="C10" s="334">
        <v>0</v>
      </c>
      <c r="D10" s="334">
        <v>0</v>
      </c>
      <c r="E10" s="334">
        <v>140</v>
      </c>
      <c r="F10" s="334">
        <v>206</v>
      </c>
      <c r="G10" s="352">
        <v>346</v>
      </c>
      <c r="H10" s="353">
        <v>321</v>
      </c>
      <c r="I10" s="354">
        <v>445</v>
      </c>
      <c r="J10" s="355">
        <v>443</v>
      </c>
      <c r="K10" s="355">
        <v>2</v>
      </c>
      <c r="L10" s="356">
        <v>403</v>
      </c>
    </row>
    <row r="11" spans="1:12" ht="17.25">
      <c r="A11" s="357">
        <v>3</v>
      </c>
      <c r="B11" s="358" t="s">
        <v>264</v>
      </c>
      <c r="C11" s="336">
        <v>12</v>
      </c>
      <c r="D11" s="336">
        <v>1</v>
      </c>
      <c r="E11" s="336">
        <v>260</v>
      </c>
      <c r="F11" s="336">
        <v>382</v>
      </c>
      <c r="G11" s="359">
        <v>655</v>
      </c>
      <c r="H11" s="360">
        <v>622</v>
      </c>
      <c r="I11" s="361">
        <v>879</v>
      </c>
      <c r="J11" s="348">
        <v>857</v>
      </c>
      <c r="K11" s="348">
        <v>22</v>
      </c>
      <c r="L11" s="362">
        <v>812</v>
      </c>
    </row>
    <row r="12" spans="1:12" ht="17.25">
      <c r="A12" s="350">
        <v>4</v>
      </c>
      <c r="B12" s="351" t="s">
        <v>265</v>
      </c>
      <c r="C12" s="334">
        <v>18</v>
      </c>
      <c r="D12" s="334">
        <v>0</v>
      </c>
      <c r="E12" s="334">
        <v>314</v>
      </c>
      <c r="F12" s="334">
        <v>698</v>
      </c>
      <c r="G12" s="352">
        <v>1030</v>
      </c>
      <c r="H12" s="353">
        <v>937</v>
      </c>
      <c r="I12" s="354">
        <v>1239</v>
      </c>
      <c r="J12" s="355">
        <v>1212</v>
      </c>
      <c r="K12" s="355">
        <v>27</v>
      </c>
      <c r="L12" s="356">
        <v>1103</v>
      </c>
    </row>
    <row r="13" spans="1:12" ht="17.25">
      <c r="A13" s="357">
        <v>5</v>
      </c>
      <c r="B13" s="358" t="s">
        <v>266</v>
      </c>
      <c r="C13" s="336">
        <v>7</v>
      </c>
      <c r="D13" s="336">
        <v>0</v>
      </c>
      <c r="E13" s="336">
        <v>228</v>
      </c>
      <c r="F13" s="336">
        <v>318</v>
      </c>
      <c r="G13" s="359">
        <v>553</v>
      </c>
      <c r="H13" s="360">
        <v>516</v>
      </c>
      <c r="I13" s="361">
        <v>792</v>
      </c>
      <c r="J13" s="348">
        <v>773</v>
      </c>
      <c r="K13" s="348">
        <v>19</v>
      </c>
      <c r="L13" s="362">
        <v>723</v>
      </c>
    </row>
    <row r="14" spans="1:12" ht="17.25">
      <c r="A14" s="350">
        <v>6</v>
      </c>
      <c r="B14" s="351" t="s">
        <v>18</v>
      </c>
      <c r="C14" s="334">
        <v>16</v>
      </c>
      <c r="D14" s="334">
        <v>8</v>
      </c>
      <c r="E14" s="334">
        <v>377</v>
      </c>
      <c r="F14" s="334">
        <v>777</v>
      </c>
      <c r="G14" s="352">
        <v>1178</v>
      </c>
      <c r="H14" s="353">
        <v>1092</v>
      </c>
      <c r="I14" s="354">
        <v>1484</v>
      </c>
      <c r="J14" s="355">
        <v>1430</v>
      </c>
      <c r="K14" s="355">
        <v>54</v>
      </c>
      <c r="L14" s="356">
        <v>1327</v>
      </c>
    </row>
    <row r="15" spans="1:12" ht="17.25">
      <c r="A15" s="357">
        <v>7</v>
      </c>
      <c r="B15" s="358" t="s">
        <v>19</v>
      </c>
      <c r="C15" s="336">
        <v>7</v>
      </c>
      <c r="D15" s="336">
        <v>0</v>
      </c>
      <c r="E15" s="336">
        <v>140</v>
      </c>
      <c r="F15" s="336">
        <v>194</v>
      </c>
      <c r="G15" s="359">
        <v>341</v>
      </c>
      <c r="H15" s="360">
        <v>316</v>
      </c>
      <c r="I15" s="361">
        <v>468</v>
      </c>
      <c r="J15" s="348">
        <v>451</v>
      </c>
      <c r="K15" s="348">
        <v>17</v>
      </c>
      <c r="L15" s="362">
        <v>426</v>
      </c>
    </row>
    <row r="16" spans="1:12" ht="17.25">
      <c r="A16" s="350">
        <v>8</v>
      </c>
      <c r="B16" s="351" t="s">
        <v>20</v>
      </c>
      <c r="C16" s="334">
        <v>3</v>
      </c>
      <c r="D16" s="334">
        <v>0</v>
      </c>
      <c r="E16" s="334">
        <v>66</v>
      </c>
      <c r="F16" s="334">
        <v>175</v>
      </c>
      <c r="G16" s="352">
        <v>244</v>
      </c>
      <c r="H16" s="353">
        <v>228</v>
      </c>
      <c r="I16" s="354">
        <v>300</v>
      </c>
      <c r="J16" s="355">
        <v>296</v>
      </c>
      <c r="K16" s="355">
        <v>4</v>
      </c>
      <c r="L16" s="356">
        <v>273</v>
      </c>
    </row>
    <row r="17" spans="1:12" ht="17.25">
      <c r="A17" s="357">
        <v>9</v>
      </c>
      <c r="B17" s="358" t="s">
        <v>21</v>
      </c>
      <c r="C17" s="336">
        <v>3</v>
      </c>
      <c r="D17" s="336">
        <v>0</v>
      </c>
      <c r="E17" s="336">
        <v>108</v>
      </c>
      <c r="F17" s="336">
        <v>178</v>
      </c>
      <c r="G17" s="359">
        <v>289</v>
      </c>
      <c r="H17" s="360">
        <v>276</v>
      </c>
      <c r="I17" s="361">
        <v>402</v>
      </c>
      <c r="J17" s="348">
        <v>396</v>
      </c>
      <c r="K17" s="348">
        <v>6</v>
      </c>
      <c r="L17" s="362">
        <v>367</v>
      </c>
    </row>
    <row r="18" spans="1:12" ht="17.25">
      <c r="A18" s="350">
        <v>10</v>
      </c>
      <c r="B18" s="351" t="s">
        <v>22</v>
      </c>
      <c r="C18" s="334">
        <v>10</v>
      </c>
      <c r="D18" s="334">
        <v>0</v>
      </c>
      <c r="E18" s="334">
        <v>101</v>
      </c>
      <c r="F18" s="334">
        <v>210</v>
      </c>
      <c r="G18" s="352">
        <v>321</v>
      </c>
      <c r="H18" s="353">
        <v>306</v>
      </c>
      <c r="I18" s="354">
        <v>415</v>
      </c>
      <c r="J18" s="355">
        <v>395</v>
      </c>
      <c r="K18" s="355">
        <v>20</v>
      </c>
      <c r="L18" s="356">
        <v>385</v>
      </c>
    </row>
    <row r="19" spans="1:12" ht="17.25">
      <c r="A19" s="357">
        <v>11</v>
      </c>
      <c r="B19" s="358" t="s">
        <v>23</v>
      </c>
      <c r="C19" s="336">
        <v>4</v>
      </c>
      <c r="D19" s="336">
        <v>6</v>
      </c>
      <c r="E19" s="336">
        <v>77</v>
      </c>
      <c r="F19" s="336">
        <v>166</v>
      </c>
      <c r="G19" s="359">
        <v>253</v>
      </c>
      <c r="H19" s="360">
        <v>228</v>
      </c>
      <c r="I19" s="361">
        <v>323</v>
      </c>
      <c r="J19" s="348">
        <v>304</v>
      </c>
      <c r="K19" s="348">
        <v>19</v>
      </c>
      <c r="L19" s="362">
        <v>279</v>
      </c>
    </row>
    <row r="20" spans="1:12" ht="17.25">
      <c r="A20" s="350">
        <v>12</v>
      </c>
      <c r="B20" s="351" t="s">
        <v>24</v>
      </c>
      <c r="C20" s="334">
        <v>8</v>
      </c>
      <c r="D20" s="334">
        <v>0</v>
      </c>
      <c r="E20" s="334">
        <v>201</v>
      </c>
      <c r="F20" s="334">
        <v>319</v>
      </c>
      <c r="G20" s="352">
        <v>528</v>
      </c>
      <c r="H20" s="353">
        <v>491</v>
      </c>
      <c r="I20" s="354">
        <v>714</v>
      </c>
      <c r="J20" s="355">
        <v>701</v>
      </c>
      <c r="K20" s="355">
        <v>13</v>
      </c>
      <c r="L20" s="356">
        <v>652</v>
      </c>
    </row>
    <row r="21" spans="1:12" ht="17.25">
      <c r="A21" s="357">
        <v>13</v>
      </c>
      <c r="B21" s="358" t="s">
        <v>25</v>
      </c>
      <c r="C21" s="336">
        <v>17</v>
      </c>
      <c r="D21" s="336">
        <v>0</v>
      </c>
      <c r="E21" s="336">
        <v>100</v>
      </c>
      <c r="F21" s="336">
        <v>191</v>
      </c>
      <c r="G21" s="359">
        <v>308</v>
      </c>
      <c r="H21" s="360">
        <v>291</v>
      </c>
      <c r="I21" s="361">
        <v>404</v>
      </c>
      <c r="J21" s="348">
        <v>369</v>
      </c>
      <c r="K21" s="348">
        <v>35</v>
      </c>
      <c r="L21" s="362">
        <v>369</v>
      </c>
    </row>
    <row r="22" spans="1:12" ht="17.25">
      <c r="A22" s="350">
        <v>14</v>
      </c>
      <c r="B22" s="351" t="s">
        <v>26</v>
      </c>
      <c r="C22" s="334">
        <v>13</v>
      </c>
      <c r="D22" s="334">
        <v>3</v>
      </c>
      <c r="E22" s="334">
        <v>114</v>
      </c>
      <c r="F22" s="334">
        <v>281</v>
      </c>
      <c r="G22" s="352">
        <v>411</v>
      </c>
      <c r="H22" s="353">
        <v>387</v>
      </c>
      <c r="I22" s="354">
        <v>529</v>
      </c>
      <c r="J22" s="355">
        <v>504</v>
      </c>
      <c r="K22" s="355">
        <v>25</v>
      </c>
      <c r="L22" s="356">
        <v>486</v>
      </c>
    </row>
    <row r="23" spans="1:12" ht="17.25">
      <c r="A23" s="357">
        <v>15</v>
      </c>
      <c r="B23" s="358" t="s">
        <v>27</v>
      </c>
      <c r="C23" s="336">
        <v>3</v>
      </c>
      <c r="D23" s="336">
        <v>7</v>
      </c>
      <c r="E23" s="336">
        <v>92</v>
      </c>
      <c r="F23" s="336">
        <v>234</v>
      </c>
      <c r="G23" s="359">
        <v>336</v>
      </c>
      <c r="H23" s="360">
        <v>310</v>
      </c>
      <c r="I23" s="361">
        <v>418</v>
      </c>
      <c r="J23" s="348">
        <v>401</v>
      </c>
      <c r="K23" s="348">
        <v>17</v>
      </c>
      <c r="L23" s="362">
        <v>374</v>
      </c>
    </row>
    <row r="24" spans="1:12" ht="17.25">
      <c r="A24" s="350">
        <v>16</v>
      </c>
      <c r="B24" s="351" t="s">
        <v>28</v>
      </c>
      <c r="C24" s="334">
        <v>3</v>
      </c>
      <c r="D24" s="334">
        <v>0</v>
      </c>
      <c r="E24" s="334">
        <v>56</v>
      </c>
      <c r="F24" s="334">
        <v>52</v>
      </c>
      <c r="G24" s="352">
        <v>111</v>
      </c>
      <c r="H24" s="353">
        <v>105</v>
      </c>
      <c r="I24" s="354">
        <v>134</v>
      </c>
      <c r="J24" s="355">
        <v>129</v>
      </c>
      <c r="K24" s="355">
        <v>5</v>
      </c>
      <c r="L24" s="356">
        <v>125</v>
      </c>
    </row>
    <row r="25" spans="1:12" ht="17.25">
      <c r="A25" s="357">
        <v>17</v>
      </c>
      <c r="B25" s="358" t="s">
        <v>29</v>
      </c>
      <c r="C25" s="336">
        <v>12</v>
      </c>
      <c r="D25" s="336">
        <v>7</v>
      </c>
      <c r="E25" s="336">
        <v>148</v>
      </c>
      <c r="F25" s="336">
        <v>315</v>
      </c>
      <c r="G25" s="359">
        <v>482</v>
      </c>
      <c r="H25" s="360">
        <v>454</v>
      </c>
      <c r="I25" s="361">
        <v>620</v>
      </c>
      <c r="J25" s="348">
        <v>587</v>
      </c>
      <c r="K25" s="348">
        <v>33</v>
      </c>
      <c r="L25" s="362">
        <v>563</v>
      </c>
    </row>
    <row r="26" spans="1:12" ht="17.25">
      <c r="A26" s="350">
        <v>18</v>
      </c>
      <c r="B26" s="351" t="s">
        <v>30</v>
      </c>
      <c r="C26" s="334">
        <v>9</v>
      </c>
      <c r="D26" s="334">
        <v>0</v>
      </c>
      <c r="E26" s="334">
        <v>170</v>
      </c>
      <c r="F26" s="334">
        <v>235</v>
      </c>
      <c r="G26" s="352">
        <v>414</v>
      </c>
      <c r="H26" s="353">
        <v>382</v>
      </c>
      <c r="I26" s="354">
        <v>545</v>
      </c>
      <c r="J26" s="355">
        <v>529</v>
      </c>
      <c r="K26" s="355">
        <v>16</v>
      </c>
      <c r="L26" s="356">
        <v>490</v>
      </c>
    </row>
    <row r="27" spans="1:12" ht="18" thickBot="1">
      <c r="A27" s="363"/>
      <c r="B27" s="364" t="s">
        <v>8</v>
      </c>
      <c r="C27" s="365">
        <v>153</v>
      </c>
      <c r="D27" s="365">
        <v>33</v>
      </c>
      <c r="E27" s="365">
        <v>2812</v>
      </c>
      <c r="F27" s="365">
        <v>5101</v>
      </c>
      <c r="G27" s="365">
        <v>8099</v>
      </c>
      <c r="H27" s="365">
        <v>7544</v>
      </c>
      <c r="I27" s="366">
        <v>10522</v>
      </c>
      <c r="J27" s="367">
        <v>10170</v>
      </c>
      <c r="K27" s="366">
        <v>352</v>
      </c>
      <c r="L27" s="368">
        <v>9529</v>
      </c>
    </row>
  </sheetData>
  <sheetProtection/>
  <mergeCells count="15">
    <mergeCell ref="E6:E8"/>
    <mergeCell ref="F6:F8"/>
    <mergeCell ref="G6:G8"/>
    <mergeCell ref="H6:H8"/>
    <mergeCell ref="I6:L6"/>
    <mergeCell ref="A1:L1"/>
    <mergeCell ref="A2:L2"/>
    <mergeCell ref="A3:L3"/>
    <mergeCell ref="I7:K7"/>
    <mergeCell ref="L7:L8"/>
    <mergeCell ref="B4:I4"/>
    <mergeCell ref="A6:A8"/>
    <mergeCell ref="B6:B8"/>
    <mergeCell ref="C6:C8"/>
    <mergeCell ref="D6:D8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60" zoomScaleNormal="60" zoomScalePageLayoutView="0" workbookViewId="0" topLeftCell="A1">
      <selection activeCell="W23" sqref="W23"/>
    </sheetView>
  </sheetViews>
  <sheetFormatPr defaultColWidth="9.00390625" defaultRowHeight="12.75"/>
  <cols>
    <col min="2" max="2" width="32.625" style="0" customWidth="1"/>
    <col min="3" max="3" width="13.375" style="0" customWidth="1"/>
    <col min="4" max="4" width="12.00390625" style="0" customWidth="1"/>
    <col min="5" max="5" width="11.625" style="0" customWidth="1"/>
    <col min="6" max="6" width="14.00390625" style="0" customWidth="1"/>
  </cols>
  <sheetData>
    <row r="1" spans="1:6" ht="81.75" customHeight="1">
      <c r="A1" s="505" t="s">
        <v>311</v>
      </c>
      <c r="B1" s="505"/>
      <c r="C1" s="505"/>
      <c r="D1" s="505"/>
      <c r="E1" s="505"/>
      <c r="F1" s="505"/>
    </row>
    <row r="2" spans="1:6" ht="18" customHeight="1">
      <c r="A2" s="464" t="s">
        <v>9</v>
      </c>
      <c r="B2" s="464" t="s">
        <v>151</v>
      </c>
      <c r="C2" s="501" t="s">
        <v>152</v>
      </c>
      <c r="D2" s="502"/>
      <c r="E2" s="503" t="s">
        <v>153</v>
      </c>
      <c r="F2" s="504"/>
    </row>
    <row r="3" spans="1:6" ht="17.25">
      <c r="A3" s="508"/>
      <c r="B3" s="465"/>
      <c r="C3" s="506" t="s">
        <v>312</v>
      </c>
      <c r="D3" s="506"/>
      <c r="E3" s="507" t="s">
        <v>254</v>
      </c>
      <c r="F3" s="507"/>
    </row>
    <row r="4" spans="1:6" ht="18" thickBot="1">
      <c r="A4" s="509"/>
      <c r="B4" s="466"/>
      <c r="C4" s="181" t="s">
        <v>154</v>
      </c>
      <c r="D4" s="181" t="s">
        <v>155</v>
      </c>
      <c r="E4" s="181" t="s">
        <v>154</v>
      </c>
      <c r="F4" s="182" t="s">
        <v>155</v>
      </c>
    </row>
    <row r="5" spans="1:6" ht="27.75" customHeight="1" thickTop="1">
      <c r="A5" s="73">
        <v>1</v>
      </c>
      <c r="B5" s="74" t="s">
        <v>13</v>
      </c>
      <c r="C5" s="183">
        <v>148</v>
      </c>
      <c r="D5" s="183">
        <v>216</v>
      </c>
      <c r="E5" s="183">
        <v>157</v>
      </c>
      <c r="F5" s="183">
        <v>229</v>
      </c>
    </row>
    <row r="6" spans="1:6" ht="27.75" customHeight="1">
      <c r="A6" s="196">
        <v>2</v>
      </c>
      <c r="B6" s="197" t="s">
        <v>14</v>
      </c>
      <c r="C6" s="259">
        <v>164</v>
      </c>
      <c r="D6" s="259">
        <v>193</v>
      </c>
      <c r="E6" s="259">
        <v>177</v>
      </c>
      <c r="F6" s="259">
        <v>219</v>
      </c>
    </row>
    <row r="7" spans="1:6" ht="27.75" customHeight="1">
      <c r="A7" s="38">
        <v>3</v>
      </c>
      <c r="B7" s="81" t="s">
        <v>15</v>
      </c>
      <c r="C7" s="184">
        <f>148+79</f>
        <v>227</v>
      </c>
      <c r="D7" s="184">
        <f>225+118</f>
        <v>343</v>
      </c>
      <c r="E7" s="184">
        <f>158+84</f>
        <v>242</v>
      </c>
      <c r="F7" s="184">
        <f>244+129</f>
        <v>373</v>
      </c>
    </row>
    <row r="8" spans="1:6" ht="27.75" customHeight="1">
      <c r="A8" s="196">
        <v>4</v>
      </c>
      <c r="B8" s="197" t="s">
        <v>16</v>
      </c>
      <c r="C8" s="259">
        <v>977</v>
      </c>
      <c r="D8" s="259">
        <v>1375</v>
      </c>
      <c r="E8" s="259">
        <v>1038</v>
      </c>
      <c r="F8" s="259">
        <v>1479</v>
      </c>
    </row>
    <row r="9" spans="1:6" ht="27.75" customHeight="1">
      <c r="A9" s="38">
        <v>5</v>
      </c>
      <c r="B9" s="81" t="s">
        <v>17</v>
      </c>
      <c r="C9" s="184">
        <v>1452</v>
      </c>
      <c r="D9" s="184">
        <v>1912</v>
      </c>
      <c r="E9" s="184">
        <v>1576</v>
      </c>
      <c r="F9" s="184">
        <v>2112</v>
      </c>
    </row>
    <row r="10" spans="1:6" ht="27.75" customHeight="1">
      <c r="A10" s="196">
        <v>6</v>
      </c>
      <c r="B10" s="197" t="s">
        <v>18</v>
      </c>
      <c r="C10" s="259">
        <v>1336</v>
      </c>
      <c r="D10" s="259">
        <v>1621</v>
      </c>
      <c r="E10" s="259">
        <v>1404</v>
      </c>
      <c r="F10" s="259">
        <v>1730</v>
      </c>
    </row>
    <row r="11" spans="1:6" ht="27.75" customHeight="1">
      <c r="A11" s="38">
        <v>7</v>
      </c>
      <c r="B11" s="81" t="s">
        <v>19</v>
      </c>
      <c r="C11" s="184">
        <v>1235</v>
      </c>
      <c r="D11" s="184">
        <v>1702</v>
      </c>
      <c r="E11" s="184">
        <v>1289</v>
      </c>
      <c r="F11" s="184">
        <v>1790</v>
      </c>
    </row>
    <row r="12" spans="1:6" ht="27.75" customHeight="1">
      <c r="A12" s="196">
        <v>8</v>
      </c>
      <c r="B12" s="197" t="s">
        <v>20</v>
      </c>
      <c r="C12" s="259">
        <v>275</v>
      </c>
      <c r="D12" s="259">
        <v>445</v>
      </c>
      <c r="E12" s="259">
        <v>294</v>
      </c>
      <c r="F12" s="259">
        <v>484</v>
      </c>
    </row>
    <row r="13" spans="1:6" ht="27.75" customHeight="1">
      <c r="A13" s="38">
        <v>9</v>
      </c>
      <c r="B13" s="81" t="s">
        <v>21</v>
      </c>
      <c r="C13" s="185">
        <v>783</v>
      </c>
      <c r="D13" s="185">
        <v>948</v>
      </c>
      <c r="E13" s="185">
        <v>820</v>
      </c>
      <c r="F13" s="185">
        <v>1011</v>
      </c>
    </row>
    <row r="14" spans="1:6" ht="27.75" customHeight="1">
      <c r="A14" s="196">
        <v>10</v>
      </c>
      <c r="B14" s="197" t="s">
        <v>22</v>
      </c>
      <c r="C14" s="259">
        <v>140</v>
      </c>
      <c r="D14" s="259">
        <v>190</v>
      </c>
      <c r="E14" s="259">
        <v>244</v>
      </c>
      <c r="F14" s="259">
        <v>344</v>
      </c>
    </row>
    <row r="15" spans="1:6" ht="27.75" customHeight="1">
      <c r="A15" s="38">
        <v>11</v>
      </c>
      <c r="B15" s="81" t="s">
        <v>23</v>
      </c>
      <c r="C15" s="184">
        <v>122</v>
      </c>
      <c r="D15" s="184">
        <v>164</v>
      </c>
      <c r="E15" s="184">
        <v>135</v>
      </c>
      <c r="F15" s="184">
        <v>183</v>
      </c>
    </row>
    <row r="16" spans="1:6" ht="27.75" customHeight="1">
      <c r="A16" s="196">
        <v>12</v>
      </c>
      <c r="B16" s="197" t="s">
        <v>24</v>
      </c>
      <c r="C16" s="259">
        <v>347</v>
      </c>
      <c r="D16" s="259">
        <v>478</v>
      </c>
      <c r="E16" s="259">
        <v>389</v>
      </c>
      <c r="F16" s="259">
        <v>554</v>
      </c>
    </row>
    <row r="17" spans="1:6" ht="27.75" customHeight="1">
      <c r="A17" s="38">
        <v>13</v>
      </c>
      <c r="B17" s="81" t="s">
        <v>25</v>
      </c>
      <c r="C17" s="184">
        <v>291</v>
      </c>
      <c r="D17" s="184">
        <v>443</v>
      </c>
      <c r="E17" s="184">
        <v>320</v>
      </c>
      <c r="F17" s="184">
        <v>500</v>
      </c>
    </row>
    <row r="18" spans="1:6" ht="27.75" customHeight="1">
      <c r="A18" s="196">
        <v>14</v>
      </c>
      <c r="B18" s="197" t="s">
        <v>26</v>
      </c>
      <c r="C18" s="259">
        <v>307</v>
      </c>
      <c r="D18" s="259">
        <v>417</v>
      </c>
      <c r="E18" s="259">
        <v>359</v>
      </c>
      <c r="F18" s="259">
        <v>492</v>
      </c>
    </row>
    <row r="19" spans="1:6" ht="27.75" customHeight="1">
      <c r="A19" s="38">
        <v>15</v>
      </c>
      <c r="B19" s="81" t="s">
        <v>27</v>
      </c>
      <c r="C19" s="184">
        <v>354</v>
      </c>
      <c r="D19" s="184">
        <v>515</v>
      </c>
      <c r="E19" s="184">
        <v>380</v>
      </c>
      <c r="F19" s="184">
        <v>553</v>
      </c>
    </row>
    <row r="20" spans="1:6" ht="27.75" customHeight="1">
      <c r="A20" s="196">
        <v>16</v>
      </c>
      <c r="B20" s="197" t="s">
        <v>28</v>
      </c>
      <c r="C20" s="259">
        <v>40</v>
      </c>
      <c r="D20" s="259">
        <v>63</v>
      </c>
      <c r="E20" s="259">
        <v>45</v>
      </c>
      <c r="F20" s="259">
        <v>73</v>
      </c>
    </row>
    <row r="21" spans="1:6" ht="27.75" customHeight="1">
      <c r="A21" s="38">
        <v>17</v>
      </c>
      <c r="B21" s="81" t="s">
        <v>29</v>
      </c>
      <c r="C21" s="184">
        <v>977</v>
      </c>
      <c r="D21" s="184">
        <v>1301</v>
      </c>
      <c r="E21" s="184">
        <v>1041</v>
      </c>
      <c r="F21" s="184">
        <v>1405</v>
      </c>
    </row>
    <row r="22" spans="1:6" ht="27.75" customHeight="1">
      <c r="A22" s="196">
        <v>18</v>
      </c>
      <c r="B22" s="197" t="s">
        <v>30</v>
      </c>
      <c r="C22" s="260">
        <v>648</v>
      </c>
      <c r="D22" s="259">
        <v>903</v>
      </c>
      <c r="E22" s="260">
        <v>722</v>
      </c>
      <c r="F22" s="259">
        <v>1057</v>
      </c>
    </row>
    <row r="23" spans="1:6" ht="27.75" customHeight="1">
      <c r="A23" s="413" t="s">
        <v>8</v>
      </c>
      <c r="B23" s="414"/>
      <c r="C23" s="186">
        <f>SUM(C5:C22)</f>
        <v>9823</v>
      </c>
      <c r="D23" s="186">
        <f>SUM(D5:D22)</f>
        <v>13229</v>
      </c>
      <c r="E23" s="186">
        <f>SUM(E5:E22)</f>
        <v>10632</v>
      </c>
      <c r="F23" s="186">
        <f>SUM(F5:F22)</f>
        <v>14588</v>
      </c>
    </row>
    <row r="24" spans="3:6" ht="12.75">
      <c r="C24" s="4"/>
      <c r="D24" s="4"/>
      <c r="E24" s="4"/>
      <c r="F24" s="4"/>
    </row>
    <row r="25" spans="3:6" ht="12.75">
      <c r="C25" s="4"/>
      <c r="D25" s="4"/>
      <c r="E25" s="4"/>
      <c r="F25" s="4"/>
    </row>
    <row r="26" spans="3:6" ht="12.75">
      <c r="C26" s="4"/>
      <c r="D26" s="4"/>
      <c r="E26" s="4"/>
      <c r="F26" s="4"/>
    </row>
  </sheetData>
  <sheetProtection/>
  <mergeCells count="8">
    <mergeCell ref="B2:B4"/>
    <mergeCell ref="C2:D2"/>
    <mergeCell ref="E2:F2"/>
    <mergeCell ref="A23:B23"/>
    <mergeCell ref="A1:F1"/>
    <mergeCell ref="C3:D3"/>
    <mergeCell ref="E3:F3"/>
    <mergeCell ref="A2:A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="65" zoomScaleNormal="65" zoomScalePageLayoutView="0" workbookViewId="0" topLeftCell="A1">
      <selection activeCell="Q4" sqref="Q4"/>
    </sheetView>
  </sheetViews>
  <sheetFormatPr defaultColWidth="12.00390625" defaultRowHeight="12.75"/>
  <cols>
    <col min="1" max="1" width="5.00390625" style="27" customWidth="1"/>
    <col min="2" max="2" width="25.125" style="21" customWidth="1"/>
    <col min="3" max="3" width="15.625" style="21" customWidth="1"/>
    <col min="4" max="4" width="17.50390625" style="21" customWidth="1"/>
    <col min="5" max="5" width="17.125" style="21" customWidth="1"/>
    <col min="6" max="6" width="12.375" style="21" customWidth="1"/>
    <col min="7" max="7" width="11.00390625" style="21" customWidth="1"/>
    <col min="8" max="8" width="9.00390625" style="21" customWidth="1"/>
    <col min="9" max="10" width="10.125" style="21" customWidth="1"/>
    <col min="11" max="12" width="12.00390625" style="21" customWidth="1"/>
    <col min="13" max="13" width="19.125" style="21" customWidth="1"/>
    <col min="14" max="14" width="16.625" style="21" customWidth="1"/>
    <col min="15" max="16384" width="12.00390625" style="21" customWidth="1"/>
  </cols>
  <sheetData>
    <row r="1" spans="1:14" s="20" customFormat="1" ht="51.75" customHeight="1">
      <c r="A1" s="510" t="s">
        <v>309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</row>
    <row r="2" spans="1:14" ht="58.5" customHeight="1">
      <c r="A2" s="459" t="s">
        <v>9</v>
      </c>
      <c r="B2" s="431" t="s">
        <v>10</v>
      </c>
      <c r="C2" s="451" t="s">
        <v>159</v>
      </c>
      <c r="D2" s="451" t="s">
        <v>79</v>
      </c>
      <c r="E2" s="451"/>
      <c r="F2" s="451" t="s">
        <v>160</v>
      </c>
      <c r="G2" s="451"/>
      <c r="H2" s="451"/>
      <c r="I2" s="451"/>
      <c r="J2" s="451"/>
      <c r="K2" s="451" t="s">
        <v>161</v>
      </c>
      <c r="L2" s="451" t="s">
        <v>162</v>
      </c>
      <c r="M2" s="451" t="s">
        <v>163</v>
      </c>
      <c r="N2" s="451"/>
    </row>
    <row r="3" spans="1:14" ht="59.25" customHeight="1" thickBot="1">
      <c r="A3" s="513"/>
      <c r="B3" s="432"/>
      <c r="C3" s="452"/>
      <c r="D3" s="93" t="s">
        <v>164</v>
      </c>
      <c r="E3" s="94" t="s">
        <v>267</v>
      </c>
      <c r="F3" s="137" t="s">
        <v>145</v>
      </c>
      <c r="G3" s="138" t="s">
        <v>310</v>
      </c>
      <c r="H3" s="138" t="s">
        <v>165</v>
      </c>
      <c r="I3" s="138" t="s">
        <v>166</v>
      </c>
      <c r="J3" s="138" t="s">
        <v>167</v>
      </c>
      <c r="K3" s="452"/>
      <c r="L3" s="452"/>
      <c r="M3" s="137" t="s">
        <v>145</v>
      </c>
      <c r="N3" s="138" t="s">
        <v>168</v>
      </c>
    </row>
    <row r="4" spans="1:14" s="22" customFormat="1" ht="27.75" customHeight="1" thickTop="1">
      <c r="A4" s="139">
        <v>1</v>
      </c>
      <c r="B4" s="74" t="s">
        <v>13</v>
      </c>
      <c r="C4" s="131">
        <v>153</v>
      </c>
      <c r="D4" s="131">
        <v>609</v>
      </c>
      <c r="E4" s="54">
        <v>1102</v>
      </c>
      <c r="F4" s="140">
        <v>22</v>
      </c>
      <c r="G4" s="140">
        <v>17</v>
      </c>
      <c r="H4" s="140">
        <v>5</v>
      </c>
      <c r="I4" s="131">
        <v>0</v>
      </c>
      <c r="J4" s="131">
        <v>0</v>
      </c>
      <c r="K4" s="141">
        <v>0</v>
      </c>
      <c r="L4" s="141">
        <v>16</v>
      </c>
      <c r="M4" s="141">
        <v>0</v>
      </c>
      <c r="N4" s="131">
        <v>0</v>
      </c>
    </row>
    <row r="5" spans="1:14" s="23" customFormat="1" ht="27.75" customHeight="1">
      <c r="A5" s="229">
        <v>2</v>
      </c>
      <c r="B5" s="197" t="s">
        <v>14</v>
      </c>
      <c r="C5" s="304">
        <v>168</v>
      </c>
      <c r="D5" s="304">
        <v>227</v>
      </c>
      <c r="E5" s="212">
        <v>955</v>
      </c>
      <c r="F5" s="304">
        <v>5</v>
      </c>
      <c r="G5" s="304">
        <v>5</v>
      </c>
      <c r="H5" s="304">
        <v>0</v>
      </c>
      <c r="I5" s="304">
        <v>0</v>
      </c>
      <c r="J5" s="304">
        <v>0</v>
      </c>
      <c r="K5" s="303">
        <v>17</v>
      </c>
      <c r="L5" s="303">
        <v>39</v>
      </c>
      <c r="M5" s="303">
        <v>63</v>
      </c>
      <c r="N5" s="304">
        <v>0</v>
      </c>
    </row>
    <row r="6" spans="1:14" s="23" customFormat="1" ht="27.75" customHeight="1">
      <c r="A6" s="126">
        <v>3</v>
      </c>
      <c r="B6" s="81" t="s">
        <v>15</v>
      </c>
      <c r="C6" s="89">
        <v>360</v>
      </c>
      <c r="D6" s="89">
        <v>792</v>
      </c>
      <c r="E6" s="52">
        <v>1738</v>
      </c>
      <c r="F6" s="142">
        <v>27</v>
      </c>
      <c r="G6" s="142">
        <v>22</v>
      </c>
      <c r="H6" s="142">
        <v>5</v>
      </c>
      <c r="I6" s="89">
        <v>0</v>
      </c>
      <c r="J6" s="89">
        <v>0</v>
      </c>
      <c r="K6" s="90">
        <v>50</v>
      </c>
      <c r="L6" s="90">
        <v>63</v>
      </c>
      <c r="M6" s="90">
        <v>179</v>
      </c>
      <c r="N6" s="89">
        <v>9</v>
      </c>
    </row>
    <row r="7" spans="1:14" s="23" customFormat="1" ht="27.75" customHeight="1">
      <c r="A7" s="229">
        <v>4</v>
      </c>
      <c r="B7" s="197" t="s">
        <v>16</v>
      </c>
      <c r="C7" s="304">
        <v>918</v>
      </c>
      <c r="D7" s="304">
        <v>275</v>
      </c>
      <c r="E7" s="212">
        <v>3482</v>
      </c>
      <c r="F7" s="304">
        <v>53</v>
      </c>
      <c r="G7" s="304">
        <v>45</v>
      </c>
      <c r="H7" s="304">
        <v>7</v>
      </c>
      <c r="I7" s="304">
        <v>1</v>
      </c>
      <c r="J7" s="304">
        <v>0</v>
      </c>
      <c r="K7" s="303">
        <v>62</v>
      </c>
      <c r="L7" s="303">
        <v>163</v>
      </c>
      <c r="M7" s="303">
        <v>202</v>
      </c>
      <c r="N7" s="304">
        <v>94</v>
      </c>
    </row>
    <row r="8" spans="1:14" s="23" customFormat="1" ht="27.75" customHeight="1">
      <c r="A8" s="126">
        <v>5</v>
      </c>
      <c r="B8" s="81" t="s">
        <v>17</v>
      </c>
      <c r="C8" s="89">
        <v>429</v>
      </c>
      <c r="D8" s="89">
        <v>356</v>
      </c>
      <c r="E8" s="52">
        <v>2643</v>
      </c>
      <c r="F8" s="142">
        <v>64</v>
      </c>
      <c r="G8" s="142">
        <v>51</v>
      </c>
      <c r="H8" s="142">
        <v>13</v>
      </c>
      <c r="I8" s="89">
        <v>0</v>
      </c>
      <c r="J8" s="89">
        <v>0</v>
      </c>
      <c r="K8" s="90">
        <v>77</v>
      </c>
      <c r="L8" s="90">
        <v>93</v>
      </c>
      <c r="M8" s="90">
        <v>293</v>
      </c>
      <c r="N8" s="89">
        <v>38</v>
      </c>
    </row>
    <row r="9" spans="1:14" s="23" customFormat="1" ht="27.75" customHeight="1">
      <c r="A9" s="229">
        <v>6</v>
      </c>
      <c r="B9" s="197" t="s">
        <v>18</v>
      </c>
      <c r="C9" s="304">
        <v>877</v>
      </c>
      <c r="D9" s="304">
        <v>1109</v>
      </c>
      <c r="E9" s="212">
        <v>3504</v>
      </c>
      <c r="F9" s="304">
        <v>34</v>
      </c>
      <c r="G9" s="304">
        <v>28</v>
      </c>
      <c r="H9" s="304">
        <v>6</v>
      </c>
      <c r="I9" s="304">
        <v>0</v>
      </c>
      <c r="J9" s="304">
        <v>0</v>
      </c>
      <c r="K9" s="303">
        <v>82</v>
      </c>
      <c r="L9" s="303">
        <v>107</v>
      </c>
      <c r="M9" s="303">
        <v>76</v>
      </c>
      <c r="N9" s="304">
        <v>26</v>
      </c>
    </row>
    <row r="10" spans="1:14" s="23" customFormat="1" ht="27.75" customHeight="1">
      <c r="A10" s="126">
        <v>7</v>
      </c>
      <c r="B10" s="81" t="s">
        <v>19</v>
      </c>
      <c r="C10" s="89">
        <v>318</v>
      </c>
      <c r="D10" s="89">
        <v>296</v>
      </c>
      <c r="E10" s="52">
        <v>1311</v>
      </c>
      <c r="F10" s="142">
        <v>29</v>
      </c>
      <c r="G10" s="142">
        <v>26</v>
      </c>
      <c r="H10" s="142">
        <v>3</v>
      </c>
      <c r="I10" s="89">
        <v>0</v>
      </c>
      <c r="J10" s="89">
        <v>0</v>
      </c>
      <c r="K10" s="90">
        <v>23</v>
      </c>
      <c r="L10" s="90">
        <v>43</v>
      </c>
      <c r="M10" s="90">
        <v>253</v>
      </c>
      <c r="N10" s="89">
        <v>139</v>
      </c>
    </row>
    <row r="11" spans="1:14" s="23" customFormat="1" ht="27.75" customHeight="1">
      <c r="A11" s="229">
        <v>8</v>
      </c>
      <c r="B11" s="197" t="s">
        <v>20</v>
      </c>
      <c r="C11" s="304">
        <v>260</v>
      </c>
      <c r="D11" s="304">
        <v>257</v>
      </c>
      <c r="E11" s="212">
        <v>952</v>
      </c>
      <c r="F11" s="304">
        <v>20</v>
      </c>
      <c r="G11" s="304">
        <v>15</v>
      </c>
      <c r="H11" s="304">
        <v>5</v>
      </c>
      <c r="I11" s="304">
        <v>0</v>
      </c>
      <c r="J11" s="304">
        <v>0</v>
      </c>
      <c r="K11" s="303">
        <v>28</v>
      </c>
      <c r="L11" s="303">
        <v>26</v>
      </c>
      <c r="M11" s="303">
        <v>33</v>
      </c>
      <c r="N11" s="304">
        <v>29</v>
      </c>
    </row>
    <row r="12" spans="1:14" s="23" customFormat="1" ht="27.75" customHeight="1">
      <c r="A12" s="126">
        <v>9</v>
      </c>
      <c r="B12" s="81" t="s">
        <v>21</v>
      </c>
      <c r="C12" s="89">
        <v>322</v>
      </c>
      <c r="D12" s="89">
        <v>203</v>
      </c>
      <c r="E12" s="52">
        <v>1485</v>
      </c>
      <c r="F12" s="89">
        <v>25</v>
      </c>
      <c r="G12" s="89">
        <v>19</v>
      </c>
      <c r="H12" s="89">
        <v>6</v>
      </c>
      <c r="I12" s="89">
        <v>0</v>
      </c>
      <c r="J12" s="89">
        <v>0</v>
      </c>
      <c r="K12" s="90">
        <v>47</v>
      </c>
      <c r="L12" s="90">
        <v>64</v>
      </c>
      <c r="M12" s="90">
        <v>137</v>
      </c>
      <c r="N12" s="89">
        <v>27</v>
      </c>
    </row>
    <row r="13" spans="1:14" s="23" customFormat="1" ht="27.75" customHeight="1">
      <c r="A13" s="229">
        <v>10</v>
      </c>
      <c r="B13" s="197" t="s">
        <v>22</v>
      </c>
      <c r="C13" s="304">
        <v>95</v>
      </c>
      <c r="D13" s="304">
        <v>367</v>
      </c>
      <c r="E13" s="212">
        <v>724</v>
      </c>
      <c r="F13" s="304">
        <v>10</v>
      </c>
      <c r="G13" s="304">
        <v>8</v>
      </c>
      <c r="H13" s="304">
        <v>2</v>
      </c>
      <c r="I13" s="304">
        <v>0</v>
      </c>
      <c r="J13" s="304">
        <v>0</v>
      </c>
      <c r="K13" s="303">
        <v>8</v>
      </c>
      <c r="L13" s="303">
        <v>18</v>
      </c>
      <c r="M13" s="303">
        <v>73</v>
      </c>
      <c r="N13" s="304">
        <v>0</v>
      </c>
    </row>
    <row r="14" spans="1:14" s="23" customFormat="1" ht="27.75" customHeight="1">
      <c r="A14" s="126">
        <v>11</v>
      </c>
      <c r="B14" s="81" t="s">
        <v>23</v>
      </c>
      <c r="C14" s="89">
        <v>228</v>
      </c>
      <c r="D14" s="89">
        <v>244</v>
      </c>
      <c r="E14" s="52">
        <v>989</v>
      </c>
      <c r="F14" s="89">
        <v>14</v>
      </c>
      <c r="G14" s="89">
        <v>11</v>
      </c>
      <c r="H14" s="89">
        <v>3</v>
      </c>
      <c r="I14" s="89">
        <v>0</v>
      </c>
      <c r="J14" s="89">
        <v>0</v>
      </c>
      <c r="K14" s="90">
        <v>37</v>
      </c>
      <c r="L14" s="90">
        <v>37</v>
      </c>
      <c r="M14" s="90">
        <v>121</v>
      </c>
      <c r="N14" s="89">
        <v>53</v>
      </c>
    </row>
    <row r="15" spans="1:14" s="23" customFormat="1" ht="27.75" customHeight="1">
      <c r="A15" s="229">
        <v>12</v>
      </c>
      <c r="B15" s="197" t="s">
        <v>24</v>
      </c>
      <c r="C15" s="304">
        <v>309</v>
      </c>
      <c r="D15" s="304">
        <v>302</v>
      </c>
      <c r="E15" s="212">
        <v>2532</v>
      </c>
      <c r="F15" s="304">
        <v>22</v>
      </c>
      <c r="G15" s="304">
        <v>16</v>
      </c>
      <c r="H15" s="304">
        <v>6</v>
      </c>
      <c r="I15" s="304">
        <v>0</v>
      </c>
      <c r="J15" s="304">
        <v>0</v>
      </c>
      <c r="K15" s="303">
        <v>24</v>
      </c>
      <c r="L15" s="303">
        <v>55</v>
      </c>
      <c r="M15" s="303">
        <v>131</v>
      </c>
      <c r="N15" s="304">
        <v>0</v>
      </c>
    </row>
    <row r="16" spans="1:14" s="23" customFormat="1" ht="27.75" customHeight="1">
      <c r="A16" s="126">
        <v>13</v>
      </c>
      <c r="B16" s="81" t="s">
        <v>25</v>
      </c>
      <c r="C16" s="89">
        <v>103</v>
      </c>
      <c r="D16" s="89">
        <v>980</v>
      </c>
      <c r="E16" s="52">
        <v>727</v>
      </c>
      <c r="F16" s="89">
        <v>13</v>
      </c>
      <c r="G16" s="89">
        <v>8</v>
      </c>
      <c r="H16" s="89">
        <v>5</v>
      </c>
      <c r="I16" s="89">
        <v>0</v>
      </c>
      <c r="J16" s="89">
        <v>0</v>
      </c>
      <c r="K16" s="90">
        <v>10</v>
      </c>
      <c r="L16" s="90">
        <v>18</v>
      </c>
      <c r="M16" s="90">
        <v>210</v>
      </c>
      <c r="N16" s="89">
        <v>31</v>
      </c>
    </row>
    <row r="17" spans="1:14" s="23" customFormat="1" ht="27.75" customHeight="1">
      <c r="A17" s="229">
        <v>14</v>
      </c>
      <c r="B17" s="197" t="s">
        <v>26</v>
      </c>
      <c r="C17" s="304">
        <v>166</v>
      </c>
      <c r="D17" s="304">
        <v>452</v>
      </c>
      <c r="E17" s="212">
        <v>1140</v>
      </c>
      <c r="F17" s="304">
        <v>20</v>
      </c>
      <c r="G17" s="304">
        <v>17</v>
      </c>
      <c r="H17" s="304">
        <v>3</v>
      </c>
      <c r="I17" s="304">
        <v>0</v>
      </c>
      <c r="J17" s="304">
        <v>0</v>
      </c>
      <c r="K17" s="303">
        <v>31</v>
      </c>
      <c r="L17" s="303">
        <v>30</v>
      </c>
      <c r="M17" s="303">
        <v>81</v>
      </c>
      <c r="N17" s="304">
        <v>32</v>
      </c>
    </row>
    <row r="18" spans="1:14" s="23" customFormat="1" ht="27.75" customHeight="1">
      <c r="A18" s="126">
        <v>15</v>
      </c>
      <c r="B18" s="81" t="s">
        <v>27</v>
      </c>
      <c r="C18" s="89">
        <v>109</v>
      </c>
      <c r="D18" s="89">
        <v>671</v>
      </c>
      <c r="E18" s="52">
        <v>1000</v>
      </c>
      <c r="F18" s="142">
        <v>13</v>
      </c>
      <c r="G18" s="142">
        <v>9</v>
      </c>
      <c r="H18" s="142">
        <v>4</v>
      </c>
      <c r="I18" s="89">
        <v>0</v>
      </c>
      <c r="J18" s="89">
        <v>0</v>
      </c>
      <c r="K18" s="90">
        <v>25</v>
      </c>
      <c r="L18" s="90">
        <v>30</v>
      </c>
      <c r="M18" s="90">
        <v>87</v>
      </c>
      <c r="N18" s="89">
        <v>0</v>
      </c>
    </row>
    <row r="19" spans="1:14" s="23" customFormat="1" ht="27.75" customHeight="1">
      <c r="A19" s="229">
        <v>16</v>
      </c>
      <c r="B19" s="197" t="s">
        <v>28</v>
      </c>
      <c r="C19" s="304">
        <v>252</v>
      </c>
      <c r="D19" s="304">
        <v>177</v>
      </c>
      <c r="E19" s="212">
        <v>660</v>
      </c>
      <c r="F19" s="304">
        <v>34</v>
      </c>
      <c r="G19" s="304">
        <v>25</v>
      </c>
      <c r="H19" s="304">
        <v>9</v>
      </c>
      <c r="I19" s="304">
        <v>0</v>
      </c>
      <c r="J19" s="304">
        <v>0</v>
      </c>
      <c r="K19" s="303">
        <v>12</v>
      </c>
      <c r="L19" s="303">
        <v>25</v>
      </c>
      <c r="M19" s="303">
        <v>0</v>
      </c>
      <c r="N19" s="304">
        <v>0</v>
      </c>
    </row>
    <row r="20" spans="1:14" s="23" customFormat="1" ht="27.75" customHeight="1">
      <c r="A20" s="126">
        <v>17</v>
      </c>
      <c r="B20" s="81" t="s">
        <v>29</v>
      </c>
      <c r="C20" s="89">
        <v>268</v>
      </c>
      <c r="D20" s="89">
        <v>539</v>
      </c>
      <c r="E20" s="52">
        <v>1353</v>
      </c>
      <c r="F20" s="89">
        <v>33</v>
      </c>
      <c r="G20" s="89">
        <v>28</v>
      </c>
      <c r="H20" s="89">
        <v>5</v>
      </c>
      <c r="I20" s="89">
        <v>0</v>
      </c>
      <c r="J20" s="89">
        <v>0</v>
      </c>
      <c r="K20" s="90">
        <v>50</v>
      </c>
      <c r="L20" s="90">
        <v>39</v>
      </c>
      <c r="M20" s="90">
        <v>107</v>
      </c>
      <c r="N20" s="89">
        <v>41</v>
      </c>
    </row>
    <row r="21" spans="1:14" s="23" customFormat="1" ht="27.75" customHeight="1">
      <c r="A21" s="229">
        <v>18</v>
      </c>
      <c r="B21" s="197" t="s">
        <v>30</v>
      </c>
      <c r="C21" s="304">
        <v>382</v>
      </c>
      <c r="D21" s="304">
        <v>180</v>
      </c>
      <c r="E21" s="212">
        <v>1834</v>
      </c>
      <c r="F21" s="304">
        <v>35</v>
      </c>
      <c r="G21" s="304">
        <v>31</v>
      </c>
      <c r="H21" s="304">
        <v>4</v>
      </c>
      <c r="I21" s="304">
        <v>0</v>
      </c>
      <c r="J21" s="304">
        <v>0</v>
      </c>
      <c r="K21" s="303">
        <v>49</v>
      </c>
      <c r="L21" s="303">
        <v>67</v>
      </c>
      <c r="M21" s="303">
        <v>171</v>
      </c>
      <c r="N21" s="304">
        <v>0</v>
      </c>
    </row>
    <row r="22" spans="1:14" s="23" customFormat="1" ht="27.75" customHeight="1">
      <c r="A22" s="511" t="s">
        <v>8</v>
      </c>
      <c r="B22" s="511"/>
      <c r="C22" s="92">
        <v>5717</v>
      </c>
      <c r="D22" s="92">
        <v>8036</v>
      </c>
      <c r="E22" s="143">
        <v>28131</v>
      </c>
      <c r="F22" s="92">
        <v>473</v>
      </c>
      <c r="G22" s="92">
        <v>381</v>
      </c>
      <c r="H22" s="92">
        <v>91</v>
      </c>
      <c r="I22" s="92">
        <v>1</v>
      </c>
      <c r="J22" s="92">
        <v>0</v>
      </c>
      <c r="K22" s="92">
        <v>632</v>
      </c>
      <c r="L22" s="92">
        <v>933</v>
      </c>
      <c r="M22" s="92">
        <v>2217</v>
      </c>
      <c r="N22" s="92">
        <v>519</v>
      </c>
    </row>
    <row r="23" spans="1:14" ht="23.25" customHeight="1">
      <c r="A23" s="144"/>
      <c r="B23" s="512" t="s">
        <v>116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145"/>
    </row>
    <row r="24" spans="1:14" s="24" customFormat="1" ht="12.75" customHeight="1">
      <c r="A24" s="144"/>
      <c r="B24" s="409"/>
      <c r="C24" s="144"/>
      <c r="D24" s="144"/>
      <c r="E24" s="144"/>
      <c r="F24" s="144"/>
      <c r="G24" s="144"/>
      <c r="H24" s="144"/>
      <c r="I24" s="144"/>
      <c r="J24" s="144"/>
      <c r="K24" s="144"/>
      <c r="L24" s="145"/>
      <c r="M24" s="144"/>
      <c r="N24" s="145"/>
    </row>
    <row r="25" spans="1:14" ht="12.75" customHeight="1">
      <c r="A25" s="410"/>
      <c r="B25" s="110"/>
      <c r="C25" s="411"/>
      <c r="D25" s="411"/>
      <c r="E25" s="411"/>
      <c r="F25" s="411"/>
      <c r="G25" s="411"/>
      <c r="H25" s="411"/>
      <c r="I25" s="411"/>
      <c r="J25" s="411"/>
      <c r="K25" s="411"/>
      <c r="L25" s="412"/>
      <c r="M25" s="110"/>
      <c r="N25" s="412"/>
    </row>
    <row r="26" spans="1:8" ht="12.75" customHeight="1">
      <c r="A26" s="25"/>
      <c r="B26" s="26"/>
      <c r="C26" s="26"/>
      <c r="D26" s="26"/>
      <c r="E26" s="26"/>
      <c r="F26" s="26"/>
      <c r="H26" s="26"/>
    </row>
  </sheetData>
  <sheetProtection/>
  <mergeCells count="11">
    <mergeCell ref="B23:M23"/>
    <mergeCell ref="B2:B3"/>
    <mergeCell ref="A2:A3"/>
    <mergeCell ref="D2:E2"/>
    <mergeCell ref="F2:J2"/>
    <mergeCell ref="M2:N2"/>
    <mergeCell ref="A1:N1"/>
    <mergeCell ref="C2:C3"/>
    <mergeCell ref="K2:K3"/>
    <mergeCell ref="L2:L3"/>
    <mergeCell ref="A22:B22"/>
  </mergeCells>
  <printOptions/>
  <pageMargins left="1.04" right="0.16" top="0.16" bottom="0.16" header="0.16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Ющинская Лариса Петровна</cp:lastModifiedBy>
  <cp:lastPrinted>2015-05-25T10:40:50Z</cp:lastPrinted>
  <dcterms:created xsi:type="dcterms:W3CDTF">2012-06-09T06:34:01Z</dcterms:created>
  <dcterms:modified xsi:type="dcterms:W3CDTF">2015-06-15T12:56:02Z</dcterms:modified>
  <cp:category/>
  <cp:version/>
  <cp:contentType/>
  <cp:contentStatus/>
</cp:coreProperties>
</file>