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256" windowHeight="12528" tabRatio="995" activeTab="2"/>
  </bookViews>
  <sheets>
    <sheet name="ЕДВ" sheetId="1" r:id="rId1"/>
    <sheet name="федрегистр" sheetId="2" r:id="rId2"/>
    <sheet name="РЕДК" sheetId="3" r:id="rId3"/>
    <sheet name="ЕДК-село" sheetId="4" r:id="rId4"/>
    <sheet name="ЕДК-многодет" sheetId="5" r:id="rId5"/>
    <sheet name="ФЕДК" sheetId="6" r:id="rId6"/>
    <sheet name="ОблМПС" sheetId="7" r:id="rId7"/>
    <sheet name="ВОВ " sheetId="8" r:id="rId8"/>
    <sheet name="инвалиды" sheetId="9" r:id="rId9"/>
    <sheet name="ДП" sheetId="10" r:id="rId10"/>
    <sheet name="ДопДП" sheetId="11" r:id="rId11"/>
    <sheet name="1,5" sheetId="12" r:id="rId12"/>
    <sheet name="бер и корм" sheetId="13" r:id="rId13"/>
    <sheet name="актуальные" sheetId="14" r:id="rId14"/>
    <sheet name="142" sheetId="15" r:id="rId15"/>
    <sheet name="475" sheetId="16" r:id="rId16"/>
    <sheet name="субсидии" sheetId="17" r:id="rId17"/>
    <sheet name="ЧАЭС" sheetId="18" r:id="rId18"/>
  </sheets>
  <definedNames>
    <definedName name="DATABASE" localSheetId="9">'ДП'!$B$4:$H$21</definedName>
  </definedNames>
  <calcPr fullCalcOnLoad="1"/>
</workbook>
</file>

<file path=xl/sharedStrings.xml><?xml version="1.0" encoding="utf-8"?>
<sst xmlns="http://schemas.openxmlformats.org/spreadsheetml/2006/main" count="862" uniqueCount="344">
  <si>
    <t xml:space="preserve">                                  Информация о получателях ежемесячной денежной выплаты отдельным категориям граждан,                                             проживающих в Ленинградской области</t>
  </si>
  <si>
    <t>№ п/п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</si>
  <si>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</si>
  <si>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</si>
  <si>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</si>
  <si>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</si>
  <si>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</si>
  <si>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ВСЕГО</t>
  </si>
  <si>
    <t>ИТОГО</t>
  </si>
  <si>
    <t>№</t>
  </si>
  <si>
    <t>Наименование МО</t>
  </si>
  <si>
    <t>получатели</t>
  </si>
  <si>
    <t xml:space="preserve">иждивенцы 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</si>
  <si>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</si>
  <si>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</si>
  <si>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</si>
  <si>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</si>
  <si>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</si>
  <si>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</si>
  <si>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</si>
  <si>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</si>
  <si>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</si>
  <si>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</si>
  <si>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</si>
  <si>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</si>
  <si>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</si>
  <si>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</si>
  <si>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</si>
  <si>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</si>
  <si>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</si>
  <si>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</si>
  <si>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</si>
  <si>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</si>
  <si>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</si>
  <si>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</si>
  <si>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</si>
  <si>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</si>
  <si>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</si>
  <si>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 xml:space="preserve"> взрослый член семьи</t>
  </si>
  <si>
    <t xml:space="preserve"> детей  в семьях имеющие:</t>
  </si>
  <si>
    <t>3 детей</t>
  </si>
  <si>
    <t>4 детей</t>
  </si>
  <si>
    <t>5 детей</t>
  </si>
  <si>
    <t>6 детей и более</t>
  </si>
  <si>
    <t>ВСЕГО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</si>
  <si>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</si>
  <si>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</si>
  <si>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</si>
  <si>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</si>
  <si>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</si>
  <si>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</si>
  <si>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</si>
  <si>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</si>
  <si>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</si>
  <si>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</si>
  <si>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</si>
  <si>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</si>
  <si>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</si>
  <si>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</si>
  <si>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</si>
  <si>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</si>
  <si>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</si>
  <si>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</si>
  <si>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</si>
  <si>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№
п/п</t>
  </si>
  <si>
    <t>Число получателей (чел.)</t>
  </si>
  <si>
    <t>Всего детей (чел.)</t>
  </si>
  <si>
    <t>% к предш. месяцу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</si>
  <si>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</si>
  <si>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</si>
  <si>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Беременные женщины</t>
  </si>
  <si>
    <t>Кормящие матери</t>
  </si>
  <si>
    <t>Дети 1-го года жизни</t>
  </si>
  <si>
    <t>Дети 2-го и 3-го года жизни</t>
  </si>
  <si>
    <t>Всего  льготоносителей</t>
  </si>
  <si>
    <t>Всего получателей</t>
  </si>
  <si>
    <t>Льготоносителей (чел.)</t>
  </si>
  <si>
    <t>ВСЕГО:</t>
  </si>
  <si>
    <t>В т.ч. Детей</t>
  </si>
  <si>
    <t xml:space="preserve">В т.ч. женщин </t>
  </si>
  <si>
    <t>Государственная социальная помощь</t>
  </si>
  <si>
    <t xml:space="preserve">         Инвалиды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</si>
  <si>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</si>
  <si>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</si>
  <si>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</si>
  <si>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</si>
  <si>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</si>
  <si>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</si>
  <si>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Примечание:  Человек  учитывается один раз по более приоритетной категории.</t>
  </si>
  <si>
    <t>Инвали-ды ВОВ</t>
  </si>
  <si>
    <t xml:space="preserve">Участники ВОВ </t>
  </si>
  <si>
    <t xml:space="preserve">Лица награжденные знаком "ЖБЛ" </t>
  </si>
  <si>
    <t>Узники</t>
  </si>
  <si>
    <t>Ветераны боев. действий</t>
  </si>
  <si>
    <t>Учасники ликвидации ЧАЭС</t>
  </si>
  <si>
    <t>Инвалиды ОЗ</t>
  </si>
  <si>
    <t>Дети-инвали-ды</t>
  </si>
  <si>
    <t>Члены семей погибших/ умерших инв, участ, ВОВ, вет боев</t>
  </si>
  <si>
    <t>Граждане, подвергшиеся рад.воз-действию ЧАЭС</t>
  </si>
  <si>
    <t>признанные инвалидами</t>
  </si>
  <si>
    <t>без группы инвалидности</t>
  </si>
  <si>
    <t>5161</t>
  </si>
  <si>
    <t>10393</t>
  </si>
  <si>
    <t>12994</t>
  </si>
  <si>
    <t>27118</t>
  </si>
  <si>
    <t>26472</t>
  </si>
  <si>
    <t>26540</t>
  </si>
  <si>
    <t>12500</t>
  </si>
  <si>
    <t>6536</t>
  </si>
  <si>
    <t>11433</t>
  </si>
  <si>
    <t>3977</t>
  </si>
  <si>
    <t>7226</t>
  </si>
  <si>
    <t>10889</t>
  </si>
  <si>
    <t>4542</t>
  </si>
  <si>
    <t>7898</t>
  </si>
  <si>
    <t>7058</t>
  </si>
  <si>
    <t>6244</t>
  </si>
  <si>
    <t>7490</t>
  </si>
  <si>
    <t>13187</t>
  </si>
  <si>
    <t>Примечание:  Человек  учитывается один раз по наиболее приоритетной категории (см.рейтинг).</t>
  </si>
  <si>
    <t>в т.ч. Ребенок-инвалид</t>
  </si>
  <si>
    <t>Инвалиды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</si>
  <si>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</si>
  <si>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</si>
  <si>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</si>
  <si>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</si>
  <si>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</si>
  <si>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</si>
  <si>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</si>
  <si>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</si>
  <si>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13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</si>
  <si>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</si>
  <si>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</si>
  <si>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</si>
  <si>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</si>
  <si>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</si>
  <si>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</si>
  <si>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</si>
  <si>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</si>
  <si>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</si>
  <si>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</si>
  <si>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</si>
  <si>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</si>
  <si>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</si>
  <si>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</si>
  <si>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</si>
  <si>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</si>
  <si>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</si>
  <si>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</si>
  <si>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*-в данную численность также включены граждане у которых имеется задолженность по данному виду выплаты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</si>
  <si>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</si>
  <si>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ВСЕГО_по_ежемесячному детскому пособию</t>
  </si>
  <si>
    <t>в т.ч. детей впервые</t>
  </si>
  <si>
    <t>Ребенок-инвалид, один из родителей которого не работает по причине ухода за ребенком-инвалидом</t>
  </si>
  <si>
    <t>Ребенок-инвалид, единственный родитель которого не работает по причине ухода за ребенком-инвалидом</t>
  </si>
  <si>
    <t>Ребенок, оба родителя которого являются инвалидами I или II групп и не работают</t>
  </si>
  <si>
    <t>Ребенок, единственный родитель которого является инвалидом I или II группы и не работат</t>
  </si>
  <si>
    <t>Ребенок, один из родителей которого является инвалидом I или II группы, а второй не работает в связи с осуществлением ухода за ребенком до 3-х лет</t>
  </si>
  <si>
    <t>Всего детей, получающих пособие в виде доплаты до ПМ</t>
  </si>
  <si>
    <t>Получ.</t>
  </si>
  <si>
    <t>детей</t>
  </si>
  <si>
    <t xml:space="preserve">Количество граждан зарегистрированных в БД 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</si>
  <si>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                                                                                                                                                                                                     вышеуказанных категорий, предусмотренной                                        постановлением Правительства РФ от 22.02.2012г. №142 </t>
  </si>
  <si>
    <t>Численность льготоносителей</t>
  </si>
  <si>
    <t>Численность получателей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</si>
  <si>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</si>
  <si>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</si>
  <si>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</si>
  <si>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</si>
  <si>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>ЧАЭС, в том числе:</t>
  </si>
  <si>
    <t>МАЯК, в том числе:</t>
  </si>
  <si>
    <t xml:space="preserve">ПОР       </t>
  </si>
  <si>
    <t>1 группа</t>
  </si>
  <si>
    <t>2 группа</t>
  </si>
  <si>
    <t>3 группа</t>
  </si>
  <si>
    <t xml:space="preserve">Жертвы политических репрессий </t>
  </si>
  <si>
    <t xml:space="preserve">Ветераны труда </t>
  </si>
  <si>
    <t>Количество многодетных семей зарегистрированных в БД на текущий момент 2014</t>
  </si>
  <si>
    <t xml:space="preserve">Информация о получателях федеральной ежемесячной денежной компенсации  за  расходы по коммунальным услугам  </t>
  </si>
  <si>
    <t>Всего за 2014г. (накопительно)</t>
  </si>
  <si>
    <t>Всего  за  2014г. (накопительно)</t>
  </si>
  <si>
    <t>Ежемесячное пособие по уходу за ребенком</t>
  </si>
  <si>
    <t>не подлежащим обязательному социальному страхованию</t>
  </si>
  <si>
    <t xml:space="preserve">  Активных распоряжений на детей на отчётную дату.                        </t>
  </si>
  <si>
    <t>Дети</t>
  </si>
  <si>
    <t>Получатели</t>
  </si>
  <si>
    <t>Всего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</si>
  <si>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</si>
  <si>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</si>
  <si>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</si>
  <si>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</si>
  <si>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</si>
  <si>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Количество получателей у которых были начисления (с учетом должников) накопительно в  2014 году</t>
  </si>
  <si>
    <t>Количество граждан, получивших различные меры социальной поддержки в 2014 году (накопительно)</t>
  </si>
  <si>
    <t xml:space="preserve">   Нарастающим итогом за 2014 год</t>
  </si>
  <si>
    <t xml:space="preserve">Количество льготников находящихся в регистре Пенсионного Фонда </t>
  </si>
  <si>
    <t>Количество носителей льгот у которых были начисления (с учетом должников) в 2014 году (накопительно)</t>
  </si>
  <si>
    <t>Накопительно льготоносителей за 2014г.(без начислений текущего месяца</t>
  </si>
  <si>
    <t>Наименование МO</t>
  </si>
  <si>
    <t>текущий месяц</t>
  </si>
  <si>
    <t>ВСЕГО (накопительно)</t>
  </si>
  <si>
    <t>за 2014 г</t>
  </si>
  <si>
    <t>семей</t>
  </si>
  <si>
    <t>граждан</t>
  </si>
  <si>
    <t xml:space="preserve">№ </t>
  </si>
  <si>
    <r>
      <t>ВСЕГО  граждан , которым назначена выплата  в 2014 году (</t>
    </r>
    <r>
      <rPr>
        <u val="single"/>
        <sz val="12"/>
        <rFont val="Arial Cyr"/>
        <family val="0"/>
      </rPr>
      <t>накопительно, включительно начисления за текущий месяц</t>
    </r>
    <r>
      <rPr>
        <sz val="12"/>
        <rFont val="Arial Cyr"/>
        <family val="0"/>
      </rPr>
      <t>)</t>
    </r>
  </si>
  <si>
    <t>Количество получателей у которых были начисления (с учетом должников без иждивенцев) накопительно * в 2014г.</t>
  </si>
  <si>
    <t>Количество получателей у которых были начисления (с учетом должников без иждивенцев) накопительно* в 2014 г.</t>
  </si>
  <si>
    <t>количество получа-телей мно-годетная мать/отец (чел).</t>
  </si>
  <si>
    <t xml:space="preserve">   лица, жители бло-кадного Лен-да, признанные инв-ми</t>
  </si>
  <si>
    <t>Компенсация на рождение ребенка ЛО чел.(детей)</t>
  </si>
  <si>
    <t>Единоврем. Выплата лицам, состоящим в браке 50, 60,70, 75 лет                                                                       (семейных пар)</t>
  </si>
  <si>
    <t>Социальное пособие на погребение (чел.)</t>
  </si>
  <si>
    <t>Пособие на рожд. по ФЗ №81 
чел. (детей)</t>
  </si>
  <si>
    <t>Ежегод. компенсация на приобрет. одежды и шк.-письм. принадлежностей многодетным         чел.(детей)</t>
  </si>
  <si>
    <t>единовременная выплата (органы соцзащиты) чел.</t>
  </si>
  <si>
    <t>ежемесячная доплата до ПМ (ОПФР)чел.</t>
  </si>
  <si>
    <t>в т.ч.        50 лет брака</t>
  </si>
  <si>
    <t>в т.ч.      60 лет брака</t>
  </si>
  <si>
    <t>в т.ч.       70 лет брака</t>
  </si>
  <si>
    <t>в т.ч.      75 лет брака</t>
  </si>
  <si>
    <t>в т.ч. из малоимущих семей</t>
  </si>
  <si>
    <t>Информация о количестве  ветеранов  Великой Отечественной войны 1941-1945 годов,  состоящих на учете</t>
  </si>
  <si>
    <t xml:space="preserve">  участники ВОВ </t>
  </si>
  <si>
    <t>на 01.04.14</t>
  </si>
  <si>
    <t>Численность льгото-носителей</t>
  </si>
  <si>
    <t>Численность получателей всего</t>
  </si>
  <si>
    <t>из  них</t>
  </si>
  <si>
    <t>Ликвидаторы без инв-ти, из них получают в соответствии с</t>
  </si>
  <si>
    <t>инвалиды, из них получают в соответствии с</t>
  </si>
  <si>
    <t>получатели в связи с потерей кормильца в соответствии с</t>
  </si>
  <si>
    <t>получатели в связи с потерей кормильца  по суд.реш.</t>
  </si>
  <si>
    <t>законода-тельством</t>
  </si>
  <si>
    <t>судебным решением</t>
  </si>
  <si>
    <t xml:space="preserve">и    детям в возрасте до 3-х лет             </t>
  </si>
  <si>
    <r>
      <t>Численность за 2014г.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</si>
  <si>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Получа-телей</t>
  </si>
  <si>
    <t>на  май  2014 года</t>
  </si>
  <si>
    <r>
      <t xml:space="preserve">Сведения о количестве граждан зарегистрированных в БД АИС "Соцзащита", </t>
    </r>
    <r>
      <rPr>
        <b/>
        <u val="single"/>
        <sz val="14"/>
        <rFont val="Arial Cyr"/>
        <family val="0"/>
      </rPr>
      <t xml:space="preserve">имеющих право </t>
    </r>
    <r>
      <rPr>
        <b/>
        <i/>
        <sz val="14"/>
        <rFont val="Arial Cyr"/>
        <family val="0"/>
      </rPr>
      <t>на получение ежемесячной денежной выплаты из федерального бюджета на 01.05.2014г.</t>
    </r>
  </si>
  <si>
    <t>91</t>
  </si>
  <si>
    <t>41</t>
  </si>
  <si>
    <t>4655</t>
  </si>
  <si>
    <t>46</t>
  </si>
  <si>
    <t>26</t>
  </si>
  <si>
    <t>10438</t>
  </si>
  <si>
    <t>341</t>
  </si>
  <si>
    <t>54</t>
  </si>
  <si>
    <t>12646</t>
  </si>
  <si>
    <t>390</t>
  </si>
  <si>
    <t>262</t>
  </si>
  <si>
    <t>27088</t>
  </si>
  <si>
    <t>337</t>
  </si>
  <si>
    <t>135</t>
  </si>
  <si>
    <t>24277</t>
  </si>
  <si>
    <t>399</t>
  </si>
  <si>
    <t>209</t>
  </si>
  <si>
    <t>24220</t>
  </si>
  <si>
    <t>86</t>
  </si>
  <si>
    <t>40</t>
  </si>
  <si>
    <t>12515</t>
  </si>
  <si>
    <t>63</t>
  </si>
  <si>
    <t>6030</t>
  </si>
  <si>
    <t>181</t>
  </si>
  <si>
    <t>81</t>
  </si>
  <si>
    <t>10474</t>
  </si>
  <si>
    <t>53</t>
  </si>
  <si>
    <t>27</t>
  </si>
  <si>
    <t>3716</t>
  </si>
  <si>
    <t>83</t>
  </si>
  <si>
    <t>66</t>
  </si>
  <si>
    <t>6731</t>
  </si>
  <si>
    <t>113</t>
  </si>
  <si>
    <t>64</t>
  </si>
  <si>
    <t>9885</t>
  </si>
  <si>
    <t>55</t>
  </si>
  <si>
    <t>44</t>
  </si>
  <si>
    <t>4209</t>
  </si>
  <si>
    <t>78</t>
  </si>
  <si>
    <t>310</t>
  </si>
  <si>
    <t>7345</t>
  </si>
  <si>
    <t>6545</t>
  </si>
  <si>
    <t>80</t>
  </si>
  <si>
    <t>769</t>
  </si>
  <si>
    <t>5946</t>
  </si>
  <si>
    <t>105</t>
  </si>
  <si>
    <t>34</t>
  </si>
  <si>
    <t>7016</t>
  </si>
  <si>
    <t>139</t>
  </si>
  <si>
    <t>75</t>
  </si>
  <si>
    <t>12120</t>
  </si>
  <si>
    <t>2749</t>
  </si>
  <si>
    <t>2313</t>
  </si>
  <si>
    <t>195856</t>
  </si>
  <si>
    <t>начислено к выплате на май 2014 года</t>
  </si>
  <si>
    <t>Количество актуальных получателей в БД на май 2014 года (с учетом должников)</t>
  </si>
  <si>
    <t>Количество актуальных (семей) /получателей (с учетом должников) на май 2014г</t>
  </si>
  <si>
    <t xml:space="preserve">Количество семей  (с учетом должников) май 2014 г. (накопительно по начислению) </t>
  </si>
  <si>
    <t>начислено к выплате за март 2014 года</t>
  </si>
  <si>
    <t>Количество актуальных получателей (с учетом должников) на май 2014г.</t>
  </si>
  <si>
    <t>Подпорожский*</t>
  </si>
  <si>
    <r>
      <t>Информация об оказании некоторых мер социальной поддерждки из средств областного бюджета  </t>
    </r>
    <r>
      <rPr>
        <b/>
        <i/>
        <u val="single"/>
        <sz val="14"/>
        <rFont val="Arial"/>
        <family val="2"/>
      </rPr>
      <t> за  2014</t>
    </r>
    <r>
      <rPr>
        <b/>
        <i/>
        <sz val="14"/>
        <rFont val="Arial"/>
        <family val="2"/>
      </rPr>
      <t xml:space="preserve"> год (нарастающим итогом) по состоянию БД "Социальная защита" на 01.05.2014  г.   </t>
    </r>
  </si>
  <si>
    <t>1546</t>
  </si>
  <si>
    <t>1398</t>
  </si>
  <si>
    <t>2477</t>
  </si>
  <si>
    <t>4802</t>
  </si>
  <si>
    <t>3956</t>
  </si>
  <si>
    <t>4885</t>
  </si>
  <si>
    <t>1774</t>
  </si>
  <si>
    <t>1362</t>
  </si>
  <si>
    <t>2147</t>
  </si>
  <si>
    <t>1042</t>
  </si>
  <si>
    <t>1440</t>
  </si>
  <si>
    <t>2540</t>
  </si>
  <si>
    <t>1034</t>
  </si>
  <si>
    <t>1515</t>
  </si>
  <si>
    <t>1448</t>
  </si>
  <si>
    <t>1022</t>
  </si>
  <si>
    <t>2038</t>
  </si>
  <si>
    <t>2462</t>
  </si>
  <si>
    <t>38888</t>
  </si>
  <si>
    <t xml:space="preserve"> в БД АИС "Социальная защита" по состоянию  на 01  мая  2014 года</t>
  </si>
  <si>
    <t>3(4+5+8+11+14)</t>
  </si>
  <si>
    <t>5 (6+7)</t>
  </si>
  <si>
    <t>8 (9+10)</t>
  </si>
  <si>
    <t>11(12+13)</t>
  </si>
  <si>
    <t>Сведения о количестве инвалидов по БД "Социальная защита" на 01.05.2014</t>
  </si>
  <si>
    <t>Информация о получателях ежемесячных пособий, гражданам имеющим детей  на  май  2014 г.</t>
  </si>
  <si>
    <t>на 01.05.14</t>
  </si>
  <si>
    <t>Информация по ежемесячным пособиям на детей по  заявке на  май  2014 г.</t>
  </si>
  <si>
    <t>на 01 мая  2014 года.</t>
  </si>
  <si>
    <t xml:space="preserve"> на  м а й   2014 г.</t>
  </si>
  <si>
    <t>Сведения о числености граждан зарегистрированных в БД АИС "Социальная защита" на 01.05.2014 г.</t>
  </si>
  <si>
    <t xml:space="preserve">                      на   м а й   2014 г.</t>
  </si>
  <si>
    <t>на   м а й  2014 г.</t>
  </si>
  <si>
    <r>
      <t>Накопительно льготоносителей за 2014г. (</t>
    </r>
    <r>
      <rPr>
        <sz val="12"/>
        <rFont val="Arial Cyr"/>
        <family val="0"/>
      </rPr>
      <t>без начислений текущего месяца)</t>
    </r>
  </si>
  <si>
    <t>Информация о получателях субсидий на оплату жилого помещения и коммунальных услуг
 на 01 мая 2014 г.</t>
  </si>
  <si>
    <t>апрель</t>
  </si>
  <si>
    <t>Лужский*</t>
  </si>
  <si>
    <t>Подпорожский**</t>
  </si>
  <si>
    <t>*численность субсидируемых  по заявке</t>
  </si>
  <si>
    <t>** по состоянию базы данных на 1 марта 2014</t>
  </si>
  <si>
    <t xml:space="preserve">        на май месяц 2014 года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</si>
  <si>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</si>
  <si>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Количество актуальных получателей (с учетом должников без иждивенцев) по БД  на май 2014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</si>
</sst>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&quot; &quot;[$руб.-419];[Red]&quot;-&quot;#,##0.00&quot; &quot;[$руб.-419]"/>
  </numFmts>
  <fonts count="120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Unicode MS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 Cyr"/>
      <family val="0"/>
    </font>
    <font>
      <b/>
      <sz val="12"/>
      <color indexed="8"/>
      <name val="Arial"/>
      <family val="2"/>
    </font>
    <font>
      <b/>
      <i/>
      <sz val="16"/>
      <name val="Arial Cyr"/>
      <family val="0"/>
    </font>
    <font>
      <sz val="18"/>
      <name val="Arial Cyr"/>
      <family val="0"/>
    </font>
    <font>
      <u val="single"/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2"/>
      <name val="Arial "/>
      <family val="0"/>
    </font>
    <font>
      <sz val="12"/>
      <name val="Arial "/>
      <family val="0"/>
    </font>
    <font>
      <sz val="14"/>
      <name val="Arial "/>
      <family val="0"/>
    </font>
    <font>
      <sz val="10"/>
      <name val="Arial "/>
      <family val="0"/>
    </font>
    <font>
      <b/>
      <sz val="14"/>
      <name val="Arial "/>
      <family val="0"/>
    </font>
    <font>
      <b/>
      <sz val="11"/>
      <name val="Arial "/>
      <family val="0"/>
    </font>
    <font>
      <b/>
      <i/>
      <u val="single"/>
      <sz val="14"/>
      <name val="Arial"/>
      <family val="2"/>
    </font>
    <font>
      <i/>
      <sz val="14"/>
      <name val="Arial Cyr"/>
      <family val="0"/>
    </font>
    <font>
      <i/>
      <sz val="16"/>
      <name val="Arial Cyr"/>
      <family val="0"/>
    </font>
    <font>
      <sz val="14"/>
      <name val="Arial Unicode MS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name val="Arial "/>
      <family val="0"/>
    </font>
    <font>
      <b/>
      <sz val="16"/>
      <name val="Arial Cyr"/>
      <family val="0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>
      <alignment/>
      <protection/>
    </xf>
    <xf numFmtId="0" fontId="84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7" borderId="0">
      <alignment/>
      <protection/>
    </xf>
    <xf numFmtId="0" fontId="84" fillId="8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>
      <alignment/>
      <protection/>
    </xf>
    <xf numFmtId="0" fontId="84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3" borderId="0">
      <alignment/>
      <protection/>
    </xf>
    <xf numFmtId="0" fontId="84" fillId="14" borderId="0" applyNumberFormat="0" applyBorder="0" applyAlignment="0" applyProtection="0"/>
    <xf numFmtId="0" fontId="1" fillId="15" borderId="0" applyNumberFormat="0" applyBorder="0" applyAlignment="0" applyProtection="0"/>
    <xf numFmtId="0" fontId="85" fillId="16" borderId="0">
      <alignment/>
      <protection/>
    </xf>
    <xf numFmtId="0" fontId="84" fillId="17" borderId="0" applyNumberFormat="0" applyBorder="0" applyAlignment="0" applyProtection="0"/>
    <xf numFmtId="0" fontId="1" fillId="18" borderId="0" applyNumberFormat="0" applyBorder="0" applyAlignment="0" applyProtection="0"/>
    <xf numFmtId="0" fontId="85" fillId="19" borderId="0">
      <alignment/>
      <protection/>
    </xf>
    <xf numFmtId="0" fontId="84" fillId="20" borderId="0" applyNumberFormat="0" applyBorder="0" applyAlignment="0" applyProtection="0"/>
    <xf numFmtId="0" fontId="1" fillId="21" borderId="0" applyNumberFormat="0" applyBorder="0" applyAlignment="0" applyProtection="0"/>
    <xf numFmtId="0" fontId="85" fillId="22" borderId="0">
      <alignment/>
      <protection/>
    </xf>
    <xf numFmtId="0" fontId="84" fillId="23" borderId="0" applyNumberFormat="0" applyBorder="0" applyAlignment="0" applyProtection="0"/>
    <xf numFmtId="0" fontId="1" fillId="24" borderId="0" applyNumberFormat="0" applyBorder="0" applyAlignment="0" applyProtection="0"/>
    <xf numFmtId="0" fontId="85" fillId="25" borderId="0">
      <alignment/>
      <protection/>
    </xf>
    <xf numFmtId="0" fontId="84" fillId="26" borderId="0" applyNumberFormat="0" applyBorder="0" applyAlignment="0" applyProtection="0"/>
    <xf numFmtId="0" fontId="1" fillId="27" borderId="0" applyNumberFormat="0" applyBorder="0" applyAlignment="0" applyProtection="0"/>
    <xf numFmtId="0" fontId="85" fillId="28" borderId="0">
      <alignment/>
      <protection/>
    </xf>
    <xf numFmtId="0" fontId="84" fillId="29" borderId="0" applyNumberFormat="0" applyBorder="0" applyAlignment="0" applyProtection="0"/>
    <xf numFmtId="0" fontId="1" fillId="12" borderId="0" applyNumberFormat="0" applyBorder="0" applyAlignment="0" applyProtection="0"/>
    <xf numFmtId="0" fontId="85" fillId="13" borderId="0">
      <alignment/>
      <protection/>
    </xf>
    <xf numFmtId="0" fontId="84" fillId="30" borderId="0" applyNumberFormat="0" applyBorder="0" applyAlignment="0" applyProtection="0"/>
    <xf numFmtId="0" fontId="1" fillId="21" borderId="0" applyNumberFormat="0" applyBorder="0" applyAlignment="0" applyProtection="0"/>
    <xf numFmtId="0" fontId="85" fillId="22" borderId="0">
      <alignment/>
      <protection/>
    </xf>
    <xf numFmtId="0" fontId="84" fillId="31" borderId="0" applyNumberFormat="0" applyBorder="0" applyAlignment="0" applyProtection="0"/>
    <xf numFmtId="0" fontId="1" fillId="32" borderId="0" applyNumberFormat="0" applyBorder="0" applyAlignment="0" applyProtection="0"/>
    <xf numFmtId="0" fontId="85" fillId="33" borderId="0">
      <alignment/>
      <protection/>
    </xf>
    <xf numFmtId="0" fontId="86" fillId="34" borderId="0" applyNumberFormat="0" applyBorder="0" applyAlignment="0" applyProtection="0"/>
    <xf numFmtId="0" fontId="42" fillId="35" borderId="0" applyNumberFormat="0" applyBorder="0" applyAlignment="0" applyProtection="0"/>
    <xf numFmtId="0" fontId="87" fillId="36" borderId="0">
      <alignment/>
      <protection/>
    </xf>
    <xf numFmtId="0" fontId="86" fillId="37" borderId="0" applyNumberFormat="0" applyBorder="0" applyAlignment="0" applyProtection="0"/>
    <xf numFmtId="0" fontId="42" fillId="24" borderId="0" applyNumberFormat="0" applyBorder="0" applyAlignment="0" applyProtection="0"/>
    <xf numFmtId="0" fontId="87" fillId="25" borderId="0">
      <alignment/>
      <protection/>
    </xf>
    <xf numFmtId="0" fontId="86" fillId="38" borderId="0" applyNumberFormat="0" applyBorder="0" applyAlignment="0" applyProtection="0"/>
    <xf numFmtId="0" fontId="42" fillId="27" borderId="0" applyNumberFormat="0" applyBorder="0" applyAlignment="0" applyProtection="0"/>
    <xf numFmtId="0" fontId="87" fillId="28" borderId="0">
      <alignment/>
      <protection/>
    </xf>
    <xf numFmtId="0" fontId="86" fillId="39" borderId="0" applyNumberFormat="0" applyBorder="0" applyAlignment="0" applyProtection="0"/>
    <xf numFmtId="0" fontId="42" fillId="40" borderId="0" applyNumberFormat="0" applyBorder="0" applyAlignment="0" applyProtection="0"/>
    <xf numFmtId="0" fontId="87" fillId="41" borderId="0">
      <alignment/>
      <protection/>
    </xf>
    <xf numFmtId="0" fontId="86" fillId="42" borderId="0" applyNumberFormat="0" applyBorder="0" applyAlignment="0" applyProtection="0"/>
    <xf numFmtId="0" fontId="42" fillId="43" borderId="0" applyNumberFormat="0" applyBorder="0" applyAlignment="0" applyProtection="0"/>
    <xf numFmtId="0" fontId="87" fillId="44" borderId="0">
      <alignment/>
      <protection/>
    </xf>
    <xf numFmtId="0" fontId="86" fillId="45" borderId="0" applyNumberFormat="0" applyBorder="0" applyAlignment="0" applyProtection="0"/>
    <xf numFmtId="0" fontId="42" fillId="46" borderId="0" applyNumberFormat="0" applyBorder="0" applyAlignment="0" applyProtection="0"/>
    <xf numFmtId="0" fontId="87" fillId="47" borderId="0">
      <alignment/>
      <protection/>
    </xf>
    <xf numFmtId="0" fontId="88" fillId="0" borderId="0">
      <alignment horizontal="center"/>
      <protection/>
    </xf>
    <xf numFmtId="0" fontId="88" fillId="0" borderId="0">
      <alignment horizontal="center" textRotation="90"/>
      <protection/>
    </xf>
    <xf numFmtId="0" fontId="89" fillId="0" borderId="0">
      <alignment/>
      <protection/>
    </xf>
    <xf numFmtId="165" fontId="89" fillId="0" borderId="0">
      <alignment/>
      <protection/>
    </xf>
    <xf numFmtId="0" fontId="86" fillId="48" borderId="0" applyNumberFormat="0" applyBorder="0" applyAlignment="0" applyProtection="0"/>
    <xf numFmtId="0" fontId="42" fillId="49" borderId="0" applyNumberFormat="0" applyBorder="0" applyAlignment="0" applyProtection="0"/>
    <xf numFmtId="0" fontId="87" fillId="50" borderId="0">
      <alignment/>
      <protection/>
    </xf>
    <xf numFmtId="0" fontId="86" fillId="51" borderId="0" applyNumberFormat="0" applyBorder="0" applyAlignment="0" applyProtection="0"/>
    <xf numFmtId="0" fontId="42" fillId="52" borderId="0" applyNumberFormat="0" applyBorder="0" applyAlignment="0" applyProtection="0"/>
    <xf numFmtId="0" fontId="87" fillId="53" borderId="0">
      <alignment/>
      <protection/>
    </xf>
    <xf numFmtId="0" fontId="86" fillId="54" borderId="0" applyNumberFormat="0" applyBorder="0" applyAlignment="0" applyProtection="0"/>
    <xf numFmtId="0" fontId="42" fillId="55" borderId="0" applyNumberFormat="0" applyBorder="0" applyAlignment="0" applyProtection="0"/>
    <xf numFmtId="0" fontId="87" fillId="56" borderId="0">
      <alignment/>
      <protection/>
    </xf>
    <xf numFmtId="0" fontId="86" fillId="57" borderId="0" applyNumberFormat="0" applyBorder="0" applyAlignment="0" applyProtection="0"/>
    <xf numFmtId="0" fontId="42" fillId="40" borderId="0" applyNumberFormat="0" applyBorder="0" applyAlignment="0" applyProtection="0"/>
    <xf numFmtId="0" fontId="87" fillId="41" borderId="0">
      <alignment/>
      <protection/>
    </xf>
    <xf numFmtId="0" fontId="86" fillId="58" borderId="0" applyNumberFormat="0" applyBorder="0" applyAlignment="0" applyProtection="0"/>
    <xf numFmtId="0" fontId="42" fillId="43" borderId="0" applyNumberFormat="0" applyBorder="0" applyAlignment="0" applyProtection="0"/>
    <xf numFmtId="0" fontId="87" fillId="44" borderId="0">
      <alignment/>
      <protection/>
    </xf>
    <xf numFmtId="0" fontId="86" fillId="59" borderId="0" applyNumberFormat="0" applyBorder="0" applyAlignment="0" applyProtection="0"/>
    <xf numFmtId="0" fontId="42" fillId="60" borderId="0" applyNumberFormat="0" applyBorder="0" applyAlignment="0" applyProtection="0"/>
    <xf numFmtId="0" fontId="87" fillId="61" borderId="0">
      <alignment/>
      <protection/>
    </xf>
    <xf numFmtId="0" fontId="90" fillId="62" borderId="1" applyNumberFormat="0" applyAlignment="0" applyProtection="0"/>
    <xf numFmtId="0" fontId="43" fillId="18" borderId="2" applyNumberFormat="0" applyAlignment="0" applyProtection="0"/>
    <xf numFmtId="0" fontId="91" fillId="19" borderId="3">
      <alignment/>
      <protection/>
    </xf>
    <xf numFmtId="0" fontId="92" fillId="63" borderId="4" applyNumberFormat="0" applyAlignment="0" applyProtection="0"/>
    <xf numFmtId="0" fontId="44" fillId="64" borderId="5" applyNumberFormat="0" applyAlignment="0" applyProtection="0"/>
    <xf numFmtId="0" fontId="93" fillId="65" borderId="6">
      <alignment/>
      <protection/>
    </xf>
    <xf numFmtId="0" fontId="94" fillId="63" borderId="1" applyNumberFormat="0" applyAlignment="0" applyProtection="0"/>
    <xf numFmtId="0" fontId="45" fillId="64" borderId="2" applyNumberFormat="0" applyAlignment="0" applyProtection="0"/>
    <xf numFmtId="0" fontId="95" fillId="65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0" borderId="7" applyNumberFormat="0" applyFill="0" applyAlignment="0" applyProtection="0"/>
    <xf numFmtId="0" fontId="46" fillId="0" borderId="8" applyNumberFormat="0" applyFill="0" applyAlignment="0" applyProtection="0"/>
    <xf numFmtId="0" fontId="97" fillId="0" borderId="9">
      <alignment/>
      <protection/>
    </xf>
    <xf numFmtId="0" fontId="98" fillId="0" borderId="10" applyNumberFormat="0" applyFill="0" applyAlignment="0" applyProtection="0"/>
    <xf numFmtId="0" fontId="47" fillId="0" borderId="11" applyNumberFormat="0" applyFill="0" applyAlignment="0" applyProtection="0"/>
    <xf numFmtId="0" fontId="99" fillId="0" borderId="12">
      <alignment/>
      <protection/>
    </xf>
    <xf numFmtId="0" fontId="100" fillId="0" borderId="13" applyNumberFormat="0" applyFill="0" applyAlignment="0" applyProtection="0"/>
    <xf numFmtId="0" fontId="48" fillId="0" borderId="14" applyNumberFormat="0" applyFill="0" applyAlignment="0" applyProtection="0"/>
    <xf numFmtId="0" fontId="101" fillId="0" borderId="15">
      <alignment/>
      <protection/>
    </xf>
    <xf numFmtId="0" fontId="10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1" fillId="0" borderId="0">
      <alignment/>
      <protection/>
    </xf>
    <xf numFmtId="0" fontId="102" fillId="0" borderId="16" applyNumberFormat="0" applyFill="0" applyAlignment="0" applyProtection="0"/>
    <xf numFmtId="0" fontId="38" fillId="0" borderId="17" applyNumberFormat="0" applyFill="0" applyAlignment="0" applyProtection="0"/>
    <xf numFmtId="0" fontId="103" fillId="0" borderId="18">
      <alignment/>
      <protection/>
    </xf>
    <xf numFmtId="0" fontId="104" fillId="66" borderId="19" applyNumberFormat="0" applyAlignment="0" applyProtection="0"/>
    <xf numFmtId="0" fontId="49" fillId="67" borderId="20" applyNumberFormat="0" applyAlignment="0" applyProtection="0"/>
    <xf numFmtId="0" fontId="105" fillId="68" borderId="21">
      <alignment/>
      <protection/>
    </xf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7" fillId="0" borderId="0">
      <alignment/>
      <protection/>
    </xf>
    <xf numFmtId="0" fontId="108" fillId="69" borderId="0" applyNumberFormat="0" applyBorder="0" applyAlignment="0" applyProtection="0"/>
    <xf numFmtId="0" fontId="51" fillId="70" borderId="0" applyNumberFormat="0" applyBorder="0" applyAlignment="0" applyProtection="0"/>
    <xf numFmtId="0" fontId="109" fillId="71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110" fillId="0" borderId="0">
      <alignment/>
      <protection/>
    </xf>
    <xf numFmtId="0" fontId="111" fillId="72" borderId="0" applyNumberFormat="0" applyBorder="0" applyAlignment="0" applyProtection="0"/>
    <xf numFmtId="0" fontId="52" fillId="6" borderId="0" applyNumberFormat="0" applyBorder="0" applyAlignment="0" applyProtection="0"/>
    <xf numFmtId="0" fontId="112" fillId="7" borderId="0">
      <alignment/>
      <protection/>
    </xf>
    <xf numFmtId="0" fontId="1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4" fillId="0" borderId="0">
      <alignment/>
      <protection/>
    </xf>
    <xf numFmtId="0" fontId="1" fillId="73" borderId="22" applyNumberFormat="0" applyFont="0" applyAlignment="0" applyProtection="0"/>
    <xf numFmtId="0" fontId="0" fillId="74" borderId="23" applyNumberFormat="0" applyFont="0" applyAlignment="0" applyProtection="0"/>
    <xf numFmtId="0" fontId="110" fillId="75" borderId="24">
      <alignment/>
      <protection/>
    </xf>
    <xf numFmtId="0" fontId="1" fillId="73" borderId="22" applyNumberFormat="0" applyFon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15" fillId="0" borderId="25" applyNumberFormat="0" applyFill="0" applyAlignment="0" applyProtection="0"/>
    <xf numFmtId="0" fontId="54" fillId="0" borderId="26" applyNumberFormat="0" applyFill="0" applyAlignment="0" applyProtection="0"/>
    <xf numFmtId="0" fontId="116" fillId="0" borderId="27">
      <alignment/>
      <protection/>
    </xf>
    <xf numFmtId="0" fontId="1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8" fillId="76" borderId="0" applyNumberFormat="0" applyBorder="0" applyAlignment="0" applyProtection="0"/>
    <xf numFmtId="0" fontId="56" fillId="9" borderId="0" applyNumberFormat="0" applyBorder="0" applyAlignment="0" applyProtection="0"/>
    <xf numFmtId="0" fontId="119" fillId="10" borderId="0">
      <alignment/>
      <protection/>
    </xf>
  </cellStyleXfs>
  <cellXfs count="5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29" fillId="0" borderId="0" xfId="126" applyFont="1" applyAlignment="1">
      <alignment horizontal="center"/>
      <protection/>
    </xf>
    <xf numFmtId="0" fontId="29" fillId="0" borderId="0" xfId="126" applyFont="1">
      <alignment/>
      <protection/>
    </xf>
    <xf numFmtId="0" fontId="30" fillId="0" borderId="0" xfId="126" applyFont="1">
      <alignment/>
      <protection/>
    </xf>
    <xf numFmtId="0" fontId="31" fillId="0" borderId="0" xfId="126" applyFont="1">
      <alignment/>
      <protection/>
    </xf>
    <xf numFmtId="3" fontId="32" fillId="0" borderId="0" xfId="126" applyNumberFormat="1" applyFont="1" applyAlignment="1">
      <alignment horizontal="center"/>
      <protection/>
    </xf>
    <xf numFmtId="3" fontId="29" fillId="0" borderId="0" xfId="126" applyNumberFormat="1" applyFont="1" applyAlignment="1">
      <alignment horizontal="center"/>
      <protection/>
    </xf>
    <xf numFmtId="9" fontId="32" fillId="0" borderId="0" xfId="140" applyFont="1" applyAlignment="1">
      <alignment horizontal="center"/>
    </xf>
    <xf numFmtId="0" fontId="33" fillId="0" borderId="0" xfId="126" applyFont="1" applyAlignment="1">
      <alignment horizontal="left"/>
      <protection/>
    </xf>
    <xf numFmtId="0" fontId="32" fillId="0" borderId="0" xfId="126" applyFont="1">
      <alignment/>
      <protection/>
    </xf>
    <xf numFmtId="0" fontId="34" fillId="0" borderId="0" xfId="126" applyFont="1" applyAlignment="1">
      <alignment horizontal="right" vertical="top" wrapText="1"/>
      <protection/>
    </xf>
    <xf numFmtId="0" fontId="31" fillId="0" borderId="0" xfId="126" applyFont="1" applyAlignment="1">
      <alignment horizontal="left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/>
    </xf>
    <xf numFmtId="3" fontId="14" fillId="0" borderId="28" xfId="0" applyNumberFormat="1" applyFont="1" applyFill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wrapText="1"/>
    </xf>
    <xf numFmtId="0" fontId="12" fillId="0" borderId="28" xfId="0" applyNumberFormat="1" applyFont="1" applyFill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10" fontId="13" fillId="0" borderId="28" xfId="0" applyNumberFormat="1" applyFont="1" applyBorder="1" applyAlignment="1">
      <alignment horizontal="center" wrapText="1"/>
    </xf>
    <xf numFmtId="0" fontId="13" fillId="0" borderId="28" xfId="0" applyNumberFormat="1" applyFont="1" applyFill="1" applyBorder="1" applyAlignment="1">
      <alignment horizontal="center" wrapText="1"/>
    </xf>
    <xf numFmtId="10" fontId="13" fillId="0" borderId="28" xfId="0" applyNumberFormat="1" applyFont="1" applyFill="1" applyBorder="1" applyAlignment="1">
      <alignment horizontal="center" wrapText="1"/>
    </xf>
    <xf numFmtId="0" fontId="8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33" xfId="0" applyFont="1" applyFill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3" fontId="11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/>
    </xf>
    <xf numFmtId="3" fontId="11" fillId="0" borderId="35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wrapText="1"/>
    </xf>
    <xf numFmtId="10" fontId="13" fillId="0" borderId="35" xfId="0" applyNumberFormat="1" applyFont="1" applyBorder="1" applyAlignment="1">
      <alignment horizontal="center" wrapText="1"/>
    </xf>
    <xf numFmtId="0" fontId="12" fillId="0" borderId="35" xfId="0" applyNumberFormat="1" applyFont="1" applyBorder="1" applyAlignment="1">
      <alignment horizontal="center" wrapText="1"/>
    </xf>
    <xf numFmtId="3" fontId="57" fillId="0" borderId="2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60" fillId="77" borderId="28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 wrapText="1"/>
    </xf>
    <xf numFmtId="0" fontId="41" fillId="0" borderId="36" xfId="0" applyNumberFormat="1" applyFont="1" applyBorder="1" applyAlignment="1">
      <alignment horizontal="center" vertical="center" wrapText="1"/>
    </xf>
    <xf numFmtId="0" fontId="35" fillId="0" borderId="37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77" borderId="38" xfId="0" applyFont="1" applyFill="1" applyBorder="1" applyAlignment="1">
      <alignment horizontal="center" vertical="center" wrapText="1"/>
    </xf>
    <xf numFmtId="0" fontId="16" fillId="64" borderId="38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3" fontId="7" fillId="0" borderId="35" xfId="0" applyNumberFormat="1" applyFont="1" applyBorder="1" applyAlignment="1">
      <alignment horizontal="center" vertical="center"/>
    </xf>
    <xf numFmtId="3" fontId="8" fillId="77" borderId="35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0" fontId="7" fillId="64" borderId="35" xfId="0" applyNumberFormat="1" applyFont="1" applyFill="1" applyBorder="1" applyAlignment="1">
      <alignment horizontal="center" vertical="center"/>
    </xf>
    <xf numFmtId="3" fontId="8" fillId="64" borderId="35" xfId="0" applyNumberFormat="1" applyFont="1" applyFill="1" applyBorder="1" applyAlignment="1">
      <alignment horizontal="center" vertical="center"/>
    </xf>
    <xf numFmtId="0" fontId="8" fillId="64" borderId="35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3" fontId="8" fillId="77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7" fillId="64" borderId="28" xfId="0" applyNumberFormat="1" applyFont="1" applyFill="1" applyBorder="1" applyAlignment="1">
      <alignment horizontal="center" vertical="center"/>
    </xf>
    <xf numFmtId="3" fontId="8" fillId="64" borderId="28" xfId="0" applyNumberFormat="1" applyFont="1" applyFill="1" applyBorder="1" applyAlignment="1">
      <alignment horizontal="center" vertical="center"/>
    </xf>
    <xf numFmtId="0" fontId="8" fillId="64" borderId="28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15" fillId="64" borderId="28" xfId="0" applyNumberFormat="1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wrapText="1"/>
    </xf>
    <xf numFmtId="0" fontId="41" fillId="0" borderId="39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 wrapText="1"/>
    </xf>
    <xf numFmtId="0" fontId="35" fillId="0" borderId="41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58" fillId="0" borderId="35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3" fontId="12" fillId="0" borderId="45" xfId="0" applyNumberFormat="1" applyFont="1" applyBorder="1" applyAlignment="1">
      <alignment horizontal="center" vertical="center"/>
    </xf>
    <xf numFmtId="0" fontId="58" fillId="0" borderId="28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65" fillId="0" borderId="31" xfId="0" applyFont="1" applyBorder="1" applyAlignment="1">
      <alignment wrapText="1"/>
    </xf>
    <xf numFmtId="0" fontId="65" fillId="0" borderId="29" xfId="0" applyFont="1" applyBorder="1" applyAlignment="1">
      <alignment wrapText="1"/>
    </xf>
    <xf numFmtId="3" fontId="65" fillId="0" borderId="46" xfId="0" applyNumberFormat="1" applyFont="1" applyBorder="1" applyAlignment="1">
      <alignment horizontal="center" vertical="center" wrapText="1"/>
    </xf>
    <xf numFmtId="0" fontId="66" fillId="0" borderId="47" xfId="0" applyNumberFormat="1" applyFont="1" applyBorder="1" applyAlignment="1">
      <alignment horizontal="center" vertical="center" wrapText="1"/>
    </xf>
    <xf numFmtId="0" fontId="66" fillId="0" borderId="48" xfId="0" applyNumberFormat="1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58" fillId="0" borderId="50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0" fontId="58" fillId="0" borderId="32" xfId="0" applyNumberFormat="1" applyFont="1" applyBorder="1" applyAlignment="1">
      <alignment horizontal="center" vertical="center"/>
    </xf>
    <xf numFmtId="0" fontId="58" fillId="0" borderId="45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70" fillId="0" borderId="38" xfId="0" applyFont="1" applyBorder="1" applyAlignment="1">
      <alignment horizontal="center" vertical="center" textRotation="90" wrapText="1"/>
    </xf>
    <xf numFmtId="0" fontId="70" fillId="0" borderId="38" xfId="0" applyFont="1" applyBorder="1" applyAlignment="1">
      <alignment horizontal="center" vertical="center" textRotation="90"/>
    </xf>
    <xf numFmtId="0" fontId="71" fillId="0" borderId="35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1" fontId="69" fillId="0" borderId="35" xfId="0" applyNumberFormat="1" applyFont="1" applyBorder="1" applyAlignment="1">
      <alignment horizontal="center" vertical="center"/>
    </xf>
    <xf numFmtId="1" fontId="69" fillId="0" borderId="35" xfId="0" applyNumberFormat="1" applyFont="1" applyFill="1" applyBorder="1" applyAlignment="1">
      <alignment horizontal="center" vertical="center"/>
    </xf>
    <xf numFmtId="1" fontId="71" fillId="0" borderId="35" xfId="0" applyNumberFormat="1" applyFont="1" applyFill="1" applyBorder="1" applyAlignment="1">
      <alignment horizontal="center" vertical="center"/>
    </xf>
    <xf numFmtId="0" fontId="69" fillId="0" borderId="35" xfId="0" applyNumberFormat="1" applyFont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1" fontId="69" fillId="0" borderId="28" xfId="0" applyNumberFormat="1" applyFont="1" applyFill="1" applyBorder="1" applyAlignment="1">
      <alignment horizontal="center" vertical="center"/>
    </xf>
    <xf numFmtId="1" fontId="71" fillId="0" borderId="28" xfId="0" applyNumberFormat="1" applyFont="1" applyFill="1" applyBorder="1" applyAlignment="1">
      <alignment horizontal="center" vertical="center"/>
    </xf>
    <xf numFmtId="0" fontId="69" fillId="0" borderId="28" xfId="0" applyNumberFormat="1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top" wrapText="1"/>
    </xf>
    <xf numFmtId="0" fontId="11" fillId="0" borderId="51" xfId="0" applyFont="1" applyBorder="1" applyAlignment="1">
      <alignment vertical="center"/>
    </xf>
    <xf numFmtId="0" fontId="57" fillId="0" borderId="51" xfId="0" applyFont="1" applyBorder="1" applyAlignment="1">
      <alignment horizontal="center" vertical="center" wrapText="1"/>
    </xf>
    <xf numFmtId="0" fontId="25" fillId="0" borderId="51" xfId="0" applyFont="1" applyFill="1" applyBorder="1" applyAlignment="1">
      <alignment vertical="center" wrapText="1"/>
    </xf>
    <xf numFmtId="0" fontId="11" fillId="0" borderId="35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/>
    </xf>
    <xf numFmtId="3" fontId="14" fillId="0" borderId="45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3" fontId="64" fillId="0" borderId="0" xfId="0" applyNumberFormat="1" applyFont="1" applyAlignment="1">
      <alignment horizontal="center"/>
    </xf>
    <xf numFmtId="0" fontId="19" fillId="0" borderId="38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49" fontId="36" fillId="0" borderId="38" xfId="0" applyNumberFormat="1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3" fontId="12" fillId="0" borderId="35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 wrapText="1"/>
    </xf>
    <xf numFmtId="3" fontId="12" fillId="0" borderId="35" xfId="0" applyNumberFormat="1" applyFont="1" applyBorder="1" applyAlignment="1">
      <alignment horizontal="center" vertical="center" wrapText="1"/>
    </xf>
    <xf numFmtId="3" fontId="37" fillId="0" borderId="35" xfId="0" applyNumberFormat="1" applyFont="1" applyBorder="1" applyAlignment="1">
      <alignment horizontal="center" vertical="center" wrapText="1"/>
    </xf>
    <xf numFmtId="3" fontId="37" fillId="0" borderId="35" xfId="0" applyNumberFormat="1" applyFont="1" applyBorder="1" applyAlignment="1">
      <alignment horizontal="center" vertical="center"/>
    </xf>
    <xf numFmtId="0" fontId="37" fillId="0" borderId="35" xfId="0" applyNumberFormat="1" applyFont="1" applyFill="1" applyBorder="1" applyAlignment="1">
      <alignment horizontal="center" vertical="center"/>
    </xf>
    <xf numFmtId="0" fontId="37" fillId="0" borderId="35" xfId="0" applyNumberFormat="1" applyFont="1" applyFill="1" applyBorder="1" applyAlignment="1">
      <alignment horizontal="center" vertical="center" wrapText="1"/>
    </xf>
    <xf numFmtId="3" fontId="12" fillId="0" borderId="35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3" fontId="37" fillId="0" borderId="28" xfId="0" applyNumberFormat="1" applyFont="1" applyBorder="1" applyAlignment="1">
      <alignment horizontal="center" vertical="center" wrapText="1"/>
    </xf>
    <xf numFmtId="3" fontId="37" fillId="0" borderId="28" xfId="0" applyNumberFormat="1" applyFont="1" applyBorder="1" applyAlignment="1">
      <alignment horizontal="center" vertical="center"/>
    </xf>
    <xf numFmtId="0" fontId="37" fillId="0" borderId="28" xfId="0" applyNumberFormat="1" applyFont="1" applyFill="1" applyBorder="1" applyAlignment="1">
      <alignment horizontal="center" vertical="center"/>
    </xf>
    <xf numFmtId="0" fontId="37" fillId="0" borderId="28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/>
    </xf>
    <xf numFmtId="3" fontId="16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0" fontId="25" fillId="0" borderId="38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3" fontId="57" fillId="0" borderId="35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3" fontId="58" fillId="0" borderId="28" xfId="0" applyNumberFormat="1" applyFont="1" applyBorder="1" applyAlignment="1">
      <alignment horizontal="center"/>
    </xf>
    <xf numFmtId="3" fontId="58" fillId="0" borderId="28" xfId="0" applyNumberFormat="1" applyFont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24" fillId="0" borderId="38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/>
    </xf>
    <xf numFmtId="49" fontId="76" fillId="0" borderId="38" xfId="0" applyNumberFormat="1" applyFont="1" applyBorder="1" applyAlignment="1">
      <alignment horizontal="center" vertical="center" wrapText="1"/>
    </xf>
    <xf numFmtId="49" fontId="34" fillId="0" borderId="38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3" fontId="77" fillId="77" borderId="2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8" fillId="0" borderId="38" xfId="127" applyFont="1" applyBorder="1" applyAlignment="1">
      <alignment horizontal="center" vertical="center" wrapText="1"/>
      <protection/>
    </xf>
    <xf numFmtId="1" fontId="8" fillId="0" borderId="35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7" fillId="0" borderId="28" xfId="127" applyNumberFormat="1" applyFont="1" applyBorder="1" applyAlignment="1">
      <alignment horizontal="center" vertical="center"/>
      <protection/>
    </xf>
    <xf numFmtId="0" fontId="11" fillId="0" borderId="38" xfId="0" applyFont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3" fontId="11" fillId="78" borderId="35" xfId="0" applyNumberFormat="1" applyFont="1" applyFill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 vertical="center" wrapText="1"/>
    </xf>
    <xf numFmtId="0" fontId="11" fillId="78" borderId="28" xfId="0" applyFont="1" applyFill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28" xfId="0" applyFont="1" applyBorder="1" applyAlignment="1">
      <alignment horizontal="center" vertical="center"/>
    </xf>
    <xf numFmtId="3" fontId="23" fillId="0" borderId="31" xfId="0" applyNumberFormat="1" applyFont="1" applyBorder="1" applyAlignment="1">
      <alignment horizontal="center" vertical="center" wrapText="1"/>
    </xf>
    <xf numFmtId="0" fontId="16" fillId="79" borderId="28" xfId="0" applyFont="1" applyFill="1" applyBorder="1" applyAlignment="1">
      <alignment horizontal="center" vertical="center"/>
    </xf>
    <xf numFmtId="0" fontId="11" fillId="79" borderId="28" xfId="0" applyFont="1" applyFill="1" applyBorder="1" applyAlignment="1">
      <alignment vertical="center"/>
    </xf>
    <xf numFmtId="0" fontId="7" fillId="79" borderId="28" xfId="0" applyFont="1" applyFill="1" applyBorder="1" applyAlignment="1">
      <alignment horizontal="center" vertical="center"/>
    </xf>
    <xf numFmtId="3" fontId="8" fillId="79" borderId="28" xfId="0" applyNumberFormat="1" applyFont="1" applyFill="1" applyBorder="1" applyAlignment="1">
      <alignment horizontal="center" vertical="center"/>
    </xf>
    <xf numFmtId="0" fontId="7" fillId="79" borderId="28" xfId="0" applyNumberFormat="1" applyFont="1" applyFill="1" applyBorder="1" applyAlignment="1">
      <alignment horizontal="center" vertical="center"/>
    </xf>
    <xf numFmtId="0" fontId="8" fillId="79" borderId="28" xfId="0" applyNumberFormat="1" applyFont="1" applyFill="1" applyBorder="1" applyAlignment="1">
      <alignment horizontal="center" vertical="center"/>
    </xf>
    <xf numFmtId="0" fontId="13" fillId="79" borderId="28" xfId="0" applyNumberFormat="1" applyFont="1" applyFill="1" applyBorder="1" applyAlignment="1">
      <alignment horizontal="center" vertical="center"/>
    </xf>
    <xf numFmtId="0" fontId="13" fillId="79" borderId="28" xfId="0" applyNumberFormat="1" applyFont="1" applyFill="1" applyBorder="1" applyAlignment="1">
      <alignment horizontal="center" vertical="center" wrapText="1"/>
    </xf>
    <xf numFmtId="0" fontId="13" fillId="79" borderId="36" xfId="0" applyNumberFormat="1" applyFont="1" applyFill="1" applyBorder="1" applyAlignment="1">
      <alignment horizontal="center" vertical="center" wrapText="1"/>
    </xf>
    <xf numFmtId="0" fontId="41" fillId="79" borderId="36" xfId="0" applyNumberFormat="1" applyFont="1" applyFill="1" applyBorder="1" applyAlignment="1">
      <alignment horizontal="center" vertical="center" wrapText="1"/>
    </xf>
    <xf numFmtId="0" fontId="13" fillId="79" borderId="30" xfId="0" applyNumberFormat="1" applyFont="1" applyFill="1" applyBorder="1" applyAlignment="1">
      <alignment horizontal="center" vertical="center" wrapText="1"/>
    </xf>
    <xf numFmtId="3" fontId="12" fillId="79" borderId="31" xfId="0" applyNumberFormat="1" applyFont="1" applyFill="1" applyBorder="1" applyAlignment="1">
      <alignment horizontal="center" vertical="center" wrapText="1"/>
    </xf>
    <xf numFmtId="0" fontId="35" fillId="79" borderId="37" xfId="0" applyNumberFormat="1" applyFont="1" applyFill="1" applyBorder="1" applyAlignment="1">
      <alignment horizontal="center" vertical="center" wrapText="1"/>
    </xf>
    <xf numFmtId="3" fontId="11" fillId="79" borderId="28" xfId="0" applyNumberFormat="1" applyFont="1" applyFill="1" applyBorder="1" applyAlignment="1">
      <alignment horizontal="center" vertical="center"/>
    </xf>
    <xf numFmtId="0" fontId="11" fillId="79" borderId="28" xfId="0" applyNumberFormat="1" applyFont="1" applyFill="1" applyBorder="1" applyAlignment="1">
      <alignment horizontal="center" vertical="center"/>
    </xf>
    <xf numFmtId="0" fontId="13" fillId="79" borderId="44" xfId="0" applyFont="1" applyFill="1" applyBorder="1" applyAlignment="1">
      <alignment horizontal="center" vertical="center" wrapText="1"/>
    </xf>
    <xf numFmtId="0" fontId="13" fillId="79" borderId="43" xfId="0" applyFont="1" applyFill="1" applyBorder="1" applyAlignment="1">
      <alignment horizontal="center" vertical="center" wrapText="1"/>
    </xf>
    <xf numFmtId="3" fontId="12" fillId="79" borderId="45" xfId="0" applyNumberFormat="1" applyFont="1" applyFill="1" applyBorder="1" applyAlignment="1">
      <alignment horizontal="center" vertical="center"/>
    </xf>
    <xf numFmtId="0" fontId="58" fillId="79" borderId="28" xfId="0" applyNumberFormat="1" applyFont="1" applyFill="1" applyBorder="1" applyAlignment="1">
      <alignment horizontal="center" vertical="center"/>
    </xf>
    <xf numFmtId="0" fontId="12" fillId="79" borderId="44" xfId="0" applyFont="1" applyFill="1" applyBorder="1" applyAlignment="1">
      <alignment horizontal="center" vertical="center" wrapText="1"/>
    </xf>
    <xf numFmtId="0" fontId="71" fillId="79" borderId="28" xfId="0" applyFont="1" applyFill="1" applyBorder="1" applyAlignment="1">
      <alignment horizontal="center" vertical="center"/>
    </xf>
    <xf numFmtId="0" fontId="69" fillId="79" borderId="28" xfId="0" applyFont="1" applyFill="1" applyBorder="1" applyAlignment="1">
      <alignment horizontal="center" vertical="center"/>
    </xf>
    <xf numFmtId="1" fontId="69" fillId="79" borderId="28" xfId="0" applyNumberFormat="1" applyFont="1" applyFill="1" applyBorder="1" applyAlignment="1">
      <alignment horizontal="center" vertical="center"/>
    </xf>
    <xf numFmtId="1" fontId="71" fillId="79" borderId="28" xfId="0" applyNumberFormat="1" applyFont="1" applyFill="1" applyBorder="1" applyAlignment="1">
      <alignment horizontal="center" vertical="center"/>
    </xf>
    <xf numFmtId="0" fontId="69" fillId="79" borderId="28" xfId="0" applyNumberFormat="1" applyFont="1" applyFill="1" applyBorder="1" applyAlignment="1">
      <alignment horizontal="center" vertical="center"/>
    </xf>
    <xf numFmtId="0" fontId="11" fillId="79" borderId="28" xfId="0" applyFont="1" applyFill="1" applyBorder="1" applyAlignment="1">
      <alignment horizontal="center" vertical="center"/>
    </xf>
    <xf numFmtId="3" fontId="11" fillId="79" borderId="28" xfId="0" applyNumberFormat="1" applyFont="1" applyFill="1" applyBorder="1" applyAlignment="1">
      <alignment horizontal="center"/>
    </xf>
    <xf numFmtId="3" fontId="14" fillId="79" borderId="29" xfId="0" applyNumberFormat="1" applyFont="1" applyFill="1" applyBorder="1" applyAlignment="1">
      <alignment horizontal="center" vertical="center"/>
    </xf>
    <xf numFmtId="3" fontId="14" fillId="79" borderId="28" xfId="0" applyNumberFormat="1" applyFont="1" applyFill="1" applyBorder="1" applyAlignment="1">
      <alignment horizontal="center" vertical="center"/>
    </xf>
    <xf numFmtId="0" fontId="11" fillId="79" borderId="28" xfId="0" applyNumberFormat="1" applyFont="1" applyFill="1" applyBorder="1" applyAlignment="1">
      <alignment horizontal="center"/>
    </xf>
    <xf numFmtId="0" fontId="13" fillId="79" borderId="28" xfId="0" applyFont="1" applyFill="1" applyBorder="1" applyAlignment="1">
      <alignment horizontal="center" vertical="center"/>
    </xf>
    <xf numFmtId="0" fontId="11" fillId="79" borderId="28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14" fillId="79" borderId="28" xfId="0" applyFont="1" applyFill="1" applyBorder="1" applyAlignment="1">
      <alignment horizontal="center" vertical="center"/>
    </xf>
    <xf numFmtId="0" fontId="14" fillId="79" borderId="28" xfId="0" applyFont="1" applyFill="1" applyBorder="1" applyAlignment="1">
      <alignment horizontal="center" vertical="center" wrapText="1"/>
    </xf>
    <xf numFmtId="0" fontId="11" fillId="79" borderId="28" xfId="0" applyNumberFormat="1" applyFont="1" applyFill="1" applyBorder="1" applyAlignment="1">
      <alignment horizontal="center" vertical="center" wrapText="1"/>
    </xf>
    <xf numFmtId="0" fontId="14" fillId="79" borderId="2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3" fontId="12" fillId="79" borderId="28" xfId="0" applyNumberFormat="1" applyFont="1" applyFill="1" applyBorder="1" applyAlignment="1">
      <alignment horizontal="center" vertical="center"/>
    </xf>
    <xf numFmtId="0" fontId="12" fillId="79" borderId="28" xfId="0" applyNumberFormat="1" applyFont="1" applyFill="1" applyBorder="1" applyAlignment="1">
      <alignment horizontal="center" vertical="center" wrapText="1"/>
    </xf>
    <xf numFmtId="3" fontId="12" fillId="79" borderId="28" xfId="0" applyNumberFormat="1" applyFont="1" applyFill="1" applyBorder="1" applyAlignment="1">
      <alignment horizontal="center" vertical="center" wrapText="1"/>
    </xf>
    <xf numFmtId="3" fontId="13" fillId="79" borderId="28" xfId="0" applyNumberFormat="1" applyFont="1" applyFill="1" applyBorder="1" applyAlignment="1">
      <alignment horizontal="center" vertical="center" wrapText="1"/>
    </xf>
    <xf numFmtId="3" fontId="37" fillId="79" borderId="28" xfId="0" applyNumberFormat="1" applyFont="1" applyFill="1" applyBorder="1" applyAlignment="1">
      <alignment horizontal="center" vertical="center"/>
    </xf>
    <xf numFmtId="0" fontId="37" fillId="79" borderId="28" xfId="0" applyNumberFormat="1" applyFont="1" applyFill="1" applyBorder="1" applyAlignment="1">
      <alignment horizontal="center" vertical="center"/>
    </xf>
    <xf numFmtId="0" fontId="37" fillId="79" borderId="28" xfId="0" applyNumberFormat="1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6" fillId="79" borderId="28" xfId="0" applyFont="1" applyFill="1" applyBorder="1" applyAlignment="1">
      <alignment horizontal="center"/>
    </xf>
    <xf numFmtId="0" fontId="11" fillId="79" borderId="28" xfId="0" applyFont="1" applyFill="1" applyBorder="1" applyAlignment="1">
      <alignment horizontal="left"/>
    </xf>
    <xf numFmtId="3" fontId="16" fillId="79" borderId="28" xfId="0" applyNumberFormat="1" applyFont="1" applyFill="1" applyBorder="1" applyAlignment="1">
      <alignment horizontal="center"/>
    </xf>
    <xf numFmtId="10" fontId="13" fillId="79" borderId="28" xfId="0" applyNumberFormat="1" applyFont="1" applyFill="1" applyBorder="1" applyAlignment="1">
      <alignment horizontal="center" wrapText="1"/>
    </xf>
    <xf numFmtId="0" fontId="12" fillId="79" borderId="28" xfId="0" applyNumberFormat="1" applyFont="1" applyFill="1" applyBorder="1" applyAlignment="1">
      <alignment horizontal="center" wrapText="1"/>
    </xf>
    <xf numFmtId="0" fontId="13" fillId="79" borderId="28" xfId="0" applyNumberFormat="1" applyFont="1" applyFill="1" applyBorder="1" applyAlignment="1">
      <alignment horizontal="center" wrapText="1"/>
    </xf>
    <xf numFmtId="0" fontId="11" fillId="79" borderId="28" xfId="0" applyFont="1" applyFill="1" applyBorder="1" applyAlignment="1">
      <alignment/>
    </xf>
    <xf numFmtId="3" fontId="57" fillId="79" borderId="28" xfId="0" applyNumberFormat="1" applyFont="1" applyFill="1" applyBorder="1" applyAlignment="1">
      <alignment horizontal="center"/>
    </xf>
    <xf numFmtId="3" fontId="58" fillId="79" borderId="28" xfId="0" applyNumberFormat="1" applyFont="1" applyFill="1" applyBorder="1" applyAlignment="1">
      <alignment horizontal="center"/>
    </xf>
    <xf numFmtId="0" fontId="14" fillId="0" borderId="35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1" fillId="79" borderId="35" xfId="0" applyNumberFormat="1" applyFont="1" applyFill="1" applyBorder="1" applyAlignment="1">
      <alignment horizontal="center" vertical="center"/>
    </xf>
    <xf numFmtId="0" fontId="11" fillId="79" borderId="35" xfId="0" applyFont="1" applyFill="1" applyBorder="1" applyAlignment="1">
      <alignment horizontal="center" vertical="center"/>
    </xf>
    <xf numFmtId="0" fontId="79" fillId="0" borderId="0" xfId="0" applyFont="1" applyAlignment="1">
      <alignment horizontal="left" wrapText="1"/>
    </xf>
    <xf numFmtId="0" fontId="79" fillId="0" borderId="0" xfId="0" applyFont="1" applyAlignment="1">
      <alignment/>
    </xf>
    <xf numFmtId="0" fontId="8" fillId="0" borderId="35" xfId="139" applyNumberFormat="1" applyFont="1" applyBorder="1" applyAlignment="1">
      <alignment horizontal="center" vertical="center" wrapText="1"/>
    </xf>
    <xf numFmtId="0" fontId="8" fillId="0" borderId="28" xfId="139" applyNumberFormat="1" applyFont="1" applyBorder="1" applyAlignment="1">
      <alignment horizontal="center" vertical="center" wrapText="1"/>
    </xf>
    <xf numFmtId="0" fontId="8" fillId="79" borderId="28" xfId="0" applyFont="1" applyFill="1" applyBorder="1" applyAlignment="1">
      <alignment horizontal="center" vertical="center"/>
    </xf>
    <xf numFmtId="0" fontId="8" fillId="79" borderId="28" xfId="0" applyNumberFormat="1" applyFont="1" applyFill="1" applyBorder="1" applyAlignment="1">
      <alignment horizontal="center" vertical="center" wrapText="1"/>
    </xf>
    <xf numFmtId="0" fontId="7" fillId="79" borderId="28" xfId="0" applyNumberFormat="1" applyFont="1" applyFill="1" applyBorder="1" applyAlignment="1">
      <alignment horizontal="center" vertical="center" wrapText="1"/>
    </xf>
    <xf numFmtId="0" fontId="8" fillId="79" borderId="28" xfId="139" applyNumberFormat="1" applyFont="1" applyFill="1" applyBorder="1" applyAlignment="1">
      <alignment horizontal="center" vertical="center" wrapText="1"/>
    </xf>
    <xf numFmtId="0" fontId="78" fillId="77" borderId="35" xfId="0" applyNumberFormat="1" applyFont="1" applyFill="1" applyBorder="1" applyAlignment="1">
      <alignment horizontal="center" vertical="center" wrapText="1"/>
    </xf>
    <xf numFmtId="0" fontId="78" fillId="77" borderId="28" xfId="0" applyNumberFormat="1" applyFont="1" applyFill="1" applyBorder="1" applyAlignment="1">
      <alignment horizontal="center" vertical="center" wrapText="1"/>
    </xf>
    <xf numFmtId="0" fontId="16" fillId="79" borderId="53" xfId="0" applyFont="1" applyFill="1" applyBorder="1" applyAlignment="1">
      <alignment horizontal="center" vertical="center"/>
    </xf>
    <xf numFmtId="0" fontId="78" fillId="79" borderId="28" xfId="0" applyNumberFormat="1" applyFont="1" applyFill="1" applyBorder="1" applyAlignment="1">
      <alignment horizontal="center" vertical="center" wrapText="1"/>
    </xf>
    <xf numFmtId="0" fontId="16" fillId="79" borderId="54" xfId="0" applyFont="1" applyFill="1" applyBorder="1" applyAlignment="1">
      <alignment horizontal="center" vertical="center"/>
    </xf>
    <xf numFmtId="0" fontId="11" fillId="79" borderId="55" xfId="0" applyFont="1" applyFill="1" applyBorder="1" applyAlignment="1">
      <alignment vertical="center"/>
    </xf>
    <xf numFmtId="0" fontId="80" fillId="0" borderId="2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79" borderId="29" xfId="0" applyFont="1" applyFill="1" applyBorder="1" applyAlignment="1">
      <alignment horizontal="center" vertical="center"/>
    </xf>
    <xf numFmtId="3" fontId="11" fillId="79" borderId="28" xfId="0" applyNumberFormat="1" applyFont="1" applyFill="1" applyBorder="1" applyAlignment="1">
      <alignment horizontal="center" vertical="center" wrapText="1"/>
    </xf>
    <xf numFmtId="0" fontId="11" fillId="79" borderId="0" xfId="0" applyFont="1" applyFill="1" applyAlignment="1">
      <alignment horizontal="center" vertical="center"/>
    </xf>
    <xf numFmtId="1" fontId="8" fillId="79" borderId="28" xfId="0" applyNumberFormat="1" applyFont="1" applyFill="1" applyBorder="1" applyAlignment="1">
      <alignment horizontal="center" vertical="center"/>
    </xf>
    <xf numFmtId="1" fontId="7" fillId="79" borderId="28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64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1" xfId="0" applyFont="1" applyBorder="1" applyAlignment="1">
      <alignment/>
    </xf>
    <xf numFmtId="0" fontId="19" fillId="0" borderId="46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center" wrapText="1"/>
    </xf>
    <xf numFmtId="3" fontId="14" fillId="0" borderId="28" xfId="0" applyNumberFormat="1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center" vertical="center"/>
    </xf>
    <xf numFmtId="3" fontId="15" fillId="0" borderId="5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 textRotation="90" wrapText="1"/>
    </xf>
    <xf numFmtId="0" fontId="64" fillId="0" borderId="38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4" fillId="79" borderId="28" xfId="0" applyFont="1" applyFill="1" applyBorder="1" applyAlignment="1">
      <alignment horizontal="center"/>
    </xf>
    <xf numFmtId="0" fontId="68" fillId="0" borderId="28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 wrapText="1"/>
    </xf>
    <xf numFmtId="0" fontId="68" fillId="0" borderId="28" xfId="0" applyFont="1" applyBorder="1" applyAlignment="1">
      <alignment vertical="center" wrapText="1"/>
    </xf>
    <xf numFmtId="0" fontId="68" fillId="0" borderId="38" xfId="0" applyFont="1" applyBorder="1" applyAlignment="1">
      <alignment vertical="center" wrapText="1"/>
    </xf>
    <xf numFmtId="0" fontId="69" fillId="0" borderId="28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8" fillId="79" borderId="28" xfId="0" applyFont="1" applyFill="1" applyBorder="1" applyAlignment="1">
      <alignment horizont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/>
    </xf>
    <xf numFmtId="0" fontId="70" fillId="0" borderId="28" xfId="0" applyFont="1" applyBorder="1" applyAlignment="1">
      <alignment/>
    </xf>
    <xf numFmtId="0" fontId="70" fillId="0" borderId="28" xfId="0" applyFont="1" applyBorder="1" applyAlignment="1">
      <alignment horizontal="center" vertical="center" textRotation="90" wrapText="1"/>
    </xf>
    <xf numFmtId="0" fontId="70" fillId="0" borderId="3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4" fillId="79" borderId="28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13" fillId="78" borderId="28" xfId="0" applyFont="1" applyFill="1" applyBorder="1" applyAlignment="1">
      <alignment horizontal="center" vertical="center"/>
    </xf>
    <xf numFmtId="0" fontId="13" fillId="78" borderId="28" xfId="0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3" fontId="64" fillId="0" borderId="0" xfId="0" applyNumberFormat="1" applyFont="1" applyAlignment="1">
      <alignment horizontal="left" wrapText="1"/>
    </xf>
    <xf numFmtId="0" fontId="25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27" fillId="0" borderId="2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0" fillId="0" borderId="2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49" fontId="65" fillId="0" borderId="28" xfId="0" applyNumberFormat="1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49" fontId="36" fillId="0" borderId="28" xfId="0" applyNumberFormat="1" applyFont="1" applyBorder="1" applyAlignment="1">
      <alignment horizontal="center" vertical="center" wrapText="1"/>
    </xf>
    <xf numFmtId="49" fontId="36" fillId="0" borderId="38" xfId="0" applyNumberFormat="1" applyFont="1" applyBorder="1" applyAlignment="1">
      <alignment horizontal="center" vertical="center" wrapText="1"/>
    </xf>
    <xf numFmtId="49" fontId="36" fillId="79" borderId="28" xfId="0" applyNumberFormat="1" applyFont="1" applyFill="1" applyBorder="1" applyAlignment="1">
      <alignment horizontal="center" vertical="center" wrapText="1"/>
    </xf>
    <xf numFmtId="0" fontId="36" fillId="79" borderId="28" xfId="0" applyFont="1" applyFill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wrapText="1"/>
    </xf>
    <xf numFmtId="0" fontId="4" fillId="0" borderId="31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49" fontId="11" fillId="0" borderId="28" xfId="0" applyNumberFormat="1" applyFont="1" applyFill="1" applyBorder="1" applyAlignment="1">
      <alignment vertical="center" wrapText="1"/>
    </xf>
    <xf numFmtId="49" fontId="11" fillId="0" borderId="38" xfId="0" applyNumberFormat="1" applyFont="1" applyFill="1" applyBorder="1" applyAlignment="1">
      <alignment vertical="center" wrapText="1"/>
    </xf>
    <xf numFmtId="49" fontId="76" fillId="0" borderId="55" xfId="0" applyNumberFormat="1" applyFont="1" applyFill="1" applyBorder="1" applyAlignment="1">
      <alignment horizontal="center" vertical="center" wrapText="1"/>
    </xf>
    <xf numFmtId="49" fontId="76" fillId="0" borderId="59" xfId="0" applyNumberFormat="1" applyFont="1" applyFill="1" applyBorder="1" applyAlignment="1">
      <alignment horizontal="center" vertical="center" wrapText="1"/>
    </xf>
    <xf numFmtId="49" fontId="76" fillId="0" borderId="51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/>
    </xf>
    <xf numFmtId="0" fontId="61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58" fillId="0" borderId="3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79" borderId="28" xfId="0" applyFont="1" applyFill="1" applyBorder="1" applyAlignment="1">
      <alignment horizontal="center"/>
    </xf>
    <xf numFmtId="0" fontId="18" fillId="0" borderId="28" xfId="127" applyFont="1" applyBorder="1" applyAlignment="1">
      <alignment horizontal="center" vertical="center"/>
      <protection/>
    </xf>
    <xf numFmtId="0" fontId="18" fillId="0" borderId="28" xfId="127" applyFont="1" applyBorder="1" applyAlignment="1">
      <alignment horizontal="center" vertical="center" wrapText="1"/>
      <protection/>
    </xf>
    <xf numFmtId="0" fontId="8" fillId="0" borderId="0" xfId="127" applyFont="1" applyAlignment="1">
      <alignment horizontal="center"/>
      <protection/>
    </xf>
    <xf numFmtId="0" fontId="9" fillId="0" borderId="0" xfId="127" applyFont="1" applyAlignment="1">
      <alignment horizontal="center"/>
      <protection/>
    </xf>
    <xf numFmtId="0" fontId="8" fillId="0" borderId="0" xfId="127" applyFont="1" applyBorder="1" applyAlignment="1">
      <alignment horizontal="center" vertical="top"/>
      <protection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8" fillId="0" borderId="38" xfId="127" applyFont="1" applyBorder="1" applyAlignment="1">
      <alignment horizontal="center" vertical="center" wrapText="1"/>
      <protection/>
    </xf>
    <xf numFmtId="0" fontId="69" fillId="0" borderId="28" xfId="127" applyFont="1" applyBorder="1" applyAlignment="1">
      <alignment horizontal="center" vertical="center" wrapText="1"/>
      <protection/>
    </xf>
    <xf numFmtId="0" fontId="69" fillId="0" borderId="38" xfId="127" applyFont="1" applyBorder="1" applyAlignment="1">
      <alignment horizontal="center" vertical="center" wrapText="1"/>
      <protection/>
    </xf>
    <xf numFmtId="0" fontId="18" fillId="0" borderId="31" xfId="127" applyFont="1" applyBorder="1" applyAlignment="1">
      <alignment horizontal="center" vertical="center"/>
      <protection/>
    </xf>
    <xf numFmtId="0" fontId="18" fillId="0" borderId="58" xfId="127" applyFont="1" applyBorder="1" applyAlignment="1">
      <alignment horizontal="center" vertical="center"/>
      <protection/>
    </xf>
    <xf numFmtId="0" fontId="18" fillId="0" borderId="29" xfId="127" applyFont="1" applyBorder="1" applyAlignment="1">
      <alignment horizontal="center" vertical="center"/>
      <protection/>
    </xf>
  </cellXfs>
  <cellStyles count="138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Heading" xfId="69"/>
    <cellStyle name="Heading1" xfId="70"/>
    <cellStyle name="Result" xfId="71"/>
    <cellStyle name="Result2" xfId="72"/>
    <cellStyle name="Акцент1" xfId="73"/>
    <cellStyle name="Акцент1 2" xfId="74"/>
    <cellStyle name="Акцент1 2 2" xfId="75"/>
    <cellStyle name="Акцент2" xfId="76"/>
    <cellStyle name="Акцент2 2" xfId="77"/>
    <cellStyle name="Акцент2 2 2" xfId="78"/>
    <cellStyle name="Акцент3" xfId="79"/>
    <cellStyle name="Акцент3 2" xfId="80"/>
    <cellStyle name="Акцент3 2 2" xfId="81"/>
    <cellStyle name="Акцент4" xfId="82"/>
    <cellStyle name="Акцент4 2" xfId="83"/>
    <cellStyle name="Акцент4 2 2" xfId="84"/>
    <cellStyle name="Акцент5" xfId="85"/>
    <cellStyle name="Акцент5 2" xfId="86"/>
    <cellStyle name="Акцент5 2 2" xfId="87"/>
    <cellStyle name="Акцент6" xfId="88"/>
    <cellStyle name="Акцент6 2" xfId="89"/>
    <cellStyle name="Акцент6 2 2" xfId="90"/>
    <cellStyle name="Ввод " xfId="91"/>
    <cellStyle name="Ввод  2" xfId="92"/>
    <cellStyle name="Ввод  2 2" xfId="93"/>
    <cellStyle name="Вывод" xfId="94"/>
    <cellStyle name="Вывод 2" xfId="95"/>
    <cellStyle name="Вывод 2 2" xfId="96"/>
    <cellStyle name="Вычисление" xfId="97"/>
    <cellStyle name="Вычисление 2" xfId="98"/>
    <cellStyle name="Вычисление 2 2" xfId="99"/>
    <cellStyle name="Currency" xfId="100"/>
    <cellStyle name="Currency [0]" xfId="101"/>
    <cellStyle name="Заголовок 1" xfId="102"/>
    <cellStyle name="Заголовок 1 2" xfId="103"/>
    <cellStyle name="Заголовок 1 2 2" xfId="104"/>
    <cellStyle name="Заголовок 2" xfId="105"/>
    <cellStyle name="Заголовок 2 2" xfId="106"/>
    <cellStyle name="Заголовок 2 2 2" xfId="107"/>
    <cellStyle name="Заголовок 3" xfId="108"/>
    <cellStyle name="Заголовок 3 2" xfId="109"/>
    <cellStyle name="Заголовок 3 2 2" xfId="110"/>
    <cellStyle name="Заголовок 4" xfId="111"/>
    <cellStyle name="Заголовок 4 2" xfId="112"/>
    <cellStyle name="Заголовок 4 2 2" xfId="113"/>
    <cellStyle name="Итог" xfId="114"/>
    <cellStyle name="Итог 2" xfId="115"/>
    <cellStyle name="Итог 2 2" xfId="116"/>
    <cellStyle name="Контрольная ячейка" xfId="117"/>
    <cellStyle name="Контрольная ячейка 2" xfId="118"/>
    <cellStyle name="Контрольная ячейка 2 2" xfId="119"/>
    <cellStyle name="Название" xfId="120"/>
    <cellStyle name="Название 2" xfId="121"/>
    <cellStyle name="Название 2 2" xfId="122"/>
    <cellStyle name="Нейтральный" xfId="123"/>
    <cellStyle name="Нейтральный 2" xfId="124"/>
    <cellStyle name="Нейтральный 2 2" xfId="125"/>
    <cellStyle name="Обычный 2" xfId="126"/>
    <cellStyle name="Обычный 2 2" xfId="127"/>
    <cellStyle name="Обычный 2 3" xfId="128"/>
    <cellStyle name="Плохой" xfId="129"/>
    <cellStyle name="Плохой 2" xfId="130"/>
    <cellStyle name="Плохой 2 2" xfId="131"/>
    <cellStyle name="Пояснение" xfId="132"/>
    <cellStyle name="Пояснение 2" xfId="133"/>
    <cellStyle name="Пояснение 2 2" xfId="134"/>
    <cellStyle name="Примечание" xfId="135"/>
    <cellStyle name="Примечание 2" xfId="136"/>
    <cellStyle name="Примечание 2 2" xfId="137"/>
    <cellStyle name="Примечание 3" xfId="138"/>
    <cellStyle name="Percent" xfId="139"/>
    <cellStyle name="Процентный 2" xfId="140"/>
    <cellStyle name="Связанная ячейка" xfId="141"/>
    <cellStyle name="Связанная ячейка 2" xfId="142"/>
    <cellStyle name="Связанная ячейка 2 2" xfId="143"/>
    <cellStyle name="Текст предупреждения" xfId="144"/>
    <cellStyle name="Текст предупреждения 2" xfId="145"/>
    <cellStyle name="Текст предупреждения 2 2" xfId="146"/>
    <cellStyle name="Comma" xfId="147"/>
    <cellStyle name="Comma [0]" xfId="148"/>
    <cellStyle name="Хороший" xfId="149"/>
    <cellStyle name="Хороший 2" xfId="150"/>
    <cellStyle name="Хороший 2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20669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75" zoomScaleNormal="75" zoomScalePageLayoutView="0" workbookViewId="0" topLeftCell="A1">
      <selection activeCell="F28" sqref="F28"/>
    </sheetView>
  </sheetViews>
  <sheetFormatPr defaultColWidth="9.00390625" defaultRowHeight="12.75"/>
  <cols>
    <col min="1" max="1" width="5.50390625" style="4" customWidth="1"/>
    <col min="2" max="2" width="32.00390625" style="0" customWidth="1"/>
    <col min="3" max="3" width="16.00390625" style="4" customWidth="1"/>
    <col min="4" max="4" width="17.125" style="4" customWidth="1"/>
    <col min="5" max="5" width="15.375" style="4" customWidth="1"/>
    <col min="6" max="6" width="21.00390625" style="4" customWidth="1"/>
    <col min="7" max="7" width="20.00390625" style="0" customWidth="1"/>
    <col min="8" max="8" width="17.875" style="0" customWidth="1"/>
    <col min="9" max="9" width="16.375" style="0" customWidth="1"/>
    <col min="10" max="10" width="18.00390625" style="0" customWidth="1"/>
    <col min="11" max="11" width="17.50390625" style="0" customWidth="1"/>
    <col min="12" max="12" width="18.50390625" style="0" customWidth="1"/>
  </cols>
  <sheetData>
    <row r="1" spans="1:12" s="1" customFormat="1" ht="84.75" customHeight="1">
      <c r="A1" s="356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s="1" customFormat="1" ht="41.25" customHeight="1">
      <c r="A2" s="354" t="s">
        <v>204</v>
      </c>
      <c r="B2" s="354" t="s">
        <v>10</v>
      </c>
      <c r="C2" s="352" t="s">
        <v>237</v>
      </c>
      <c r="D2" s="352"/>
      <c r="E2" s="352"/>
      <c r="F2" s="352"/>
      <c r="G2" s="352"/>
      <c r="H2" s="353" t="s">
        <v>205</v>
      </c>
      <c r="I2" s="353"/>
      <c r="J2" s="353"/>
      <c r="K2" s="353"/>
      <c r="L2" s="353"/>
    </row>
    <row r="3" spans="1:12" s="2" customFormat="1" ht="98.25" customHeight="1" thickBot="1">
      <c r="A3" s="355"/>
      <c r="B3" s="355"/>
      <c r="C3" s="100" t="s">
        <v>2</v>
      </c>
      <c r="D3" s="100" t="s">
        <v>3</v>
      </c>
      <c r="E3" s="100" t="s">
        <v>4</v>
      </c>
      <c r="F3" s="101" t="s">
        <v>5</v>
      </c>
      <c r="G3" s="100" t="s">
        <v>6</v>
      </c>
      <c r="H3" s="102" t="s">
        <v>2</v>
      </c>
      <c r="I3" s="102" t="s">
        <v>3</v>
      </c>
      <c r="J3" s="102" t="s">
        <v>4</v>
      </c>
      <c r="K3" s="102" t="s">
        <v>7</v>
      </c>
      <c r="L3" s="102" t="s">
        <v>6</v>
      </c>
    </row>
    <row r="4" spans="1:12" ht="28.5" customHeight="1" thickTop="1">
      <c r="A4" s="103">
        <v>1</v>
      </c>
      <c r="B4" s="104" t="s">
        <v>13</v>
      </c>
      <c r="C4" s="105">
        <v>7</v>
      </c>
      <c r="D4" s="105">
        <v>95</v>
      </c>
      <c r="E4" s="105">
        <v>5428</v>
      </c>
      <c r="F4" s="106">
        <v>5530</v>
      </c>
      <c r="G4" s="107">
        <v>3138</v>
      </c>
      <c r="H4" s="108">
        <v>7</v>
      </c>
      <c r="I4" s="108">
        <v>99</v>
      </c>
      <c r="J4" s="108">
        <v>5577</v>
      </c>
      <c r="K4" s="109">
        <f>SUM(H4:J4)</f>
        <v>5683</v>
      </c>
      <c r="L4" s="110">
        <v>3185</v>
      </c>
    </row>
    <row r="5" spans="1:12" ht="28.5" customHeight="1">
      <c r="A5" s="266">
        <v>2</v>
      </c>
      <c r="B5" s="267" t="s">
        <v>14</v>
      </c>
      <c r="C5" s="268">
        <v>5</v>
      </c>
      <c r="D5" s="268">
        <v>35</v>
      </c>
      <c r="E5" s="268">
        <v>2290</v>
      </c>
      <c r="F5" s="269">
        <v>2330</v>
      </c>
      <c r="G5" s="269">
        <v>1469</v>
      </c>
      <c r="H5" s="270">
        <v>6</v>
      </c>
      <c r="I5" s="270">
        <v>37</v>
      </c>
      <c r="J5" s="270">
        <v>2334</v>
      </c>
      <c r="K5" s="269">
        <f aca="true" t="shared" si="0" ref="K5:K21">SUM(H5:J5)</f>
        <v>2377</v>
      </c>
      <c r="L5" s="271">
        <v>1482</v>
      </c>
    </row>
    <row r="6" spans="1:12" ht="28.5" customHeight="1">
      <c r="A6" s="53">
        <v>3</v>
      </c>
      <c r="B6" s="111" t="s">
        <v>15</v>
      </c>
      <c r="C6" s="112">
        <v>19</v>
      </c>
      <c r="D6" s="112">
        <v>74</v>
      </c>
      <c r="E6" s="112">
        <v>6339</v>
      </c>
      <c r="F6" s="113">
        <v>6432</v>
      </c>
      <c r="G6" s="114">
        <v>3974</v>
      </c>
      <c r="H6" s="115">
        <v>22</v>
      </c>
      <c r="I6" s="115">
        <v>76</v>
      </c>
      <c r="J6" s="115">
        <v>6481</v>
      </c>
      <c r="K6" s="116">
        <f t="shared" si="0"/>
        <v>6579</v>
      </c>
      <c r="L6" s="117">
        <v>4024</v>
      </c>
    </row>
    <row r="7" spans="1:12" ht="28.5" customHeight="1">
      <c r="A7" s="266">
        <v>4</v>
      </c>
      <c r="B7" s="267" t="s">
        <v>16</v>
      </c>
      <c r="C7" s="268">
        <v>16</v>
      </c>
      <c r="D7" s="268">
        <v>287</v>
      </c>
      <c r="E7" s="268">
        <v>14455</v>
      </c>
      <c r="F7" s="269">
        <v>14758</v>
      </c>
      <c r="G7" s="269">
        <v>5845</v>
      </c>
      <c r="H7" s="270">
        <v>20</v>
      </c>
      <c r="I7" s="270">
        <v>293</v>
      </c>
      <c r="J7" s="270">
        <v>14726</v>
      </c>
      <c r="K7" s="269">
        <f t="shared" si="0"/>
        <v>15039</v>
      </c>
      <c r="L7" s="271">
        <v>5936</v>
      </c>
    </row>
    <row r="8" spans="1:12" ht="28.5" customHeight="1">
      <c r="A8" s="53">
        <v>5</v>
      </c>
      <c r="B8" s="111" t="s">
        <v>17</v>
      </c>
      <c r="C8" s="112">
        <v>14</v>
      </c>
      <c r="D8" s="112">
        <v>118</v>
      </c>
      <c r="E8" s="112">
        <v>9463</v>
      </c>
      <c r="F8" s="113">
        <v>9595</v>
      </c>
      <c r="G8" s="114">
        <v>7844</v>
      </c>
      <c r="H8" s="115">
        <v>15</v>
      </c>
      <c r="I8" s="115">
        <v>123</v>
      </c>
      <c r="J8" s="115">
        <v>9638</v>
      </c>
      <c r="K8" s="116">
        <f t="shared" si="0"/>
        <v>9776</v>
      </c>
      <c r="L8" s="117">
        <v>7959</v>
      </c>
    </row>
    <row r="9" spans="1:12" ht="28.5" customHeight="1">
      <c r="A9" s="266">
        <v>6</v>
      </c>
      <c r="B9" s="267" t="s">
        <v>18</v>
      </c>
      <c r="C9" s="268">
        <v>24</v>
      </c>
      <c r="D9" s="268">
        <v>188</v>
      </c>
      <c r="E9" s="268">
        <v>14346</v>
      </c>
      <c r="F9" s="269">
        <v>14558</v>
      </c>
      <c r="G9" s="269">
        <v>8009</v>
      </c>
      <c r="H9" s="270">
        <v>25</v>
      </c>
      <c r="I9" s="270">
        <v>199</v>
      </c>
      <c r="J9" s="270">
        <v>14654</v>
      </c>
      <c r="K9" s="269">
        <f t="shared" si="0"/>
        <v>14878</v>
      </c>
      <c r="L9" s="271">
        <v>8117</v>
      </c>
    </row>
    <row r="10" spans="1:12" ht="28.5" customHeight="1">
      <c r="A10" s="53">
        <v>7</v>
      </c>
      <c r="B10" s="111" t="s">
        <v>19</v>
      </c>
      <c r="C10" s="112">
        <v>9</v>
      </c>
      <c r="D10" s="112">
        <v>123</v>
      </c>
      <c r="E10" s="112">
        <v>5371</v>
      </c>
      <c r="F10" s="113">
        <v>5503</v>
      </c>
      <c r="G10" s="114">
        <v>4209</v>
      </c>
      <c r="H10" s="115">
        <v>10</v>
      </c>
      <c r="I10" s="115">
        <v>126</v>
      </c>
      <c r="J10" s="115">
        <v>5467</v>
      </c>
      <c r="K10" s="116">
        <f t="shared" si="0"/>
        <v>5603</v>
      </c>
      <c r="L10" s="117">
        <v>4253</v>
      </c>
    </row>
    <row r="11" spans="1:12" ht="28.5" customHeight="1">
      <c r="A11" s="266">
        <v>8</v>
      </c>
      <c r="B11" s="267" t="s">
        <v>20</v>
      </c>
      <c r="C11" s="268">
        <v>7</v>
      </c>
      <c r="D11" s="268">
        <v>88</v>
      </c>
      <c r="E11" s="268">
        <v>5546</v>
      </c>
      <c r="F11" s="269">
        <v>5641</v>
      </c>
      <c r="G11" s="269">
        <v>4440</v>
      </c>
      <c r="H11" s="270">
        <v>7</v>
      </c>
      <c r="I11" s="270">
        <v>91</v>
      </c>
      <c r="J11" s="270">
        <v>5656</v>
      </c>
      <c r="K11" s="269">
        <f t="shared" si="0"/>
        <v>5754</v>
      </c>
      <c r="L11" s="271">
        <v>4493</v>
      </c>
    </row>
    <row r="12" spans="1:12" ht="28.5" customHeight="1">
      <c r="A12" s="53">
        <v>9</v>
      </c>
      <c r="B12" s="111" t="s">
        <v>21</v>
      </c>
      <c r="C12" s="112">
        <v>8</v>
      </c>
      <c r="D12" s="112">
        <v>90</v>
      </c>
      <c r="E12" s="112">
        <v>6002</v>
      </c>
      <c r="F12" s="113">
        <v>6100</v>
      </c>
      <c r="G12" s="114">
        <v>4094</v>
      </c>
      <c r="H12" s="115">
        <v>10</v>
      </c>
      <c r="I12" s="115">
        <v>96</v>
      </c>
      <c r="J12" s="115">
        <v>6134</v>
      </c>
      <c r="K12" s="116">
        <f t="shared" si="0"/>
        <v>6240</v>
      </c>
      <c r="L12" s="117">
        <v>4147</v>
      </c>
    </row>
    <row r="13" spans="1:12" ht="28.5" customHeight="1">
      <c r="A13" s="266">
        <v>10</v>
      </c>
      <c r="B13" s="267" t="s">
        <v>22</v>
      </c>
      <c r="C13" s="268">
        <v>12</v>
      </c>
      <c r="D13" s="268">
        <v>46</v>
      </c>
      <c r="E13" s="268">
        <v>2439</v>
      </c>
      <c r="F13" s="269">
        <v>2497</v>
      </c>
      <c r="G13" s="269">
        <v>1330</v>
      </c>
      <c r="H13" s="270">
        <v>13</v>
      </c>
      <c r="I13" s="270">
        <v>46</v>
      </c>
      <c r="J13" s="270">
        <v>2483</v>
      </c>
      <c r="K13" s="269">
        <f t="shared" si="0"/>
        <v>2542</v>
      </c>
      <c r="L13" s="271">
        <v>1352</v>
      </c>
    </row>
    <row r="14" spans="1:12" ht="28.5" customHeight="1">
      <c r="A14" s="53">
        <v>11</v>
      </c>
      <c r="B14" s="111" t="s">
        <v>23</v>
      </c>
      <c r="C14" s="112">
        <v>6</v>
      </c>
      <c r="D14" s="112">
        <v>69</v>
      </c>
      <c r="E14" s="112">
        <v>4159</v>
      </c>
      <c r="F14" s="113">
        <v>4234</v>
      </c>
      <c r="G14" s="114">
        <v>2296</v>
      </c>
      <c r="H14" s="115">
        <v>6</v>
      </c>
      <c r="I14" s="115">
        <v>71</v>
      </c>
      <c r="J14" s="115">
        <v>4225</v>
      </c>
      <c r="K14" s="116">
        <f t="shared" si="0"/>
        <v>4302</v>
      </c>
      <c r="L14" s="117">
        <v>2326</v>
      </c>
    </row>
    <row r="15" spans="1:12" ht="28.5" customHeight="1">
      <c r="A15" s="266">
        <v>12</v>
      </c>
      <c r="B15" s="267" t="s">
        <v>24</v>
      </c>
      <c r="C15" s="268">
        <v>5</v>
      </c>
      <c r="D15" s="268">
        <v>98</v>
      </c>
      <c r="E15" s="268">
        <v>5694</v>
      </c>
      <c r="F15" s="269">
        <v>5797</v>
      </c>
      <c r="G15" s="269">
        <v>3132</v>
      </c>
      <c r="H15" s="270">
        <v>7</v>
      </c>
      <c r="I15" s="270">
        <v>101</v>
      </c>
      <c r="J15" s="270">
        <v>5815</v>
      </c>
      <c r="K15" s="269">
        <f t="shared" si="0"/>
        <v>5923</v>
      </c>
      <c r="L15" s="271">
        <v>3168</v>
      </c>
    </row>
    <row r="16" spans="1:12" ht="28.5" customHeight="1">
      <c r="A16" s="53">
        <v>13</v>
      </c>
      <c r="B16" s="111" t="s">
        <v>25</v>
      </c>
      <c r="C16" s="112">
        <v>4</v>
      </c>
      <c r="D16" s="112">
        <v>47</v>
      </c>
      <c r="E16" s="112">
        <v>3081</v>
      </c>
      <c r="F16" s="113">
        <v>3132</v>
      </c>
      <c r="G16" s="114">
        <v>1308</v>
      </c>
      <c r="H16" s="115">
        <v>4</v>
      </c>
      <c r="I16" s="115">
        <v>47</v>
      </c>
      <c r="J16" s="115">
        <v>3148</v>
      </c>
      <c r="K16" s="116">
        <f t="shared" si="0"/>
        <v>3199</v>
      </c>
      <c r="L16" s="117">
        <v>1321</v>
      </c>
    </row>
    <row r="17" spans="1:12" ht="28.5" customHeight="1">
      <c r="A17" s="266">
        <v>14</v>
      </c>
      <c r="B17" s="267" t="s">
        <v>26</v>
      </c>
      <c r="C17" s="268">
        <v>5</v>
      </c>
      <c r="D17" s="268">
        <v>65</v>
      </c>
      <c r="E17" s="268">
        <v>3498</v>
      </c>
      <c r="F17" s="269">
        <v>3568</v>
      </c>
      <c r="G17" s="269">
        <v>2501</v>
      </c>
      <c r="H17" s="270">
        <v>5</v>
      </c>
      <c r="I17" s="270">
        <v>65</v>
      </c>
      <c r="J17" s="270">
        <v>3584</v>
      </c>
      <c r="K17" s="269">
        <f t="shared" si="0"/>
        <v>3654</v>
      </c>
      <c r="L17" s="271">
        <v>2541</v>
      </c>
    </row>
    <row r="18" spans="1:12" ht="28.5" customHeight="1">
      <c r="A18" s="53">
        <v>15</v>
      </c>
      <c r="B18" s="111" t="s">
        <v>27</v>
      </c>
      <c r="C18" s="112">
        <v>5</v>
      </c>
      <c r="D18" s="112">
        <v>61</v>
      </c>
      <c r="E18" s="112">
        <v>3522</v>
      </c>
      <c r="F18" s="113">
        <v>3588</v>
      </c>
      <c r="G18" s="114">
        <v>1738</v>
      </c>
      <c r="H18" s="115">
        <v>5</v>
      </c>
      <c r="I18" s="115">
        <v>61</v>
      </c>
      <c r="J18" s="115">
        <v>3600</v>
      </c>
      <c r="K18" s="116">
        <f t="shared" si="0"/>
        <v>3666</v>
      </c>
      <c r="L18" s="117">
        <v>1757</v>
      </c>
    </row>
    <row r="19" spans="1:12" ht="28.5" customHeight="1">
      <c r="A19" s="266">
        <v>16</v>
      </c>
      <c r="B19" s="267" t="s">
        <v>28</v>
      </c>
      <c r="C19" s="268">
        <v>2</v>
      </c>
      <c r="D19" s="268">
        <v>91</v>
      </c>
      <c r="E19" s="268">
        <v>9125</v>
      </c>
      <c r="F19" s="269">
        <v>9218</v>
      </c>
      <c r="G19" s="269">
        <v>1884</v>
      </c>
      <c r="H19" s="270">
        <v>2</v>
      </c>
      <c r="I19" s="270">
        <v>92</v>
      </c>
      <c r="J19" s="270">
        <v>9248</v>
      </c>
      <c r="K19" s="269">
        <f t="shared" si="0"/>
        <v>9342</v>
      </c>
      <c r="L19" s="271">
        <v>1905</v>
      </c>
    </row>
    <row r="20" spans="1:12" ht="28.5" customHeight="1">
      <c r="A20" s="53">
        <v>17</v>
      </c>
      <c r="B20" s="111" t="s">
        <v>29</v>
      </c>
      <c r="C20" s="112">
        <v>5</v>
      </c>
      <c r="D20" s="112">
        <v>101</v>
      </c>
      <c r="E20" s="112">
        <v>5886</v>
      </c>
      <c r="F20" s="113">
        <v>5992</v>
      </c>
      <c r="G20" s="114">
        <v>5444</v>
      </c>
      <c r="H20" s="115">
        <v>5</v>
      </c>
      <c r="I20" s="115">
        <v>103</v>
      </c>
      <c r="J20" s="115">
        <v>6012</v>
      </c>
      <c r="K20" s="116">
        <f t="shared" si="0"/>
        <v>6120</v>
      </c>
      <c r="L20" s="117">
        <v>5492</v>
      </c>
    </row>
    <row r="21" spans="1:12" ht="28.5" customHeight="1">
      <c r="A21" s="266">
        <v>18</v>
      </c>
      <c r="B21" s="267" t="s">
        <v>30</v>
      </c>
      <c r="C21" s="268">
        <v>9</v>
      </c>
      <c r="D21" s="268">
        <v>95</v>
      </c>
      <c r="E21" s="268">
        <v>6972</v>
      </c>
      <c r="F21" s="269">
        <v>7076</v>
      </c>
      <c r="G21" s="269">
        <v>4499</v>
      </c>
      <c r="H21" s="270">
        <v>10</v>
      </c>
      <c r="I21" s="270">
        <v>101</v>
      </c>
      <c r="J21" s="270">
        <v>7087</v>
      </c>
      <c r="K21" s="269">
        <f t="shared" si="0"/>
        <v>7198</v>
      </c>
      <c r="L21" s="271">
        <v>4562</v>
      </c>
    </row>
    <row r="22" spans="1:12" s="3" customFormat="1" ht="39.75" customHeight="1">
      <c r="A22" s="350" t="s">
        <v>8</v>
      </c>
      <c r="B22" s="351"/>
      <c r="C22" s="118">
        <f>SUM(C4:C21)</f>
        <v>162</v>
      </c>
      <c r="D22" s="118">
        <f>SUM(D4:D21)</f>
        <v>1771</v>
      </c>
      <c r="E22" s="118">
        <f>SUM(E4:E21)</f>
        <v>113616</v>
      </c>
      <c r="F22" s="118">
        <v>115549</v>
      </c>
      <c r="G22" s="118">
        <v>67154</v>
      </c>
      <c r="H22" s="119">
        <f>SUM(H4:H21)</f>
        <v>179</v>
      </c>
      <c r="I22" s="119">
        <f>SUM(I4:I21)</f>
        <v>1827</v>
      </c>
      <c r="J22" s="119">
        <f>SUM(J4:J21)</f>
        <v>115869</v>
      </c>
      <c r="K22" s="119">
        <f>SUM(K4:K21)</f>
        <v>117875</v>
      </c>
      <c r="L22" s="119">
        <f>SUM(L4:L21)</f>
        <v>68020</v>
      </c>
    </row>
    <row r="23" spans="3:6" ht="20.25" customHeight="1">
      <c r="C23" s="5"/>
      <c r="D23" s="5"/>
      <c r="E23" s="5"/>
      <c r="F23" s="5"/>
    </row>
  </sheetData>
  <sheetProtection/>
  <mergeCells count="6">
    <mergeCell ref="A22:B22"/>
    <mergeCell ref="C2:G2"/>
    <mergeCell ref="H2:L2"/>
    <mergeCell ref="A2:A3"/>
    <mergeCell ref="B2:B3"/>
    <mergeCell ref="A1:L1"/>
  </mergeCells>
  <printOptions/>
  <pageMargins left="1.04" right="0.16" top="0.69" bottom="1" header="0.5" footer="0.5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zoomScale="70" zoomScaleNormal="70" zoomScalePageLayoutView="0" workbookViewId="0" topLeftCell="A1">
      <selection activeCell="Q14" sqref="Q14"/>
    </sheetView>
  </sheetViews>
  <sheetFormatPr defaultColWidth="9.00390625" defaultRowHeight="12.75"/>
  <cols>
    <col min="1" max="1" width="4.375" style="0" customWidth="1"/>
    <col min="2" max="2" width="19.375" style="15" customWidth="1"/>
    <col min="3" max="3" width="8.00390625" style="16" customWidth="1"/>
    <col min="4" max="4" width="8.875" style="16" hidden="1" customWidth="1"/>
    <col min="5" max="5" width="10.00390625" style="16" customWidth="1"/>
    <col min="6" max="6" width="11.875" style="16" customWidth="1"/>
    <col min="7" max="7" width="8.375" style="16" customWidth="1"/>
    <col min="8" max="8" width="9.625" style="0" hidden="1" customWidth="1"/>
    <col min="9" max="9" width="10.125" style="0" customWidth="1"/>
    <col min="10" max="10" width="11.625" style="0" customWidth="1"/>
  </cols>
  <sheetData>
    <row r="1" spans="1:10" ht="51" customHeight="1">
      <c r="A1" s="472" t="s">
        <v>326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0" ht="16.5" customHeight="1">
      <c r="A2" s="458" t="s">
        <v>64</v>
      </c>
      <c r="B2" s="352" t="s">
        <v>10</v>
      </c>
      <c r="C2" s="475" t="s">
        <v>65</v>
      </c>
      <c r="D2" s="475"/>
      <c r="E2" s="475"/>
      <c r="F2" s="475"/>
      <c r="G2" s="475" t="s">
        <v>66</v>
      </c>
      <c r="H2" s="475"/>
      <c r="I2" s="475"/>
      <c r="J2" s="475"/>
    </row>
    <row r="3" spans="1:10" ht="48.75" customHeight="1" thickBot="1">
      <c r="A3" s="473"/>
      <c r="B3" s="474"/>
      <c r="C3" s="121" t="s">
        <v>327</v>
      </c>
      <c r="D3" s="121" t="s">
        <v>224</v>
      </c>
      <c r="E3" s="121" t="s">
        <v>67</v>
      </c>
      <c r="F3" s="121" t="s">
        <v>179</v>
      </c>
      <c r="G3" s="121" t="s">
        <v>327</v>
      </c>
      <c r="H3" s="121" t="s">
        <v>224</v>
      </c>
      <c r="I3" s="121" t="s">
        <v>67</v>
      </c>
      <c r="J3" s="121" t="s">
        <v>180</v>
      </c>
    </row>
    <row r="4" spans="1:12" s="11" customFormat="1" ht="27.75" customHeight="1" thickTop="1">
      <c r="A4" s="312">
        <v>1</v>
      </c>
      <c r="B4" s="313" t="s">
        <v>13</v>
      </c>
      <c r="C4" s="218">
        <v>742</v>
      </c>
      <c r="D4" s="218">
        <v>724</v>
      </c>
      <c r="E4" s="83">
        <f aca="true" t="shared" si="0" ref="E4:E22">C4/D4</f>
        <v>1.0248618784530388</v>
      </c>
      <c r="F4" s="84">
        <v>896</v>
      </c>
      <c r="G4" s="82">
        <v>1241</v>
      </c>
      <c r="H4" s="82">
        <v>1215</v>
      </c>
      <c r="I4" s="83">
        <f>G4/H4</f>
        <v>1.0213991769547326</v>
      </c>
      <c r="J4" s="84">
        <v>1473</v>
      </c>
      <c r="K4" s="10"/>
      <c r="L4" s="10"/>
    </row>
    <row r="5" spans="1:18" ht="27.75" customHeight="1">
      <c r="A5" s="316">
        <v>2</v>
      </c>
      <c r="B5" s="317" t="s">
        <v>14</v>
      </c>
      <c r="C5" s="318">
        <v>584</v>
      </c>
      <c r="D5" s="318">
        <v>587</v>
      </c>
      <c r="E5" s="319">
        <f t="shared" si="0"/>
        <v>0.9948892674616695</v>
      </c>
      <c r="F5" s="320">
        <v>719</v>
      </c>
      <c r="G5" s="321">
        <v>1072</v>
      </c>
      <c r="H5" s="321">
        <v>1049</v>
      </c>
      <c r="I5" s="319">
        <f aca="true" t="shared" si="1" ref="I5:I22">G5/H5</f>
        <v>1.0219256434699715</v>
      </c>
      <c r="J5" s="320">
        <v>1307</v>
      </c>
      <c r="K5" s="10"/>
      <c r="L5" s="10"/>
      <c r="N5" s="11"/>
      <c r="P5" s="11"/>
      <c r="R5" s="11"/>
    </row>
    <row r="6" spans="1:18" ht="27.75" customHeight="1">
      <c r="A6" s="314">
        <v>3</v>
      </c>
      <c r="B6" s="315" t="s">
        <v>15</v>
      </c>
      <c r="C6" s="219">
        <v>1334</v>
      </c>
      <c r="D6" s="219">
        <v>1333</v>
      </c>
      <c r="E6" s="62">
        <f t="shared" si="0"/>
        <v>1.0007501875468867</v>
      </c>
      <c r="F6" s="59">
        <v>1583</v>
      </c>
      <c r="G6" s="61">
        <v>2275</v>
      </c>
      <c r="H6" s="61">
        <v>2276</v>
      </c>
      <c r="I6" s="62">
        <f t="shared" si="1"/>
        <v>0.9995606326889279</v>
      </c>
      <c r="J6" s="59">
        <v>2689</v>
      </c>
      <c r="K6" s="10"/>
      <c r="L6" s="10"/>
      <c r="N6" s="11"/>
      <c r="P6" s="11"/>
      <c r="R6" s="11"/>
    </row>
    <row r="7" spans="1:12" s="13" customFormat="1" ht="27.75" customHeight="1">
      <c r="A7" s="316">
        <v>4</v>
      </c>
      <c r="B7" s="317" t="s">
        <v>16</v>
      </c>
      <c r="C7" s="318">
        <v>1424</v>
      </c>
      <c r="D7" s="318">
        <v>1414</v>
      </c>
      <c r="E7" s="319">
        <f t="shared" si="0"/>
        <v>1.007072135785007</v>
      </c>
      <c r="F7" s="320">
        <v>1707</v>
      </c>
      <c r="G7" s="321">
        <v>2778</v>
      </c>
      <c r="H7" s="321">
        <v>2756</v>
      </c>
      <c r="I7" s="319">
        <f t="shared" si="1"/>
        <v>1.0079825834542815</v>
      </c>
      <c r="J7" s="320">
        <v>3273</v>
      </c>
      <c r="K7" s="12"/>
      <c r="L7" s="12"/>
    </row>
    <row r="8" spans="1:18" ht="27.75" customHeight="1">
      <c r="A8" s="314">
        <v>5</v>
      </c>
      <c r="B8" s="315" t="s">
        <v>17</v>
      </c>
      <c r="C8" s="219">
        <v>1144</v>
      </c>
      <c r="D8" s="219">
        <v>1192</v>
      </c>
      <c r="E8" s="62">
        <f t="shared" si="0"/>
        <v>0.959731543624161</v>
      </c>
      <c r="F8" s="59">
        <v>1628</v>
      </c>
      <c r="G8" s="61">
        <v>2024</v>
      </c>
      <c r="H8" s="61">
        <v>2086</v>
      </c>
      <c r="I8" s="62">
        <f t="shared" si="1"/>
        <v>0.9702780441035475</v>
      </c>
      <c r="J8" s="59">
        <v>2851</v>
      </c>
      <c r="K8" s="10"/>
      <c r="L8" s="10"/>
      <c r="N8" s="11"/>
      <c r="P8" s="11"/>
      <c r="R8" s="11"/>
    </row>
    <row r="9" spans="1:18" ht="27.75" customHeight="1">
      <c r="A9" s="316">
        <v>6</v>
      </c>
      <c r="B9" s="317" t="s">
        <v>18</v>
      </c>
      <c r="C9" s="318">
        <v>1769</v>
      </c>
      <c r="D9" s="318">
        <v>1753</v>
      </c>
      <c r="E9" s="319">
        <f t="shared" si="0"/>
        <v>1.009127210496292</v>
      </c>
      <c r="F9" s="320">
        <v>2111</v>
      </c>
      <c r="G9" s="321">
        <v>3366</v>
      </c>
      <c r="H9" s="321">
        <v>3345</v>
      </c>
      <c r="I9" s="319">
        <f t="shared" si="1"/>
        <v>1.0062780269058296</v>
      </c>
      <c r="J9" s="320">
        <v>3970</v>
      </c>
      <c r="K9" s="10"/>
      <c r="L9" s="10"/>
      <c r="N9" s="11"/>
      <c r="P9" s="11"/>
      <c r="R9" s="11"/>
    </row>
    <row r="10" spans="1:12" s="13" customFormat="1" ht="27.75" customHeight="1">
      <c r="A10" s="314">
        <v>7</v>
      </c>
      <c r="B10" s="315" t="s">
        <v>19</v>
      </c>
      <c r="C10" s="219">
        <v>739</v>
      </c>
      <c r="D10" s="219">
        <v>725</v>
      </c>
      <c r="E10" s="64">
        <f t="shared" si="0"/>
        <v>1.0193103448275862</v>
      </c>
      <c r="F10" s="60">
        <v>872</v>
      </c>
      <c r="G10" s="63">
        <v>1274</v>
      </c>
      <c r="H10" s="63">
        <v>1239</v>
      </c>
      <c r="I10" s="64">
        <f t="shared" si="1"/>
        <v>1.0282485875706215</v>
      </c>
      <c r="J10" s="60">
        <v>1492</v>
      </c>
      <c r="K10" s="12"/>
      <c r="L10" s="12"/>
    </row>
    <row r="11" spans="1:12" s="13" customFormat="1" ht="27.75" customHeight="1">
      <c r="A11" s="316">
        <v>8</v>
      </c>
      <c r="B11" s="317" t="s">
        <v>20</v>
      </c>
      <c r="C11" s="318">
        <v>449</v>
      </c>
      <c r="D11" s="318">
        <v>448</v>
      </c>
      <c r="E11" s="319">
        <f t="shared" si="0"/>
        <v>1.0022321428571428</v>
      </c>
      <c r="F11" s="320">
        <v>531</v>
      </c>
      <c r="G11" s="321">
        <v>786</v>
      </c>
      <c r="H11" s="321">
        <v>785</v>
      </c>
      <c r="I11" s="319">
        <f t="shared" si="1"/>
        <v>1.0012738853503185</v>
      </c>
      <c r="J11" s="320">
        <v>922</v>
      </c>
      <c r="K11" s="12"/>
      <c r="L11" s="12"/>
    </row>
    <row r="12" spans="1:18" ht="27.75" customHeight="1">
      <c r="A12" s="314">
        <v>9</v>
      </c>
      <c r="B12" s="315" t="s">
        <v>21</v>
      </c>
      <c r="C12" s="219">
        <v>510</v>
      </c>
      <c r="D12" s="219">
        <v>514</v>
      </c>
      <c r="E12" s="62">
        <f t="shared" si="0"/>
        <v>0.9922178988326849</v>
      </c>
      <c r="F12" s="59">
        <v>636</v>
      </c>
      <c r="G12" s="61">
        <v>884</v>
      </c>
      <c r="H12" s="61">
        <v>883</v>
      </c>
      <c r="I12" s="62">
        <f t="shared" si="1"/>
        <v>1.001132502831257</v>
      </c>
      <c r="J12" s="59">
        <v>1088</v>
      </c>
      <c r="K12" s="10"/>
      <c r="L12" s="10"/>
      <c r="N12" s="11"/>
      <c r="P12" s="11"/>
      <c r="R12" s="11"/>
    </row>
    <row r="13" spans="1:12" s="13" customFormat="1" ht="27.75" customHeight="1">
      <c r="A13" s="316">
        <v>10</v>
      </c>
      <c r="B13" s="317" t="s">
        <v>22</v>
      </c>
      <c r="C13" s="318">
        <v>669</v>
      </c>
      <c r="D13" s="318">
        <v>710</v>
      </c>
      <c r="E13" s="319">
        <f t="shared" si="0"/>
        <v>0.9422535211267605</v>
      </c>
      <c r="F13" s="320">
        <v>848</v>
      </c>
      <c r="G13" s="321">
        <v>1135</v>
      </c>
      <c r="H13" s="321">
        <v>1194</v>
      </c>
      <c r="I13" s="319">
        <f t="shared" si="1"/>
        <v>0.9505862646566164</v>
      </c>
      <c r="J13" s="320">
        <v>1424</v>
      </c>
      <c r="K13" s="12"/>
      <c r="L13" s="12"/>
    </row>
    <row r="14" spans="1:18" ht="27.75" customHeight="1">
      <c r="A14" s="314">
        <v>11</v>
      </c>
      <c r="B14" s="315" t="s">
        <v>23</v>
      </c>
      <c r="C14" s="219">
        <v>389</v>
      </c>
      <c r="D14" s="219">
        <v>390</v>
      </c>
      <c r="E14" s="62">
        <f t="shared" si="0"/>
        <v>0.9974358974358974</v>
      </c>
      <c r="F14" s="59">
        <v>462</v>
      </c>
      <c r="G14" s="61">
        <v>745</v>
      </c>
      <c r="H14" s="61">
        <v>742</v>
      </c>
      <c r="I14" s="62">
        <f t="shared" si="1"/>
        <v>1.0040431266846361</v>
      </c>
      <c r="J14" s="59">
        <v>864</v>
      </c>
      <c r="K14" s="10"/>
      <c r="L14" s="10"/>
      <c r="N14" s="11"/>
      <c r="P14" s="11"/>
      <c r="R14" s="11"/>
    </row>
    <row r="15" spans="1:12" s="11" customFormat="1" ht="27.75" customHeight="1">
      <c r="A15" s="316">
        <v>12</v>
      </c>
      <c r="B15" s="317" t="s">
        <v>24</v>
      </c>
      <c r="C15" s="318">
        <v>962</v>
      </c>
      <c r="D15" s="318">
        <v>965</v>
      </c>
      <c r="E15" s="319">
        <f t="shared" si="0"/>
        <v>0.9968911917098445</v>
      </c>
      <c r="F15" s="320">
        <v>1223</v>
      </c>
      <c r="G15" s="321">
        <v>1732</v>
      </c>
      <c r="H15" s="321">
        <v>1720</v>
      </c>
      <c r="I15" s="319">
        <f t="shared" si="1"/>
        <v>1.0069767441860464</v>
      </c>
      <c r="J15" s="320">
        <v>2186</v>
      </c>
      <c r="K15" s="10"/>
      <c r="L15" s="10"/>
    </row>
    <row r="16" spans="1:18" ht="27.75" customHeight="1">
      <c r="A16" s="314">
        <v>13</v>
      </c>
      <c r="B16" s="315" t="s">
        <v>25</v>
      </c>
      <c r="C16" s="219">
        <v>644</v>
      </c>
      <c r="D16" s="219">
        <v>683</v>
      </c>
      <c r="E16" s="62">
        <f t="shared" si="0"/>
        <v>0.9428989751098097</v>
      </c>
      <c r="F16" s="59">
        <v>848</v>
      </c>
      <c r="G16" s="61">
        <v>1107</v>
      </c>
      <c r="H16" s="61">
        <v>1173</v>
      </c>
      <c r="I16" s="62">
        <f t="shared" si="1"/>
        <v>0.9437340153452686</v>
      </c>
      <c r="J16" s="59">
        <v>1434</v>
      </c>
      <c r="K16" s="10"/>
      <c r="L16" s="10"/>
      <c r="N16" s="11"/>
      <c r="P16" s="11"/>
      <c r="R16" s="11"/>
    </row>
    <row r="17" spans="1:12" s="13" customFormat="1" ht="27.75" customHeight="1">
      <c r="A17" s="316">
        <v>14</v>
      </c>
      <c r="B17" s="317" t="s">
        <v>26</v>
      </c>
      <c r="C17" s="318">
        <v>670</v>
      </c>
      <c r="D17" s="318">
        <v>684</v>
      </c>
      <c r="E17" s="319">
        <f t="shared" si="0"/>
        <v>0.97953216374269</v>
      </c>
      <c r="F17" s="320">
        <v>838</v>
      </c>
      <c r="G17" s="321">
        <v>1205</v>
      </c>
      <c r="H17" s="321">
        <v>1236</v>
      </c>
      <c r="I17" s="319">
        <f t="shared" si="1"/>
        <v>0.9749190938511327</v>
      </c>
      <c r="J17" s="320">
        <v>1483</v>
      </c>
      <c r="K17" s="12"/>
      <c r="L17" s="12"/>
    </row>
    <row r="18" spans="1:18" ht="27.75" customHeight="1">
      <c r="A18" s="314">
        <v>15</v>
      </c>
      <c r="B18" s="315" t="s">
        <v>27</v>
      </c>
      <c r="C18" s="219">
        <v>649</v>
      </c>
      <c r="D18" s="219">
        <v>668</v>
      </c>
      <c r="E18" s="62">
        <f t="shared" si="0"/>
        <v>0.9715568862275449</v>
      </c>
      <c r="F18" s="59">
        <v>795</v>
      </c>
      <c r="G18" s="61">
        <v>1172</v>
      </c>
      <c r="H18" s="61">
        <v>1201</v>
      </c>
      <c r="I18" s="62">
        <f t="shared" si="1"/>
        <v>0.9758534554537885</v>
      </c>
      <c r="J18" s="59">
        <v>1389</v>
      </c>
      <c r="K18" s="10"/>
      <c r="L18" s="10"/>
      <c r="N18" s="11"/>
      <c r="P18" s="11"/>
      <c r="R18" s="11"/>
    </row>
    <row r="19" spans="1:18" ht="27.75" customHeight="1">
      <c r="A19" s="316">
        <v>16</v>
      </c>
      <c r="B19" s="317" t="s">
        <v>28</v>
      </c>
      <c r="C19" s="318">
        <v>210</v>
      </c>
      <c r="D19" s="318">
        <v>214</v>
      </c>
      <c r="E19" s="319">
        <f t="shared" si="0"/>
        <v>0.9813084112149533</v>
      </c>
      <c r="F19" s="320">
        <v>268</v>
      </c>
      <c r="G19" s="321">
        <v>370</v>
      </c>
      <c r="H19" s="321">
        <v>390</v>
      </c>
      <c r="I19" s="319">
        <f t="shared" si="1"/>
        <v>0.9487179487179487</v>
      </c>
      <c r="J19" s="320">
        <v>466</v>
      </c>
      <c r="K19" s="10"/>
      <c r="L19" s="10"/>
      <c r="N19" s="11"/>
      <c r="P19" s="11"/>
      <c r="R19" s="11"/>
    </row>
    <row r="20" spans="1:18" ht="27.75" customHeight="1">
      <c r="A20" s="314">
        <v>17</v>
      </c>
      <c r="B20" s="315" t="s">
        <v>29</v>
      </c>
      <c r="C20" s="219">
        <v>965</v>
      </c>
      <c r="D20" s="219">
        <v>974</v>
      </c>
      <c r="E20" s="62">
        <f t="shared" si="0"/>
        <v>0.9907597535934292</v>
      </c>
      <c r="F20" s="59">
        <v>1179</v>
      </c>
      <c r="G20" s="61">
        <v>1578</v>
      </c>
      <c r="H20" s="61">
        <v>1593</v>
      </c>
      <c r="I20" s="62">
        <f t="shared" si="1"/>
        <v>0.9905838041431262</v>
      </c>
      <c r="J20" s="59">
        <v>1909</v>
      </c>
      <c r="K20" s="10"/>
      <c r="L20" s="10"/>
      <c r="N20" s="11"/>
      <c r="P20" s="11"/>
      <c r="R20" s="11"/>
    </row>
    <row r="21" spans="1:18" ht="27.75" customHeight="1">
      <c r="A21" s="316">
        <v>18</v>
      </c>
      <c r="B21" s="317" t="s">
        <v>30</v>
      </c>
      <c r="C21" s="318">
        <v>708</v>
      </c>
      <c r="D21" s="318">
        <v>702</v>
      </c>
      <c r="E21" s="319">
        <f t="shared" si="0"/>
        <v>1.0085470085470085</v>
      </c>
      <c r="F21" s="320">
        <v>867</v>
      </c>
      <c r="G21" s="321">
        <v>1267</v>
      </c>
      <c r="H21" s="321">
        <v>1236</v>
      </c>
      <c r="I21" s="319">
        <f t="shared" si="1"/>
        <v>1.0250809061488673</v>
      </c>
      <c r="J21" s="320">
        <v>1506</v>
      </c>
      <c r="K21" s="10"/>
      <c r="L21" s="10"/>
      <c r="N21" s="11"/>
      <c r="P21" s="11"/>
      <c r="R21" s="11"/>
    </row>
    <row r="22" spans="1:10" s="14" customFormat="1" ht="27.75" customHeight="1">
      <c r="A22" s="476" t="s">
        <v>8</v>
      </c>
      <c r="B22" s="477"/>
      <c r="C22" s="220">
        <v>14561</v>
      </c>
      <c r="D22" s="220">
        <v>14680</v>
      </c>
      <c r="E22" s="62">
        <f t="shared" si="0"/>
        <v>0.9918937329700273</v>
      </c>
      <c r="F22" s="59">
        <v>18011</v>
      </c>
      <c r="G22" s="221">
        <v>26011</v>
      </c>
      <c r="H22" s="221">
        <v>26119</v>
      </c>
      <c r="I22" s="62">
        <f t="shared" si="1"/>
        <v>0.9958650790612198</v>
      </c>
      <c r="J22" s="59">
        <v>31726</v>
      </c>
    </row>
    <row r="24" ht="15">
      <c r="L24" s="10"/>
    </row>
    <row r="27" ht="28.5" customHeight="1">
      <c r="F27" s="17"/>
    </row>
    <row r="28" ht="12.75">
      <c r="G28" s="18"/>
    </row>
    <row r="29" spans="3:6" ht="12.75">
      <c r="C29" s="18"/>
      <c r="D29" s="18"/>
      <c r="E29" s="18"/>
      <c r="F29" s="18"/>
    </row>
  </sheetData>
  <sheetProtection/>
  <mergeCells count="6">
    <mergeCell ref="A1:J1"/>
    <mergeCell ref="A2:A3"/>
    <mergeCell ref="B2:B3"/>
    <mergeCell ref="C2:F2"/>
    <mergeCell ref="G2:J2"/>
    <mergeCell ref="A22:B22"/>
  </mergeCells>
  <printOptions/>
  <pageMargins left="0.56" right="0.16" top="0.61" bottom="0.44" header="0.5" footer="0.46"/>
  <pageSetup horizontalDpi="600" verticalDpi="6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zoomScale="60" zoomScaleNormal="60" zoomScalePageLayoutView="0" workbookViewId="0" topLeftCell="A1">
      <selection activeCell="AC11" sqref="AC11"/>
    </sheetView>
  </sheetViews>
  <sheetFormatPr defaultColWidth="9.00390625" defaultRowHeight="12.75"/>
  <cols>
    <col min="1" max="1" width="4.50390625" style="0" bestFit="1" customWidth="1"/>
    <col min="2" max="2" width="24.00390625" style="0" bestFit="1" customWidth="1"/>
    <col min="3" max="4" width="10.625" style="0" bestFit="1" customWidth="1"/>
    <col min="7" max="7" width="9.625" style="0" customWidth="1"/>
    <col min="9" max="9" width="11.125" style="0" customWidth="1"/>
    <col min="14" max="14" width="11.50390625" style="0" customWidth="1"/>
    <col min="15" max="15" width="13.375" style="0" customWidth="1"/>
    <col min="16" max="16" width="14.50390625" style="0" customWidth="1"/>
  </cols>
  <sheetData>
    <row r="1" spans="1:16" ht="20.25">
      <c r="A1" s="428" t="s">
        <v>328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16" ht="90.75" customHeight="1">
      <c r="A2" s="380" t="s">
        <v>9</v>
      </c>
      <c r="B2" s="380" t="s">
        <v>10</v>
      </c>
      <c r="C2" s="379" t="s">
        <v>151</v>
      </c>
      <c r="D2" s="379"/>
      <c r="E2" s="76" t="s">
        <v>152</v>
      </c>
      <c r="F2" s="379" t="s">
        <v>153</v>
      </c>
      <c r="G2" s="379"/>
      <c r="H2" s="379" t="s">
        <v>154</v>
      </c>
      <c r="I2" s="379"/>
      <c r="J2" s="379" t="s">
        <v>155</v>
      </c>
      <c r="K2" s="379"/>
      <c r="L2" s="379" t="s">
        <v>156</v>
      </c>
      <c r="M2" s="379"/>
      <c r="N2" s="379" t="s">
        <v>157</v>
      </c>
      <c r="O2" s="379"/>
      <c r="P2" s="76" t="s">
        <v>158</v>
      </c>
    </row>
    <row r="3" spans="1:16" ht="15" customHeight="1" thickBot="1">
      <c r="A3" s="385"/>
      <c r="B3" s="385"/>
      <c r="C3" s="222" t="s">
        <v>159</v>
      </c>
      <c r="D3" s="222" t="s">
        <v>160</v>
      </c>
      <c r="E3" s="222" t="s">
        <v>160</v>
      </c>
      <c r="F3" s="222" t="s">
        <v>159</v>
      </c>
      <c r="G3" s="223" t="s">
        <v>160</v>
      </c>
      <c r="H3" s="222" t="s">
        <v>159</v>
      </c>
      <c r="I3" s="223" t="s">
        <v>160</v>
      </c>
      <c r="J3" s="222" t="s">
        <v>159</v>
      </c>
      <c r="K3" s="223" t="s">
        <v>160</v>
      </c>
      <c r="L3" s="222" t="s">
        <v>159</v>
      </c>
      <c r="M3" s="223" t="s">
        <v>160</v>
      </c>
      <c r="N3" s="222" t="s">
        <v>159</v>
      </c>
      <c r="O3" s="223" t="s">
        <v>160</v>
      </c>
      <c r="P3" s="223" t="s">
        <v>160</v>
      </c>
    </row>
    <row r="4" spans="1:16" ht="27.75" customHeight="1" thickTop="1">
      <c r="A4" s="103">
        <v>1</v>
      </c>
      <c r="B4" s="73" t="s">
        <v>13</v>
      </c>
      <c r="C4" s="224">
        <v>742</v>
      </c>
      <c r="D4" s="224">
        <v>1241</v>
      </c>
      <c r="E4" s="224">
        <v>1</v>
      </c>
      <c r="F4" s="224">
        <v>1</v>
      </c>
      <c r="G4" s="224">
        <v>1</v>
      </c>
      <c r="H4" s="224">
        <v>0</v>
      </c>
      <c r="I4" s="224">
        <v>0</v>
      </c>
      <c r="J4" s="224">
        <v>0</v>
      </c>
      <c r="K4" s="224">
        <v>0</v>
      </c>
      <c r="L4" s="224">
        <v>0</v>
      </c>
      <c r="M4" s="224">
        <v>0</v>
      </c>
      <c r="N4" s="224">
        <v>2</v>
      </c>
      <c r="O4" s="224">
        <v>2</v>
      </c>
      <c r="P4" s="225">
        <f>G4+I4+K4+M4+O4</f>
        <v>3</v>
      </c>
    </row>
    <row r="5" spans="1:16" ht="27.75" customHeight="1">
      <c r="A5" s="266">
        <v>2</v>
      </c>
      <c r="B5" s="322" t="s">
        <v>14</v>
      </c>
      <c r="C5" s="323">
        <v>584</v>
      </c>
      <c r="D5" s="323">
        <v>1072</v>
      </c>
      <c r="E5" s="323">
        <v>6</v>
      </c>
      <c r="F5" s="323">
        <v>2</v>
      </c>
      <c r="G5" s="323">
        <v>2</v>
      </c>
      <c r="H5" s="323">
        <v>0</v>
      </c>
      <c r="I5" s="323">
        <v>0</v>
      </c>
      <c r="J5" s="323">
        <v>0</v>
      </c>
      <c r="K5" s="323">
        <v>0</v>
      </c>
      <c r="L5" s="323">
        <v>3</v>
      </c>
      <c r="M5" s="323">
        <v>4</v>
      </c>
      <c r="N5" s="323">
        <v>3</v>
      </c>
      <c r="O5" s="323">
        <v>5</v>
      </c>
      <c r="P5" s="324">
        <f aca="true" t="shared" si="0" ref="P5:P21">G5+I5+K5+M5+O5</f>
        <v>11</v>
      </c>
    </row>
    <row r="6" spans="1:16" ht="27.75" customHeight="1">
      <c r="A6" s="53">
        <v>3</v>
      </c>
      <c r="B6" s="70" t="s">
        <v>15</v>
      </c>
      <c r="C6" s="85">
        <v>1334</v>
      </c>
      <c r="D6" s="85">
        <v>2275</v>
      </c>
      <c r="E6" s="85">
        <v>39</v>
      </c>
      <c r="F6" s="85">
        <v>0</v>
      </c>
      <c r="G6" s="85">
        <v>0</v>
      </c>
      <c r="H6" s="85">
        <v>0</v>
      </c>
      <c r="I6" s="85">
        <v>0</v>
      </c>
      <c r="J6" s="85">
        <v>1</v>
      </c>
      <c r="K6" s="85">
        <v>1</v>
      </c>
      <c r="L6" s="85">
        <v>3</v>
      </c>
      <c r="M6" s="85">
        <v>3</v>
      </c>
      <c r="N6" s="85">
        <v>1</v>
      </c>
      <c r="O6" s="85">
        <v>1</v>
      </c>
      <c r="P6" s="226">
        <f t="shared" si="0"/>
        <v>5</v>
      </c>
    </row>
    <row r="7" spans="1:16" ht="27.75" customHeight="1">
      <c r="A7" s="266">
        <v>4</v>
      </c>
      <c r="B7" s="322" t="s">
        <v>16</v>
      </c>
      <c r="C7" s="323">
        <v>1424</v>
      </c>
      <c r="D7" s="323">
        <v>2778</v>
      </c>
      <c r="E7" s="323">
        <v>140</v>
      </c>
      <c r="F7" s="323">
        <v>2</v>
      </c>
      <c r="G7" s="323">
        <v>2</v>
      </c>
      <c r="H7" s="323">
        <v>1</v>
      </c>
      <c r="I7" s="323">
        <v>1</v>
      </c>
      <c r="J7" s="323">
        <v>2</v>
      </c>
      <c r="K7" s="323">
        <v>3</v>
      </c>
      <c r="L7" s="323">
        <v>4</v>
      </c>
      <c r="M7" s="323">
        <v>4</v>
      </c>
      <c r="N7" s="323">
        <v>15</v>
      </c>
      <c r="O7" s="323">
        <v>18</v>
      </c>
      <c r="P7" s="324">
        <f t="shared" si="0"/>
        <v>28</v>
      </c>
    </row>
    <row r="8" spans="1:16" ht="27.75" customHeight="1">
      <c r="A8" s="53">
        <v>5</v>
      </c>
      <c r="B8" s="70" t="s">
        <v>17</v>
      </c>
      <c r="C8" s="85">
        <v>1144</v>
      </c>
      <c r="D8" s="85">
        <v>2024</v>
      </c>
      <c r="E8" s="85">
        <v>78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1</v>
      </c>
      <c r="O8" s="85">
        <v>3</v>
      </c>
      <c r="P8" s="226">
        <f t="shared" si="0"/>
        <v>3</v>
      </c>
    </row>
    <row r="9" spans="1:16" ht="27.75" customHeight="1">
      <c r="A9" s="266">
        <v>6</v>
      </c>
      <c r="B9" s="322" t="s">
        <v>18</v>
      </c>
      <c r="C9" s="323">
        <v>1769</v>
      </c>
      <c r="D9" s="323">
        <v>3366</v>
      </c>
      <c r="E9" s="323">
        <v>3</v>
      </c>
      <c r="F9" s="323">
        <v>14</v>
      </c>
      <c r="G9" s="323">
        <v>14</v>
      </c>
      <c r="H9" s="323">
        <v>0</v>
      </c>
      <c r="I9" s="323">
        <v>0</v>
      </c>
      <c r="J9" s="323">
        <v>0</v>
      </c>
      <c r="K9" s="323">
        <v>0</v>
      </c>
      <c r="L9" s="323">
        <v>10</v>
      </c>
      <c r="M9" s="323">
        <v>10</v>
      </c>
      <c r="N9" s="323">
        <v>21</v>
      </c>
      <c r="O9" s="323">
        <v>26</v>
      </c>
      <c r="P9" s="324">
        <f t="shared" si="0"/>
        <v>50</v>
      </c>
    </row>
    <row r="10" spans="1:16" ht="27.75" customHeight="1">
      <c r="A10" s="53">
        <v>7</v>
      </c>
      <c r="B10" s="70" t="s">
        <v>19</v>
      </c>
      <c r="C10" s="85">
        <v>739</v>
      </c>
      <c r="D10" s="85">
        <v>1274</v>
      </c>
      <c r="E10" s="85">
        <v>101</v>
      </c>
      <c r="F10" s="85">
        <v>4</v>
      </c>
      <c r="G10" s="85">
        <v>4</v>
      </c>
      <c r="H10" s="85">
        <v>0</v>
      </c>
      <c r="I10" s="85">
        <v>0</v>
      </c>
      <c r="J10" s="85">
        <v>0</v>
      </c>
      <c r="K10" s="85">
        <v>0</v>
      </c>
      <c r="L10" s="85">
        <v>3</v>
      </c>
      <c r="M10" s="85">
        <v>3</v>
      </c>
      <c r="N10" s="85">
        <v>12</v>
      </c>
      <c r="O10" s="85">
        <v>12</v>
      </c>
      <c r="P10" s="226">
        <f t="shared" si="0"/>
        <v>19</v>
      </c>
    </row>
    <row r="11" spans="1:16" ht="27.75" customHeight="1">
      <c r="A11" s="266">
        <v>8</v>
      </c>
      <c r="B11" s="322" t="s">
        <v>20</v>
      </c>
      <c r="C11" s="323">
        <v>449</v>
      </c>
      <c r="D11" s="323">
        <v>786</v>
      </c>
      <c r="E11" s="323">
        <v>0</v>
      </c>
      <c r="F11" s="323">
        <v>1</v>
      </c>
      <c r="G11" s="323">
        <v>1</v>
      </c>
      <c r="H11" s="323">
        <v>0</v>
      </c>
      <c r="I11" s="323">
        <v>0</v>
      </c>
      <c r="J11" s="323">
        <v>0</v>
      </c>
      <c r="K11" s="323">
        <v>0</v>
      </c>
      <c r="L11" s="323">
        <v>4</v>
      </c>
      <c r="M11" s="323">
        <v>4</v>
      </c>
      <c r="N11" s="323">
        <v>4</v>
      </c>
      <c r="O11" s="323">
        <v>4</v>
      </c>
      <c r="P11" s="324">
        <f t="shared" si="0"/>
        <v>9</v>
      </c>
    </row>
    <row r="12" spans="1:16" ht="27.75" customHeight="1">
      <c r="A12" s="53">
        <v>9</v>
      </c>
      <c r="B12" s="70" t="s">
        <v>21</v>
      </c>
      <c r="C12" s="85">
        <v>510</v>
      </c>
      <c r="D12" s="85">
        <v>884</v>
      </c>
      <c r="E12" s="85">
        <v>0</v>
      </c>
      <c r="F12" s="85">
        <v>2</v>
      </c>
      <c r="G12" s="85">
        <v>2</v>
      </c>
      <c r="H12" s="85">
        <v>0</v>
      </c>
      <c r="I12" s="85">
        <v>0</v>
      </c>
      <c r="J12" s="85">
        <v>0</v>
      </c>
      <c r="K12" s="85">
        <v>0</v>
      </c>
      <c r="L12" s="85">
        <v>2</v>
      </c>
      <c r="M12" s="85">
        <v>2</v>
      </c>
      <c r="N12" s="85">
        <v>5</v>
      </c>
      <c r="O12" s="85">
        <v>6</v>
      </c>
      <c r="P12" s="226">
        <f t="shared" si="0"/>
        <v>10</v>
      </c>
    </row>
    <row r="13" spans="1:16" ht="27.75" customHeight="1">
      <c r="A13" s="266">
        <v>10</v>
      </c>
      <c r="B13" s="322" t="s">
        <v>22</v>
      </c>
      <c r="C13" s="323">
        <v>669</v>
      </c>
      <c r="D13" s="323">
        <v>1135</v>
      </c>
      <c r="E13" s="323">
        <v>36</v>
      </c>
      <c r="F13" s="323">
        <v>5</v>
      </c>
      <c r="G13" s="323">
        <v>5</v>
      </c>
      <c r="H13" s="323">
        <v>0</v>
      </c>
      <c r="I13" s="323">
        <v>0</v>
      </c>
      <c r="J13" s="323">
        <v>2</v>
      </c>
      <c r="K13" s="323">
        <v>2</v>
      </c>
      <c r="L13" s="323">
        <v>3</v>
      </c>
      <c r="M13" s="323">
        <v>3</v>
      </c>
      <c r="N13" s="323">
        <v>1</v>
      </c>
      <c r="O13" s="323">
        <v>1</v>
      </c>
      <c r="P13" s="324">
        <f t="shared" si="0"/>
        <v>11</v>
      </c>
    </row>
    <row r="14" spans="1:16" ht="27.75" customHeight="1">
      <c r="A14" s="53">
        <v>11</v>
      </c>
      <c r="B14" s="70" t="s">
        <v>23</v>
      </c>
      <c r="C14" s="85">
        <v>389</v>
      </c>
      <c r="D14" s="85">
        <v>745</v>
      </c>
      <c r="E14" s="85">
        <v>40</v>
      </c>
      <c r="F14" s="85">
        <v>7</v>
      </c>
      <c r="G14" s="85">
        <v>8</v>
      </c>
      <c r="H14" s="85">
        <v>0</v>
      </c>
      <c r="I14" s="85">
        <v>0</v>
      </c>
      <c r="J14" s="85">
        <v>2</v>
      </c>
      <c r="K14" s="85">
        <v>2</v>
      </c>
      <c r="L14" s="85">
        <v>2</v>
      </c>
      <c r="M14" s="85">
        <v>2</v>
      </c>
      <c r="N14" s="85">
        <v>3</v>
      </c>
      <c r="O14" s="85">
        <v>4</v>
      </c>
      <c r="P14" s="226">
        <f t="shared" si="0"/>
        <v>16</v>
      </c>
    </row>
    <row r="15" spans="1:16" ht="27.75" customHeight="1">
      <c r="A15" s="266">
        <v>12</v>
      </c>
      <c r="B15" s="322" t="s">
        <v>24</v>
      </c>
      <c r="C15" s="323">
        <v>962</v>
      </c>
      <c r="D15" s="323">
        <v>1732</v>
      </c>
      <c r="E15" s="323">
        <v>0</v>
      </c>
      <c r="F15" s="323">
        <v>2</v>
      </c>
      <c r="G15" s="323">
        <v>2</v>
      </c>
      <c r="H15" s="323">
        <v>0</v>
      </c>
      <c r="I15" s="323">
        <v>0</v>
      </c>
      <c r="J15" s="323">
        <v>0</v>
      </c>
      <c r="K15" s="323">
        <v>0</v>
      </c>
      <c r="L15" s="323">
        <v>1</v>
      </c>
      <c r="M15" s="323">
        <v>1</v>
      </c>
      <c r="N15" s="323">
        <v>7</v>
      </c>
      <c r="O15" s="323">
        <v>8</v>
      </c>
      <c r="P15" s="324">
        <f t="shared" si="0"/>
        <v>11</v>
      </c>
    </row>
    <row r="16" spans="1:16" ht="27.75" customHeight="1">
      <c r="A16" s="53">
        <v>13</v>
      </c>
      <c r="B16" s="70" t="s">
        <v>25</v>
      </c>
      <c r="C16" s="85">
        <v>644</v>
      </c>
      <c r="D16" s="85">
        <v>1107</v>
      </c>
      <c r="E16" s="85">
        <v>0</v>
      </c>
      <c r="F16" s="85">
        <v>5</v>
      </c>
      <c r="G16" s="85">
        <v>5</v>
      </c>
      <c r="H16" s="85">
        <v>0</v>
      </c>
      <c r="I16" s="85">
        <v>0</v>
      </c>
      <c r="J16" s="85">
        <v>0</v>
      </c>
      <c r="K16" s="85">
        <v>0</v>
      </c>
      <c r="L16" s="85">
        <v>6</v>
      </c>
      <c r="M16" s="85">
        <v>6</v>
      </c>
      <c r="N16" s="85">
        <v>5</v>
      </c>
      <c r="O16" s="85">
        <v>6</v>
      </c>
      <c r="P16" s="226">
        <f t="shared" si="0"/>
        <v>17</v>
      </c>
    </row>
    <row r="17" spans="1:16" ht="27.75" customHeight="1">
      <c r="A17" s="266">
        <v>14</v>
      </c>
      <c r="B17" s="322" t="s">
        <v>26</v>
      </c>
      <c r="C17" s="323">
        <v>670</v>
      </c>
      <c r="D17" s="323">
        <v>1205</v>
      </c>
      <c r="E17" s="323">
        <v>55</v>
      </c>
      <c r="F17" s="323">
        <v>2</v>
      </c>
      <c r="G17" s="323">
        <v>2</v>
      </c>
      <c r="H17" s="323">
        <v>0</v>
      </c>
      <c r="I17" s="323">
        <v>0</v>
      </c>
      <c r="J17" s="323">
        <v>0</v>
      </c>
      <c r="K17" s="323">
        <v>0</v>
      </c>
      <c r="L17" s="323">
        <v>6</v>
      </c>
      <c r="M17" s="323">
        <v>6</v>
      </c>
      <c r="N17" s="323">
        <v>1</v>
      </c>
      <c r="O17" s="323">
        <v>1</v>
      </c>
      <c r="P17" s="324">
        <f t="shared" si="0"/>
        <v>9</v>
      </c>
    </row>
    <row r="18" spans="1:16" ht="27.75" customHeight="1">
      <c r="A18" s="53">
        <v>15</v>
      </c>
      <c r="B18" s="70" t="s">
        <v>27</v>
      </c>
      <c r="C18" s="85">
        <v>649</v>
      </c>
      <c r="D18" s="85">
        <v>1172</v>
      </c>
      <c r="E18" s="85">
        <v>41</v>
      </c>
      <c r="F18" s="85">
        <v>6</v>
      </c>
      <c r="G18" s="85">
        <v>6</v>
      </c>
      <c r="H18" s="85">
        <v>0</v>
      </c>
      <c r="I18" s="85">
        <v>0</v>
      </c>
      <c r="J18" s="85">
        <v>0</v>
      </c>
      <c r="K18" s="85">
        <v>0</v>
      </c>
      <c r="L18" s="85">
        <v>4</v>
      </c>
      <c r="M18" s="85">
        <v>4</v>
      </c>
      <c r="N18" s="85">
        <v>4</v>
      </c>
      <c r="O18" s="85">
        <v>4</v>
      </c>
      <c r="P18" s="226">
        <f t="shared" si="0"/>
        <v>14</v>
      </c>
    </row>
    <row r="19" spans="1:16" ht="27.75" customHeight="1">
      <c r="A19" s="266">
        <v>16</v>
      </c>
      <c r="B19" s="322" t="s">
        <v>28</v>
      </c>
      <c r="C19" s="323">
        <v>210</v>
      </c>
      <c r="D19" s="323">
        <v>370</v>
      </c>
      <c r="E19" s="323">
        <v>0</v>
      </c>
      <c r="F19" s="323">
        <v>0</v>
      </c>
      <c r="G19" s="323">
        <v>0</v>
      </c>
      <c r="H19" s="323">
        <v>0</v>
      </c>
      <c r="I19" s="323">
        <v>0</v>
      </c>
      <c r="J19" s="323">
        <v>0</v>
      </c>
      <c r="K19" s="323">
        <v>0</v>
      </c>
      <c r="L19" s="323">
        <v>0</v>
      </c>
      <c r="M19" s="323">
        <v>0</v>
      </c>
      <c r="N19" s="323">
        <v>1</v>
      </c>
      <c r="O19" s="323">
        <v>2</v>
      </c>
      <c r="P19" s="324">
        <f t="shared" si="0"/>
        <v>2</v>
      </c>
    </row>
    <row r="20" spans="1:16" ht="27.75" customHeight="1">
      <c r="A20" s="53">
        <v>17</v>
      </c>
      <c r="B20" s="70" t="s">
        <v>29</v>
      </c>
      <c r="C20" s="85">
        <v>965</v>
      </c>
      <c r="D20" s="85">
        <v>1578</v>
      </c>
      <c r="E20" s="85">
        <v>1</v>
      </c>
      <c r="F20" s="85">
        <v>3</v>
      </c>
      <c r="G20" s="85">
        <v>3</v>
      </c>
      <c r="H20" s="85">
        <v>0</v>
      </c>
      <c r="I20" s="85">
        <v>0</v>
      </c>
      <c r="J20" s="85">
        <v>1</v>
      </c>
      <c r="K20" s="85">
        <v>1</v>
      </c>
      <c r="L20" s="85">
        <v>3</v>
      </c>
      <c r="M20" s="85">
        <v>3</v>
      </c>
      <c r="N20" s="85">
        <v>6</v>
      </c>
      <c r="O20" s="85">
        <v>6</v>
      </c>
      <c r="P20" s="226">
        <f t="shared" si="0"/>
        <v>13</v>
      </c>
    </row>
    <row r="21" spans="1:16" ht="27.75" customHeight="1">
      <c r="A21" s="266">
        <v>18</v>
      </c>
      <c r="B21" s="322" t="s">
        <v>30</v>
      </c>
      <c r="C21" s="323">
        <v>708</v>
      </c>
      <c r="D21" s="323">
        <v>1267</v>
      </c>
      <c r="E21" s="323">
        <v>2</v>
      </c>
      <c r="F21" s="323">
        <v>1</v>
      </c>
      <c r="G21" s="323">
        <v>1</v>
      </c>
      <c r="H21" s="323">
        <v>0</v>
      </c>
      <c r="I21" s="323">
        <v>0</v>
      </c>
      <c r="J21" s="323">
        <v>0</v>
      </c>
      <c r="K21" s="323">
        <v>0</v>
      </c>
      <c r="L21" s="323">
        <v>7</v>
      </c>
      <c r="M21" s="323">
        <v>7</v>
      </c>
      <c r="N21" s="323">
        <v>5</v>
      </c>
      <c r="O21" s="323">
        <v>7</v>
      </c>
      <c r="P21" s="324">
        <f t="shared" si="0"/>
        <v>15</v>
      </c>
    </row>
    <row r="22" spans="1:16" ht="27.75" customHeight="1">
      <c r="A22" s="478" t="s">
        <v>8</v>
      </c>
      <c r="B22" s="478"/>
      <c r="C22" s="227">
        <v>14561</v>
      </c>
      <c r="D22" s="227">
        <v>26011</v>
      </c>
      <c r="E22" s="227">
        <v>543</v>
      </c>
      <c r="F22" s="227">
        <v>57</v>
      </c>
      <c r="G22" s="227">
        <v>58</v>
      </c>
      <c r="H22" s="227">
        <v>1</v>
      </c>
      <c r="I22" s="227">
        <v>1</v>
      </c>
      <c r="J22" s="227">
        <v>8</v>
      </c>
      <c r="K22" s="227">
        <v>9</v>
      </c>
      <c r="L22" s="227">
        <v>61</v>
      </c>
      <c r="M22" s="227">
        <v>62</v>
      </c>
      <c r="N22" s="227">
        <v>97</v>
      </c>
      <c r="O22" s="227">
        <v>116</v>
      </c>
      <c r="P22" s="227">
        <f>SUM(P4:P21)</f>
        <v>246</v>
      </c>
    </row>
    <row r="23" ht="27.75" customHeight="1"/>
  </sheetData>
  <sheetProtection/>
  <mergeCells count="10">
    <mergeCell ref="A1:P1"/>
    <mergeCell ref="A2:A3"/>
    <mergeCell ref="B2:B3"/>
    <mergeCell ref="A22:B22"/>
    <mergeCell ref="C2:D2"/>
    <mergeCell ref="F2:G2"/>
    <mergeCell ref="J2:K2"/>
    <mergeCell ref="N2:O2"/>
    <mergeCell ref="H2:I2"/>
    <mergeCell ref="L2:M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6"/>
  <sheetViews>
    <sheetView zoomScale="60" zoomScaleNormal="60" zoomScalePageLayoutView="0" workbookViewId="0" topLeftCell="A1">
      <selection activeCell="AB20" sqref="AB20"/>
    </sheetView>
  </sheetViews>
  <sheetFormatPr defaultColWidth="9.00390625" defaultRowHeight="12.75"/>
  <cols>
    <col min="2" max="2" width="27.625" style="0" customWidth="1"/>
    <col min="4" max="4" width="14.625" style="0" customWidth="1"/>
    <col min="6" max="6" width="11.875" style="0" customWidth="1"/>
    <col min="8" max="8" width="13.375" style="0" customWidth="1"/>
    <col min="10" max="10" width="12.625" style="0" customWidth="1"/>
    <col min="12" max="12" width="12.125" style="0" customWidth="1"/>
    <col min="14" max="14" width="10.875" style="0" customWidth="1"/>
    <col min="16" max="16" width="11.875" style="0" customWidth="1"/>
    <col min="18" max="18" width="12.50390625" style="0" customWidth="1"/>
    <col min="20" max="20" width="10.625" style="0" customWidth="1"/>
  </cols>
  <sheetData>
    <row r="1" spans="1:20" ht="22.5">
      <c r="A1" s="93"/>
      <c r="B1" s="479" t="s">
        <v>181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93"/>
    </row>
    <row r="2" spans="1:20" ht="22.5">
      <c r="A2" s="93"/>
      <c r="B2" s="479" t="s">
        <v>182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93"/>
    </row>
    <row r="3" spans="1:20" ht="22.5">
      <c r="A3" s="93"/>
      <c r="B3" s="228"/>
      <c r="C3" s="479" t="s">
        <v>329</v>
      </c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228"/>
      <c r="R3" s="228"/>
      <c r="S3" s="228"/>
      <c r="T3" s="93"/>
    </row>
    <row r="4" spans="1:20" ht="17.25">
      <c r="A4" s="94"/>
      <c r="B4" s="94"/>
      <c r="C4" s="94"/>
      <c r="D4" s="95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  <c r="R4" s="94"/>
      <c r="S4" s="94"/>
      <c r="T4" s="94"/>
    </row>
    <row r="5" spans="1:20" ht="18.75" customHeight="1">
      <c r="A5" s="480" t="s">
        <v>9</v>
      </c>
      <c r="B5" s="482" t="s">
        <v>10</v>
      </c>
      <c r="C5" s="485" t="s">
        <v>183</v>
      </c>
      <c r="D5" s="485"/>
      <c r="E5" s="485"/>
      <c r="F5" s="485"/>
      <c r="G5" s="485"/>
      <c r="H5" s="485"/>
      <c r="I5" s="486" t="s">
        <v>194</v>
      </c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</row>
    <row r="6" spans="1:20" ht="17.25" customHeight="1">
      <c r="A6" s="480"/>
      <c r="B6" s="483"/>
      <c r="C6" s="485"/>
      <c r="D6" s="485"/>
      <c r="E6" s="485"/>
      <c r="F6" s="485"/>
      <c r="G6" s="485"/>
      <c r="H6" s="485"/>
      <c r="I6" s="485" t="s">
        <v>184</v>
      </c>
      <c r="J6" s="485"/>
      <c r="K6" s="485"/>
      <c r="L6" s="485"/>
      <c r="M6" s="485"/>
      <c r="N6" s="485"/>
      <c r="O6" s="485" t="s">
        <v>185</v>
      </c>
      <c r="P6" s="485"/>
      <c r="Q6" s="485"/>
      <c r="R6" s="485"/>
      <c r="S6" s="485"/>
      <c r="T6" s="485"/>
    </row>
    <row r="7" spans="1:20" ht="76.5" customHeight="1" thickBot="1">
      <c r="A7" s="481"/>
      <c r="B7" s="484"/>
      <c r="C7" s="229" t="s">
        <v>186</v>
      </c>
      <c r="D7" s="229" t="s">
        <v>187</v>
      </c>
      <c r="E7" s="229" t="s">
        <v>188</v>
      </c>
      <c r="F7" s="229" t="s">
        <v>187</v>
      </c>
      <c r="G7" s="229" t="s">
        <v>189</v>
      </c>
      <c r="H7" s="229" t="s">
        <v>187</v>
      </c>
      <c r="I7" s="229" t="s">
        <v>186</v>
      </c>
      <c r="J7" s="229" t="s">
        <v>187</v>
      </c>
      <c r="K7" s="229" t="s">
        <v>188</v>
      </c>
      <c r="L7" s="229" t="s">
        <v>187</v>
      </c>
      <c r="M7" s="229" t="s">
        <v>189</v>
      </c>
      <c r="N7" s="229" t="s">
        <v>187</v>
      </c>
      <c r="O7" s="229" t="s">
        <v>186</v>
      </c>
      <c r="P7" s="229" t="s">
        <v>187</v>
      </c>
      <c r="Q7" s="229" t="s">
        <v>190</v>
      </c>
      <c r="R7" s="229" t="s">
        <v>187</v>
      </c>
      <c r="S7" s="229" t="s">
        <v>191</v>
      </c>
      <c r="T7" s="229" t="s">
        <v>187</v>
      </c>
    </row>
    <row r="8" spans="1:20" ht="27.75" customHeight="1" thickTop="1">
      <c r="A8" s="103">
        <v>1</v>
      </c>
      <c r="B8" s="104" t="s">
        <v>13</v>
      </c>
      <c r="C8" s="186">
        <v>222</v>
      </c>
      <c r="D8" s="186">
        <v>0</v>
      </c>
      <c r="E8" s="186">
        <v>106</v>
      </c>
      <c r="F8" s="186">
        <v>0</v>
      </c>
      <c r="G8" s="230">
        <f>C8-E8</f>
        <v>116</v>
      </c>
      <c r="H8" s="186">
        <f>D8-F8</f>
        <v>0</v>
      </c>
      <c r="I8" s="186">
        <v>268</v>
      </c>
      <c r="J8" s="186">
        <v>0</v>
      </c>
      <c r="K8" s="186">
        <v>140</v>
      </c>
      <c r="L8" s="186">
        <v>0</v>
      </c>
      <c r="M8" s="186">
        <f>I8-K8</f>
        <v>128</v>
      </c>
      <c r="N8" s="186">
        <f>J8-L8</f>
        <v>0</v>
      </c>
      <c r="O8" s="186">
        <v>268</v>
      </c>
      <c r="P8" s="186">
        <v>0</v>
      </c>
      <c r="Q8" s="186">
        <v>140</v>
      </c>
      <c r="R8" s="186">
        <v>0</v>
      </c>
      <c r="S8" s="186">
        <f>O8-Q8</f>
        <v>128</v>
      </c>
      <c r="T8" s="186">
        <f>P8-R8</f>
        <v>0</v>
      </c>
    </row>
    <row r="9" spans="1:20" ht="27.75" customHeight="1">
      <c r="A9" s="266">
        <v>2</v>
      </c>
      <c r="B9" s="267" t="s">
        <v>14</v>
      </c>
      <c r="C9" s="291">
        <v>236</v>
      </c>
      <c r="D9" s="291">
        <v>45</v>
      </c>
      <c r="E9" s="291">
        <v>119</v>
      </c>
      <c r="F9" s="291">
        <v>22</v>
      </c>
      <c r="G9" s="327">
        <f aca="true" t="shared" si="0" ref="G9:H26">C9-E9</f>
        <v>117</v>
      </c>
      <c r="H9" s="328">
        <f t="shared" si="0"/>
        <v>23</v>
      </c>
      <c r="I9" s="291">
        <v>291</v>
      </c>
      <c r="J9" s="291">
        <v>53</v>
      </c>
      <c r="K9" s="291">
        <v>143</v>
      </c>
      <c r="L9" s="291">
        <v>23</v>
      </c>
      <c r="M9" s="328">
        <f aca="true" t="shared" si="1" ref="M9:N26">I9-K9</f>
        <v>148</v>
      </c>
      <c r="N9" s="328">
        <f t="shared" si="1"/>
        <v>30</v>
      </c>
      <c r="O9" s="291">
        <v>291</v>
      </c>
      <c r="P9" s="291">
        <v>52</v>
      </c>
      <c r="Q9" s="291">
        <v>143</v>
      </c>
      <c r="R9" s="291">
        <v>23</v>
      </c>
      <c r="S9" s="328">
        <f aca="true" t="shared" si="2" ref="S9:T26">O9-Q9</f>
        <v>148</v>
      </c>
      <c r="T9" s="328">
        <f t="shared" si="2"/>
        <v>29</v>
      </c>
    </row>
    <row r="10" spans="1:20" ht="27.75" customHeight="1">
      <c r="A10" s="53">
        <v>3</v>
      </c>
      <c r="B10" s="111" t="s">
        <v>15</v>
      </c>
      <c r="C10" s="188">
        <v>312</v>
      </c>
      <c r="D10" s="188">
        <v>0</v>
      </c>
      <c r="E10" s="188">
        <v>161</v>
      </c>
      <c r="F10" s="188">
        <v>0</v>
      </c>
      <c r="G10" s="230">
        <f t="shared" si="0"/>
        <v>151</v>
      </c>
      <c r="H10" s="186">
        <f t="shared" si="0"/>
        <v>0</v>
      </c>
      <c r="I10" s="188">
        <v>401</v>
      </c>
      <c r="J10" s="188">
        <v>0</v>
      </c>
      <c r="K10" s="188">
        <v>209</v>
      </c>
      <c r="L10" s="188">
        <v>0</v>
      </c>
      <c r="M10" s="186">
        <f t="shared" si="1"/>
        <v>192</v>
      </c>
      <c r="N10" s="186">
        <f t="shared" si="1"/>
        <v>0</v>
      </c>
      <c r="O10" s="188">
        <v>401</v>
      </c>
      <c r="P10" s="188">
        <v>0</v>
      </c>
      <c r="Q10" s="188">
        <v>209</v>
      </c>
      <c r="R10" s="188">
        <v>0</v>
      </c>
      <c r="S10" s="186">
        <f t="shared" si="2"/>
        <v>192</v>
      </c>
      <c r="T10" s="186">
        <f t="shared" si="2"/>
        <v>0</v>
      </c>
    </row>
    <row r="11" spans="1:20" ht="27.75" customHeight="1">
      <c r="A11" s="266">
        <v>4</v>
      </c>
      <c r="B11" s="267" t="s">
        <v>16</v>
      </c>
      <c r="C11" s="291">
        <v>857</v>
      </c>
      <c r="D11" s="291">
        <v>0</v>
      </c>
      <c r="E11" s="291">
        <v>357</v>
      </c>
      <c r="F11" s="291">
        <v>0</v>
      </c>
      <c r="G11" s="327">
        <f t="shared" si="0"/>
        <v>500</v>
      </c>
      <c r="H11" s="328">
        <f t="shared" si="0"/>
        <v>0</v>
      </c>
      <c r="I11" s="291">
        <v>1134</v>
      </c>
      <c r="J11" s="291">
        <v>0</v>
      </c>
      <c r="K11" s="291">
        <v>482</v>
      </c>
      <c r="L11" s="291">
        <v>0</v>
      </c>
      <c r="M11" s="328">
        <f t="shared" si="1"/>
        <v>652</v>
      </c>
      <c r="N11" s="328">
        <f t="shared" si="1"/>
        <v>0</v>
      </c>
      <c r="O11" s="291">
        <v>1134</v>
      </c>
      <c r="P11" s="291">
        <v>0</v>
      </c>
      <c r="Q11" s="291">
        <v>482</v>
      </c>
      <c r="R11" s="291">
        <v>0</v>
      </c>
      <c r="S11" s="328">
        <f t="shared" si="2"/>
        <v>652</v>
      </c>
      <c r="T11" s="328">
        <f t="shared" si="2"/>
        <v>0</v>
      </c>
    </row>
    <row r="12" spans="1:20" ht="27.75" customHeight="1">
      <c r="A12" s="53">
        <v>5</v>
      </c>
      <c r="B12" s="111" t="s">
        <v>17</v>
      </c>
      <c r="C12" s="188">
        <v>717</v>
      </c>
      <c r="D12" s="188">
        <v>0</v>
      </c>
      <c r="E12" s="188">
        <v>359</v>
      </c>
      <c r="F12" s="188">
        <v>0</v>
      </c>
      <c r="G12" s="230">
        <f t="shared" si="0"/>
        <v>358</v>
      </c>
      <c r="H12" s="186">
        <f t="shared" si="0"/>
        <v>0</v>
      </c>
      <c r="I12" s="188">
        <v>888</v>
      </c>
      <c r="J12" s="188">
        <v>0</v>
      </c>
      <c r="K12" s="188">
        <v>454</v>
      </c>
      <c r="L12" s="188">
        <v>0</v>
      </c>
      <c r="M12" s="186">
        <f t="shared" si="1"/>
        <v>434</v>
      </c>
      <c r="N12" s="186">
        <f t="shared" si="1"/>
        <v>0</v>
      </c>
      <c r="O12" s="188">
        <v>888</v>
      </c>
      <c r="P12" s="188">
        <v>0</v>
      </c>
      <c r="Q12" s="188">
        <v>454</v>
      </c>
      <c r="R12" s="188">
        <v>0</v>
      </c>
      <c r="S12" s="186">
        <f t="shared" si="2"/>
        <v>434</v>
      </c>
      <c r="T12" s="186">
        <f t="shared" si="2"/>
        <v>0</v>
      </c>
    </row>
    <row r="13" spans="1:20" ht="27.75" customHeight="1">
      <c r="A13" s="266">
        <v>6</v>
      </c>
      <c r="B13" s="267" t="s">
        <v>18</v>
      </c>
      <c r="C13" s="291">
        <v>777</v>
      </c>
      <c r="D13" s="291">
        <v>0</v>
      </c>
      <c r="E13" s="291">
        <v>354</v>
      </c>
      <c r="F13" s="291">
        <v>0</v>
      </c>
      <c r="G13" s="327">
        <f t="shared" si="0"/>
        <v>423</v>
      </c>
      <c r="H13" s="328">
        <f t="shared" si="0"/>
        <v>0</v>
      </c>
      <c r="I13" s="291">
        <v>985</v>
      </c>
      <c r="J13" s="291">
        <v>0</v>
      </c>
      <c r="K13" s="291">
        <v>449</v>
      </c>
      <c r="L13" s="291">
        <v>0</v>
      </c>
      <c r="M13" s="328">
        <f t="shared" si="1"/>
        <v>536</v>
      </c>
      <c r="N13" s="328">
        <f t="shared" si="1"/>
        <v>0</v>
      </c>
      <c r="O13" s="291">
        <v>985</v>
      </c>
      <c r="P13" s="291">
        <v>0</v>
      </c>
      <c r="Q13" s="291">
        <v>449</v>
      </c>
      <c r="R13" s="291">
        <v>0</v>
      </c>
      <c r="S13" s="328">
        <f t="shared" si="2"/>
        <v>536</v>
      </c>
      <c r="T13" s="328">
        <f t="shared" si="2"/>
        <v>0</v>
      </c>
    </row>
    <row r="14" spans="1:20" ht="27.75" customHeight="1">
      <c r="A14" s="53">
        <v>7</v>
      </c>
      <c r="B14" s="111" t="s">
        <v>19</v>
      </c>
      <c r="C14" s="188">
        <v>307</v>
      </c>
      <c r="D14" s="188">
        <v>14</v>
      </c>
      <c r="E14" s="188">
        <v>163</v>
      </c>
      <c r="F14" s="188">
        <v>5</v>
      </c>
      <c r="G14" s="230">
        <f t="shared" si="0"/>
        <v>144</v>
      </c>
      <c r="H14" s="186">
        <f t="shared" si="0"/>
        <v>9</v>
      </c>
      <c r="I14" s="188">
        <v>389</v>
      </c>
      <c r="J14" s="188">
        <v>17</v>
      </c>
      <c r="K14" s="188">
        <v>206</v>
      </c>
      <c r="L14" s="188">
        <v>8</v>
      </c>
      <c r="M14" s="186">
        <f t="shared" si="1"/>
        <v>183</v>
      </c>
      <c r="N14" s="186">
        <f t="shared" si="1"/>
        <v>9</v>
      </c>
      <c r="O14" s="188">
        <v>389</v>
      </c>
      <c r="P14" s="188">
        <v>17</v>
      </c>
      <c r="Q14" s="188">
        <v>206</v>
      </c>
      <c r="R14" s="188">
        <v>8</v>
      </c>
      <c r="S14" s="186">
        <f t="shared" si="2"/>
        <v>183</v>
      </c>
      <c r="T14" s="186">
        <f t="shared" si="2"/>
        <v>9</v>
      </c>
    </row>
    <row r="15" spans="1:20" ht="27.75" customHeight="1">
      <c r="A15" s="266">
        <v>8</v>
      </c>
      <c r="B15" s="267" t="s">
        <v>20</v>
      </c>
      <c r="C15" s="291">
        <v>173</v>
      </c>
      <c r="D15" s="291">
        <v>0</v>
      </c>
      <c r="E15" s="291">
        <v>90</v>
      </c>
      <c r="F15" s="291">
        <v>0</v>
      </c>
      <c r="G15" s="327">
        <f t="shared" si="0"/>
        <v>83</v>
      </c>
      <c r="H15" s="328">
        <f t="shared" si="0"/>
        <v>0</v>
      </c>
      <c r="I15" s="291">
        <v>220</v>
      </c>
      <c r="J15" s="291">
        <v>0</v>
      </c>
      <c r="K15" s="291">
        <v>116</v>
      </c>
      <c r="L15" s="291">
        <v>0</v>
      </c>
      <c r="M15" s="328">
        <f t="shared" si="1"/>
        <v>104</v>
      </c>
      <c r="N15" s="328">
        <f t="shared" si="1"/>
        <v>0</v>
      </c>
      <c r="O15" s="291">
        <v>220</v>
      </c>
      <c r="P15" s="291">
        <v>0</v>
      </c>
      <c r="Q15" s="291">
        <v>116</v>
      </c>
      <c r="R15" s="291">
        <v>0</v>
      </c>
      <c r="S15" s="328">
        <f t="shared" si="2"/>
        <v>104</v>
      </c>
      <c r="T15" s="328">
        <f t="shared" si="2"/>
        <v>0</v>
      </c>
    </row>
    <row r="16" spans="1:20" ht="27.75" customHeight="1">
      <c r="A16" s="53">
        <v>9</v>
      </c>
      <c r="B16" s="111" t="s">
        <v>21</v>
      </c>
      <c r="C16" s="188">
        <v>326</v>
      </c>
      <c r="D16" s="188">
        <v>0</v>
      </c>
      <c r="E16" s="188">
        <v>158</v>
      </c>
      <c r="F16" s="188">
        <v>0</v>
      </c>
      <c r="G16" s="230">
        <f t="shared" si="0"/>
        <v>168</v>
      </c>
      <c r="H16" s="186">
        <f t="shared" si="0"/>
        <v>0</v>
      </c>
      <c r="I16" s="188">
        <v>424</v>
      </c>
      <c r="J16" s="188">
        <v>0</v>
      </c>
      <c r="K16" s="188">
        <v>217</v>
      </c>
      <c r="L16" s="188">
        <v>0</v>
      </c>
      <c r="M16" s="186">
        <f t="shared" si="1"/>
        <v>207</v>
      </c>
      <c r="N16" s="186">
        <f t="shared" si="1"/>
        <v>0</v>
      </c>
      <c r="O16" s="188">
        <v>424</v>
      </c>
      <c r="P16" s="188">
        <v>0</v>
      </c>
      <c r="Q16" s="188">
        <v>217</v>
      </c>
      <c r="R16" s="188">
        <v>0</v>
      </c>
      <c r="S16" s="186">
        <f t="shared" si="2"/>
        <v>207</v>
      </c>
      <c r="T16" s="186">
        <f t="shared" si="2"/>
        <v>0</v>
      </c>
    </row>
    <row r="17" spans="1:20" ht="27.75" customHeight="1">
      <c r="A17" s="266">
        <v>10</v>
      </c>
      <c r="B17" s="267" t="s">
        <v>22</v>
      </c>
      <c r="C17" s="291">
        <v>131</v>
      </c>
      <c r="D17" s="291">
        <v>0</v>
      </c>
      <c r="E17" s="291">
        <v>58</v>
      </c>
      <c r="F17" s="291">
        <v>0</v>
      </c>
      <c r="G17" s="327">
        <f t="shared" si="0"/>
        <v>73</v>
      </c>
      <c r="H17" s="328">
        <f t="shared" si="0"/>
        <v>0</v>
      </c>
      <c r="I17" s="291">
        <v>163</v>
      </c>
      <c r="J17" s="291">
        <v>0</v>
      </c>
      <c r="K17" s="291">
        <v>75</v>
      </c>
      <c r="L17" s="291">
        <v>0</v>
      </c>
      <c r="M17" s="328">
        <f t="shared" si="1"/>
        <v>88</v>
      </c>
      <c r="N17" s="328">
        <f t="shared" si="1"/>
        <v>0</v>
      </c>
      <c r="O17" s="291">
        <v>163</v>
      </c>
      <c r="P17" s="291">
        <v>0</v>
      </c>
      <c r="Q17" s="291">
        <v>75</v>
      </c>
      <c r="R17" s="291">
        <v>0</v>
      </c>
      <c r="S17" s="328">
        <f t="shared" si="2"/>
        <v>88</v>
      </c>
      <c r="T17" s="328">
        <f t="shared" si="2"/>
        <v>0</v>
      </c>
    </row>
    <row r="18" spans="1:20" ht="27.75" customHeight="1">
      <c r="A18" s="53">
        <v>11</v>
      </c>
      <c r="B18" s="111" t="s">
        <v>23</v>
      </c>
      <c r="C18" s="188">
        <v>233</v>
      </c>
      <c r="D18" s="188">
        <v>0</v>
      </c>
      <c r="E18" s="188">
        <v>119</v>
      </c>
      <c r="F18" s="188">
        <v>0</v>
      </c>
      <c r="G18" s="230">
        <f t="shared" si="0"/>
        <v>114</v>
      </c>
      <c r="H18" s="186">
        <f t="shared" si="0"/>
        <v>0</v>
      </c>
      <c r="I18" s="188">
        <v>301</v>
      </c>
      <c r="J18" s="188">
        <v>0</v>
      </c>
      <c r="K18" s="188">
        <v>155</v>
      </c>
      <c r="L18" s="188">
        <v>0</v>
      </c>
      <c r="M18" s="186">
        <f t="shared" si="1"/>
        <v>146</v>
      </c>
      <c r="N18" s="186">
        <f t="shared" si="1"/>
        <v>0</v>
      </c>
      <c r="O18" s="188">
        <v>301</v>
      </c>
      <c r="P18" s="188">
        <v>0</v>
      </c>
      <c r="Q18" s="188">
        <v>155</v>
      </c>
      <c r="R18" s="188">
        <v>0</v>
      </c>
      <c r="S18" s="186">
        <f t="shared" si="2"/>
        <v>146</v>
      </c>
      <c r="T18" s="186">
        <f t="shared" si="2"/>
        <v>0</v>
      </c>
    </row>
    <row r="19" spans="1:20" ht="27.75" customHeight="1">
      <c r="A19" s="266">
        <v>12</v>
      </c>
      <c r="B19" s="267" t="s">
        <v>24</v>
      </c>
      <c r="C19" s="291">
        <v>289</v>
      </c>
      <c r="D19" s="291">
        <v>0</v>
      </c>
      <c r="E19" s="291">
        <v>129</v>
      </c>
      <c r="F19" s="291">
        <v>0</v>
      </c>
      <c r="G19" s="327">
        <f t="shared" si="0"/>
        <v>160</v>
      </c>
      <c r="H19" s="328">
        <f t="shared" si="0"/>
        <v>0</v>
      </c>
      <c r="I19" s="291">
        <v>373</v>
      </c>
      <c r="J19" s="291">
        <v>0</v>
      </c>
      <c r="K19" s="291">
        <v>168</v>
      </c>
      <c r="L19" s="291">
        <v>0</v>
      </c>
      <c r="M19" s="328">
        <f t="shared" si="1"/>
        <v>205</v>
      </c>
      <c r="N19" s="328">
        <f t="shared" si="1"/>
        <v>0</v>
      </c>
      <c r="O19" s="291">
        <v>373</v>
      </c>
      <c r="P19" s="291">
        <v>0</v>
      </c>
      <c r="Q19" s="291">
        <v>168</v>
      </c>
      <c r="R19" s="291">
        <v>0</v>
      </c>
      <c r="S19" s="328">
        <f t="shared" si="2"/>
        <v>205</v>
      </c>
      <c r="T19" s="328">
        <f t="shared" si="2"/>
        <v>0</v>
      </c>
    </row>
    <row r="20" spans="1:20" ht="27.75" customHeight="1">
      <c r="A20" s="53">
        <v>13</v>
      </c>
      <c r="B20" s="111" t="s">
        <v>25</v>
      </c>
      <c r="C20" s="188">
        <v>163</v>
      </c>
      <c r="D20" s="188">
        <v>0</v>
      </c>
      <c r="E20" s="188">
        <v>76</v>
      </c>
      <c r="F20" s="188">
        <v>0</v>
      </c>
      <c r="G20" s="230">
        <f t="shared" si="0"/>
        <v>87</v>
      </c>
      <c r="H20" s="186">
        <f t="shared" si="0"/>
        <v>0</v>
      </c>
      <c r="I20" s="188">
        <v>202</v>
      </c>
      <c r="J20" s="188">
        <v>0</v>
      </c>
      <c r="K20" s="188">
        <v>98</v>
      </c>
      <c r="L20" s="188">
        <v>0</v>
      </c>
      <c r="M20" s="186">
        <f t="shared" si="1"/>
        <v>104</v>
      </c>
      <c r="N20" s="186">
        <f t="shared" si="1"/>
        <v>0</v>
      </c>
      <c r="O20" s="188">
        <v>202</v>
      </c>
      <c r="P20" s="188">
        <v>0</v>
      </c>
      <c r="Q20" s="188">
        <v>98</v>
      </c>
      <c r="R20" s="188">
        <v>0</v>
      </c>
      <c r="S20" s="186">
        <f t="shared" si="2"/>
        <v>104</v>
      </c>
      <c r="T20" s="186">
        <f t="shared" si="2"/>
        <v>0</v>
      </c>
    </row>
    <row r="21" spans="1:20" ht="27.75" customHeight="1">
      <c r="A21" s="266">
        <v>14</v>
      </c>
      <c r="B21" s="267" t="s">
        <v>26</v>
      </c>
      <c r="C21" s="291">
        <v>261</v>
      </c>
      <c r="D21" s="291">
        <v>0</v>
      </c>
      <c r="E21" s="291">
        <v>131</v>
      </c>
      <c r="F21" s="291">
        <v>0</v>
      </c>
      <c r="G21" s="327">
        <f t="shared" si="0"/>
        <v>130</v>
      </c>
      <c r="H21" s="328">
        <f t="shared" si="0"/>
        <v>0</v>
      </c>
      <c r="I21" s="291">
        <v>351</v>
      </c>
      <c r="J21" s="291">
        <v>0</v>
      </c>
      <c r="K21" s="291">
        <v>176</v>
      </c>
      <c r="L21" s="291">
        <v>0</v>
      </c>
      <c r="M21" s="328">
        <f t="shared" si="1"/>
        <v>175</v>
      </c>
      <c r="N21" s="328">
        <f t="shared" si="1"/>
        <v>0</v>
      </c>
      <c r="O21" s="291">
        <v>351</v>
      </c>
      <c r="P21" s="291">
        <v>0</v>
      </c>
      <c r="Q21" s="291">
        <v>176</v>
      </c>
      <c r="R21" s="291">
        <v>0</v>
      </c>
      <c r="S21" s="328">
        <f t="shared" si="2"/>
        <v>175</v>
      </c>
      <c r="T21" s="328">
        <f t="shared" si="2"/>
        <v>0</v>
      </c>
    </row>
    <row r="22" spans="1:20" ht="27.75" customHeight="1">
      <c r="A22" s="53">
        <v>15</v>
      </c>
      <c r="B22" s="111" t="s">
        <v>27</v>
      </c>
      <c r="C22" s="188">
        <v>233</v>
      </c>
      <c r="D22" s="188">
        <v>0</v>
      </c>
      <c r="E22" s="188">
        <v>111</v>
      </c>
      <c r="F22" s="188">
        <v>0</v>
      </c>
      <c r="G22" s="230">
        <f t="shared" si="0"/>
        <v>122</v>
      </c>
      <c r="H22" s="186">
        <f t="shared" si="0"/>
        <v>0</v>
      </c>
      <c r="I22" s="188">
        <v>293</v>
      </c>
      <c r="J22" s="188">
        <v>0</v>
      </c>
      <c r="K22" s="188">
        <v>145</v>
      </c>
      <c r="L22" s="188">
        <v>0</v>
      </c>
      <c r="M22" s="186">
        <f t="shared" si="1"/>
        <v>148</v>
      </c>
      <c r="N22" s="186">
        <f t="shared" si="1"/>
        <v>0</v>
      </c>
      <c r="O22" s="188">
        <v>293</v>
      </c>
      <c r="P22" s="188">
        <v>0</v>
      </c>
      <c r="Q22" s="188">
        <v>145</v>
      </c>
      <c r="R22" s="188">
        <v>0</v>
      </c>
      <c r="S22" s="186">
        <f t="shared" si="2"/>
        <v>148</v>
      </c>
      <c r="T22" s="186">
        <f t="shared" si="2"/>
        <v>0</v>
      </c>
    </row>
    <row r="23" spans="1:20" ht="27.75" customHeight="1">
      <c r="A23" s="266">
        <v>16</v>
      </c>
      <c r="B23" s="267" t="s">
        <v>28</v>
      </c>
      <c r="C23" s="291">
        <v>114</v>
      </c>
      <c r="D23" s="291">
        <v>0</v>
      </c>
      <c r="E23" s="291">
        <v>66</v>
      </c>
      <c r="F23" s="291">
        <v>0</v>
      </c>
      <c r="G23" s="327">
        <f t="shared" si="0"/>
        <v>48</v>
      </c>
      <c r="H23" s="328">
        <f t="shared" si="0"/>
        <v>0</v>
      </c>
      <c r="I23" s="291">
        <v>165</v>
      </c>
      <c r="J23" s="291">
        <v>0</v>
      </c>
      <c r="K23" s="291">
        <v>96</v>
      </c>
      <c r="L23" s="291">
        <v>0</v>
      </c>
      <c r="M23" s="328">
        <f t="shared" si="1"/>
        <v>69</v>
      </c>
      <c r="N23" s="328">
        <f t="shared" si="1"/>
        <v>0</v>
      </c>
      <c r="O23" s="291">
        <v>165</v>
      </c>
      <c r="P23" s="291">
        <v>0</v>
      </c>
      <c r="Q23" s="291">
        <v>96</v>
      </c>
      <c r="R23" s="291">
        <v>0</v>
      </c>
      <c r="S23" s="328">
        <f t="shared" si="2"/>
        <v>69</v>
      </c>
      <c r="T23" s="328">
        <f t="shared" si="2"/>
        <v>0</v>
      </c>
    </row>
    <row r="24" spans="1:20" ht="27.75" customHeight="1">
      <c r="A24" s="53">
        <v>17</v>
      </c>
      <c r="B24" s="111" t="s">
        <v>29</v>
      </c>
      <c r="C24" s="188">
        <v>271</v>
      </c>
      <c r="D24" s="188">
        <v>0</v>
      </c>
      <c r="E24" s="188">
        <v>127</v>
      </c>
      <c r="F24" s="188">
        <v>0</v>
      </c>
      <c r="G24" s="230">
        <f t="shared" si="0"/>
        <v>144</v>
      </c>
      <c r="H24" s="186">
        <f t="shared" si="0"/>
        <v>0</v>
      </c>
      <c r="I24" s="188">
        <v>338</v>
      </c>
      <c r="J24" s="188">
        <v>0</v>
      </c>
      <c r="K24" s="188">
        <v>165</v>
      </c>
      <c r="L24" s="188">
        <v>0</v>
      </c>
      <c r="M24" s="186">
        <f t="shared" si="1"/>
        <v>173</v>
      </c>
      <c r="N24" s="186">
        <f t="shared" si="1"/>
        <v>0</v>
      </c>
      <c r="O24" s="188">
        <v>338</v>
      </c>
      <c r="P24" s="188">
        <v>0</v>
      </c>
      <c r="Q24" s="188">
        <v>165</v>
      </c>
      <c r="R24" s="188">
        <v>0</v>
      </c>
      <c r="S24" s="186">
        <f t="shared" si="2"/>
        <v>173</v>
      </c>
      <c r="T24" s="186">
        <f t="shared" si="2"/>
        <v>0</v>
      </c>
    </row>
    <row r="25" spans="1:20" ht="27.75" customHeight="1">
      <c r="A25" s="266">
        <v>18</v>
      </c>
      <c r="B25" s="267" t="s">
        <v>30</v>
      </c>
      <c r="C25" s="291">
        <v>438</v>
      </c>
      <c r="D25" s="291">
        <v>0</v>
      </c>
      <c r="E25" s="291">
        <v>216</v>
      </c>
      <c r="F25" s="291">
        <v>0</v>
      </c>
      <c r="G25" s="327">
        <f t="shared" si="0"/>
        <v>222</v>
      </c>
      <c r="H25" s="328">
        <f t="shared" si="0"/>
        <v>0</v>
      </c>
      <c r="I25" s="291">
        <v>547</v>
      </c>
      <c r="J25" s="291">
        <v>0</v>
      </c>
      <c r="K25" s="291">
        <v>273</v>
      </c>
      <c r="L25" s="291">
        <v>0</v>
      </c>
      <c r="M25" s="328">
        <f t="shared" si="1"/>
        <v>274</v>
      </c>
      <c r="N25" s="328">
        <f t="shared" si="1"/>
        <v>0</v>
      </c>
      <c r="O25" s="291">
        <v>547</v>
      </c>
      <c r="P25" s="291">
        <v>0</v>
      </c>
      <c r="Q25" s="291">
        <v>273</v>
      </c>
      <c r="R25" s="291">
        <v>0</v>
      </c>
      <c r="S25" s="328">
        <f t="shared" si="2"/>
        <v>274</v>
      </c>
      <c r="T25" s="328">
        <f t="shared" si="2"/>
        <v>0</v>
      </c>
    </row>
    <row r="26" spans="1:20" ht="27.75" customHeight="1">
      <c r="A26" s="350" t="s">
        <v>8</v>
      </c>
      <c r="B26" s="351"/>
      <c r="C26" s="97">
        <v>6060</v>
      </c>
      <c r="D26" s="97">
        <v>59</v>
      </c>
      <c r="E26" s="97">
        <v>2900</v>
      </c>
      <c r="F26" s="97">
        <v>27</v>
      </c>
      <c r="G26" s="325">
        <f t="shared" si="0"/>
        <v>3160</v>
      </c>
      <c r="H26" s="326">
        <f t="shared" si="0"/>
        <v>32</v>
      </c>
      <c r="I26" s="97">
        <v>7733</v>
      </c>
      <c r="J26" s="97">
        <v>70</v>
      </c>
      <c r="K26" s="97">
        <v>3767</v>
      </c>
      <c r="L26" s="97">
        <v>31</v>
      </c>
      <c r="M26" s="326">
        <f t="shared" si="1"/>
        <v>3966</v>
      </c>
      <c r="N26" s="326">
        <f t="shared" si="1"/>
        <v>39</v>
      </c>
      <c r="O26" s="97">
        <v>7733</v>
      </c>
      <c r="P26" s="97">
        <v>69</v>
      </c>
      <c r="Q26" s="97">
        <v>3767</v>
      </c>
      <c r="R26" s="97">
        <v>31</v>
      </c>
      <c r="S26" s="326">
        <f t="shared" si="2"/>
        <v>3966</v>
      </c>
      <c r="T26" s="326">
        <f t="shared" si="2"/>
        <v>38</v>
      </c>
    </row>
  </sheetData>
  <sheetProtection/>
  <mergeCells count="10">
    <mergeCell ref="A26:B26"/>
    <mergeCell ref="B1:S1"/>
    <mergeCell ref="B2:S2"/>
    <mergeCell ref="C3:P3"/>
    <mergeCell ref="A5:A7"/>
    <mergeCell ref="B5:B7"/>
    <mergeCell ref="C5:H6"/>
    <mergeCell ref="I5:T5"/>
    <mergeCell ref="I6:N6"/>
    <mergeCell ref="O6:T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zoomScale="60" zoomScaleNormal="60" zoomScalePageLayoutView="0" workbookViewId="0" topLeftCell="A1">
      <selection activeCell="V21" sqref="V21"/>
    </sheetView>
  </sheetViews>
  <sheetFormatPr defaultColWidth="9.125" defaultRowHeight="12.75"/>
  <cols>
    <col min="1" max="1" width="4.50390625" style="19" customWidth="1"/>
    <col min="2" max="2" width="23.625" style="19" customWidth="1"/>
    <col min="3" max="3" width="13.875" style="19" customWidth="1"/>
    <col min="4" max="4" width="12.50390625" style="19" customWidth="1"/>
    <col min="5" max="5" width="13.50390625" style="19" customWidth="1"/>
    <col min="6" max="6" width="16.00390625" style="19" customWidth="1"/>
    <col min="7" max="7" width="20.00390625" style="19" customWidth="1"/>
    <col min="8" max="8" width="16.875" style="19" customWidth="1"/>
    <col min="9" max="9" width="13.625" style="19" customWidth="1"/>
    <col min="10" max="10" width="13.375" style="19" customWidth="1"/>
    <col min="11" max="11" width="16.00390625" style="19" customWidth="1"/>
    <col min="12" max="12" width="12.375" style="19" customWidth="1"/>
    <col min="13" max="16384" width="9.125" style="19" customWidth="1"/>
  </cols>
  <sheetData>
    <row r="1" spans="1:12" ht="18" customHeight="1">
      <c r="A1" s="487" t="s">
        <v>68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2" ht="18" customHeight="1">
      <c r="A2" s="487" t="s">
        <v>69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</row>
    <row r="3" spans="1:12" ht="18" customHeight="1">
      <c r="A3" s="487" t="s">
        <v>234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</row>
    <row r="4" spans="1:12" ht="17.25" customHeight="1">
      <c r="A4" s="329"/>
      <c r="B4" s="329"/>
      <c r="C4" s="329"/>
      <c r="D4" s="329"/>
      <c r="E4" s="329"/>
      <c r="F4" s="329"/>
      <c r="G4" s="330"/>
      <c r="H4" s="330"/>
      <c r="I4" s="330"/>
      <c r="J4" s="330"/>
      <c r="K4" s="330"/>
      <c r="L4" s="330"/>
    </row>
    <row r="5" spans="1:12" ht="14.25" customHeight="1" hidden="1">
      <c r="A5" s="488" t="s">
        <v>330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</row>
    <row r="6" spans="2:5" ht="6" customHeight="1">
      <c r="B6" s="81"/>
      <c r="C6" s="86"/>
      <c r="D6" s="86"/>
      <c r="E6" s="86"/>
    </row>
    <row r="7" spans="1:12" ht="17.25" customHeight="1">
      <c r="A7" s="352" t="s">
        <v>1</v>
      </c>
      <c r="B7" s="352" t="s">
        <v>10</v>
      </c>
      <c r="C7" s="352" t="s">
        <v>70</v>
      </c>
      <c r="D7" s="352" t="s">
        <v>71</v>
      </c>
      <c r="E7" s="352" t="s">
        <v>72</v>
      </c>
      <c r="F7" s="352" t="s">
        <v>73</v>
      </c>
      <c r="G7" s="352" t="s">
        <v>74</v>
      </c>
      <c r="H7" s="352" t="s">
        <v>75</v>
      </c>
      <c r="I7" s="352" t="s">
        <v>235</v>
      </c>
      <c r="J7" s="352"/>
      <c r="K7" s="352"/>
      <c r="L7" s="352"/>
    </row>
    <row r="8" spans="1:14" ht="17.25" customHeight="1">
      <c r="A8" s="352"/>
      <c r="B8" s="352"/>
      <c r="C8" s="352"/>
      <c r="D8" s="352"/>
      <c r="E8" s="352"/>
      <c r="F8" s="352"/>
      <c r="G8" s="352"/>
      <c r="H8" s="352"/>
      <c r="I8" s="352" t="s">
        <v>76</v>
      </c>
      <c r="J8" s="352"/>
      <c r="K8" s="352"/>
      <c r="L8" s="352" t="s">
        <v>236</v>
      </c>
      <c r="N8" s="20"/>
    </row>
    <row r="9" spans="1:12" ht="15.75" customHeight="1" thickBot="1">
      <c r="A9" s="474"/>
      <c r="B9" s="474"/>
      <c r="C9" s="474"/>
      <c r="D9" s="474"/>
      <c r="E9" s="474"/>
      <c r="F9" s="474"/>
      <c r="G9" s="474"/>
      <c r="H9" s="474"/>
      <c r="I9" s="100" t="s">
        <v>77</v>
      </c>
      <c r="J9" s="199" t="s">
        <v>78</v>
      </c>
      <c r="K9" s="199" t="s">
        <v>79</v>
      </c>
      <c r="L9" s="474"/>
    </row>
    <row r="10" spans="1:12" ht="27.75" customHeight="1" thickTop="1">
      <c r="A10" s="177">
        <v>1</v>
      </c>
      <c r="B10" s="104" t="s">
        <v>13</v>
      </c>
      <c r="C10" s="240">
        <v>9</v>
      </c>
      <c r="D10" s="240">
        <v>5</v>
      </c>
      <c r="E10" s="240">
        <v>129</v>
      </c>
      <c r="F10" s="240">
        <v>186</v>
      </c>
      <c r="G10" s="256">
        <v>329</v>
      </c>
      <c r="H10" s="256">
        <v>310</v>
      </c>
      <c r="I10" s="257">
        <v>438</v>
      </c>
      <c r="J10" s="258">
        <f>I10-K10</f>
        <v>415</v>
      </c>
      <c r="K10" s="258">
        <v>23</v>
      </c>
      <c r="L10" s="331">
        <v>405</v>
      </c>
    </row>
    <row r="11" spans="1:12" ht="27.75" customHeight="1">
      <c r="A11" s="291">
        <v>2</v>
      </c>
      <c r="B11" s="267" t="s">
        <v>14</v>
      </c>
      <c r="C11" s="268">
        <v>4</v>
      </c>
      <c r="D11" s="268">
        <v>0</v>
      </c>
      <c r="E11" s="268">
        <v>133</v>
      </c>
      <c r="F11" s="268">
        <v>194</v>
      </c>
      <c r="G11" s="333">
        <v>331</v>
      </c>
      <c r="H11" s="333">
        <v>304</v>
      </c>
      <c r="I11" s="334">
        <v>400</v>
      </c>
      <c r="J11" s="335">
        <f aca="true" t="shared" si="0" ref="J11:J28">I11-K11</f>
        <v>394</v>
      </c>
      <c r="K11" s="335">
        <v>6</v>
      </c>
      <c r="L11" s="336">
        <v>365</v>
      </c>
    </row>
    <row r="12" spans="1:12" ht="27.75" customHeight="1">
      <c r="A12" s="132">
        <v>3</v>
      </c>
      <c r="B12" s="111" t="s">
        <v>15</v>
      </c>
      <c r="C12" s="242">
        <v>11</v>
      </c>
      <c r="D12" s="242">
        <v>1</v>
      </c>
      <c r="E12" s="242">
        <v>279</v>
      </c>
      <c r="F12" s="242">
        <v>428</v>
      </c>
      <c r="G12" s="88">
        <v>719</v>
      </c>
      <c r="H12" s="88">
        <v>673</v>
      </c>
      <c r="I12" s="259">
        <v>975</v>
      </c>
      <c r="J12" s="260">
        <f t="shared" si="0"/>
        <v>949</v>
      </c>
      <c r="K12" s="260">
        <v>26</v>
      </c>
      <c r="L12" s="332">
        <v>902</v>
      </c>
    </row>
    <row r="13" spans="1:12" ht="27.75" customHeight="1">
      <c r="A13" s="291">
        <v>4</v>
      </c>
      <c r="B13" s="267" t="s">
        <v>16</v>
      </c>
      <c r="C13" s="268">
        <v>13</v>
      </c>
      <c r="D13" s="268">
        <v>0</v>
      </c>
      <c r="E13" s="268">
        <v>312</v>
      </c>
      <c r="F13" s="268">
        <v>581</v>
      </c>
      <c r="G13" s="333">
        <v>906</v>
      </c>
      <c r="H13" s="333">
        <v>833</v>
      </c>
      <c r="I13" s="334">
        <v>1143</v>
      </c>
      <c r="J13" s="335">
        <f t="shared" si="0"/>
        <v>1119</v>
      </c>
      <c r="K13" s="335">
        <v>24</v>
      </c>
      <c r="L13" s="336">
        <v>1031</v>
      </c>
    </row>
    <row r="14" spans="1:12" ht="27.75" customHeight="1">
      <c r="A14" s="132">
        <v>5</v>
      </c>
      <c r="B14" s="111" t="s">
        <v>17</v>
      </c>
      <c r="C14" s="242">
        <v>6</v>
      </c>
      <c r="D14" s="242">
        <v>0</v>
      </c>
      <c r="E14" s="242">
        <v>226</v>
      </c>
      <c r="F14" s="242">
        <v>319</v>
      </c>
      <c r="G14" s="88">
        <v>551</v>
      </c>
      <c r="H14" s="88">
        <v>514</v>
      </c>
      <c r="I14" s="259">
        <v>768</v>
      </c>
      <c r="J14" s="260">
        <f t="shared" si="0"/>
        <v>750</v>
      </c>
      <c r="K14" s="260">
        <v>18</v>
      </c>
      <c r="L14" s="332">
        <v>708</v>
      </c>
    </row>
    <row r="15" spans="1:12" ht="27.75" customHeight="1">
      <c r="A15" s="291">
        <v>6</v>
      </c>
      <c r="B15" s="267" t="s">
        <v>18</v>
      </c>
      <c r="C15" s="268">
        <v>13</v>
      </c>
      <c r="D15" s="268">
        <v>7</v>
      </c>
      <c r="E15" s="268">
        <v>353</v>
      </c>
      <c r="F15" s="268">
        <v>684</v>
      </c>
      <c r="G15" s="333">
        <v>1057</v>
      </c>
      <c r="H15" s="333">
        <v>979</v>
      </c>
      <c r="I15" s="334">
        <v>1353</v>
      </c>
      <c r="J15" s="335">
        <f t="shared" si="0"/>
        <v>1315</v>
      </c>
      <c r="K15" s="335">
        <v>38</v>
      </c>
      <c r="L15" s="336">
        <v>1227</v>
      </c>
    </row>
    <row r="16" spans="1:12" ht="27.75" customHeight="1">
      <c r="A16" s="132">
        <v>7</v>
      </c>
      <c r="B16" s="111" t="s">
        <v>19</v>
      </c>
      <c r="C16" s="242">
        <v>10</v>
      </c>
      <c r="D16" s="242">
        <v>0</v>
      </c>
      <c r="E16" s="242">
        <v>155</v>
      </c>
      <c r="F16" s="242">
        <v>202</v>
      </c>
      <c r="G16" s="88">
        <v>367</v>
      </c>
      <c r="H16" s="88">
        <v>343</v>
      </c>
      <c r="I16" s="259">
        <v>503</v>
      </c>
      <c r="J16" s="260">
        <f t="shared" si="0"/>
        <v>479</v>
      </c>
      <c r="K16" s="260">
        <v>24</v>
      </c>
      <c r="L16" s="332">
        <v>458</v>
      </c>
    </row>
    <row r="17" spans="1:12" ht="27.75" customHeight="1">
      <c r="A17" s="291">
        <v>8</v>
      </c>
      <c r="B17" s="267" t="s">
        <v>20</v>
      </c>
      <c r="C17" s="268">
        <v>11</v>
      </c>
      <c r="D17" s="268">
        <v>0</v>
      </c>
      <c r="E17" s="268">
        <v>76</v>
      </c>
      <c r="F17" s="268">
        <v>192</v>
      </c>
      <c r="G17" s="333">
        <v>279</v>
      </c>
      <c r="H17" s="333">
        <v>256</v>
      </c>
      <c r="I17" s="334">
        <v>328</v>
      </c>
      <c r="J17" s="335">
        <f t="shared" si="0"/>
        <v>313</v>
      </c>
      <c r="K17" s="335">
        <v>15</v>
      </c>
      <c r="L17" s="336">
        <v>299</v>
      </c>
    </row>
    <row r="18" spans="1:14" ht="27.75" customHeight="1">
      <c r="A18" s="132">
        <v>9</v>
      </c>
      <c r="B18" s="111" t="s">
        <v>21</v>
      </c>
      <c r="C18" s="242">
        <v>5</v>
      </c>
      <c r="D18" s="242">
        <v>0</v>
      </c>
      <c r="E18" s="242">
        <v>99</v>
      </c>
      <c r="F18" s="242">
        <v>162</v>
      </c>
      <c r="G18" s="88">
        <v>266</v>
      </c>
      <c r="H18" s="88">
        <v>257</v>
      </c>
      <c r="I18" s="259">
        <v>366</v>
      </c>
      <c r="J18" s="260">
        <f t="shared" si="0"/>
        <v>360</v>
      </c>
      <c r="K18" s="260">
        <v>6</v>
      </c>
      <c r="L18" s="332">
        <v>346</v>
      </c>
      <c r="N18" s="21"/>
    </row>
    <row r="19" spans="1:12" ht="27.75" customHeight="1">
      <c r="A19" s="291">
        <v>10</v>
      </c>
      <c r="B19" s="267" t="s">
        <v>22</v>
      </c>
      <c r="C19" s="268">
        <v>5</v>
      </c>
      <c r="D19" s="268">
        <v>0</v>
      </c>
      <c r="E19" s="268">
        <v>128</v>
      </c>
      <c r="F19" s="268">
        <v>223</v>
      </c>
      <c r="G19" s="333">
        <v>356</v>
      </c>
      <c r="H19" s="333">
        <v>337</v>
      </c>
      <c r="I19" s="334">
        <v>432</v>
      </c>
      <c r="J19" s="335">
        <f t="shared" si="0"/>
        <v>415</v>
      </c>
      <c r="K19" s="335">
        <v>17</v>
      </c>
      <c r="L19" s="336">
        <v>405</v>
      </c>
    </row>
    <row r="20" spans="1:12" ht="27.75" customHeight="1">
      <c r="A20" s="132">
        <v>11</v>
      </c>
      <c r="B20" s="111" t="s">
        <v>23</v>
      </c>
      <c r="C20" s="242">
        <v>4</v>
      </c>
      <c r="D20" s="242">
        <v>8</v>
      </c>
      <c r="E20" s="242">
        <v>77</v>
      </c>
      <c r="F20" s="242">
        <v>156</v>
      </c>
      <c r="G20" s="88">
        <v>245</v>
      </c>
      <c r="H20" s="88">
        <v>220</v>
      </c>
      <c r="I20" s="259">
        <v>310</v>
      </c>
      <c r="J20" s="260">
        <f t="shared" si="0"/>
        <v>283</v>
      </c>
      <c r="K20" s="260">
        <v>27</v>
      </c>
      <c r="L20" s="332">
        <v>271</v>
      </c>
    </row>
    <row r="21" spans="1:12" ht="27.75" customHeight="1">
      <c r="A21" s="291">
        <v>12</v>
      </c>
      <c r="B21" s="267" t="s">
        <v>24</v>
      </c>
      <c r="C21" s="268">
        <v>6</v>
      </c>
      <c r="D21" s="268">
        <v>0</v>
      </c>
      <c r="E21" s="268">
        <v>194</v>
      </c>
      <c r="F21" s="268">
        <v>357</v>
      </c>
      <c r="G21" s="333">
        <v>557</v>
      </c>
      <c r="H21" s="333">
        <v>515</v>
      </c>
      <c r="I21" s="334">
        <v>802</v>
      </c>
      <c r="J21" s="335">
        <f t="shared" si="0"/>
        <v>794</v>
      </c>
      <c r="K21" s="335">
        <v>8</v>
      </c>
      <c r="L21" s="336">
        <v>734</v>
      </c>
    </row>
    <row r="22" spans="1:12" ht="27.75" customHeight="1">
      <c r="A22" s="132">
        <v>13</v>
      </c>
      <c r="B22" s="111" t="s">
        <v>25</v>
      </c>
      <c r="C22" s="242">
        <v>17</v>
      </c>
      <c r="D22" s="242">
        <v>1</v>
      </c>
      <c r="E22" s="242">
        <v>104</v>
      </c>
      <c r="F22" s="242">
        <v>198</v>
      </c>
      <c r="G22" s="88">
        <v>320</v>
      </c>
      <c r="H22" s="88">
        <v>302</v>
      </c>
      <c r="I22" s="259">
        <v>405</v>
      </c>
      <c r="J22" s="260">
        <f t="shared" si="0"/>
        <v>375</v>
      </c>
      <c r="K22" s="260">
        <v>30</v>
      </c>
      <c r="L22" s="332">
        <v>374</v>
      </c>
    </row>
    <row r="23" spans="1:12" ht="27.75" customHeight="1">
      <c r="A23" s="291">
        <v>14</v>
      </c>
      <c r="B23" s="267" t="s">
        <v>26</v>
      </c>
      <c r="C23" s="268">
        <v>10</v>
      </c>
      <c r="D23" s="268">
        <v>3</v>
      </c>
      <c r="E23" s="268">
        <v>128</v>
      </c>
      <c r="F23" s="268">
        <v>297</v>
      </c>
      <c r="G23" s="333">
        <v>438</v>
      </c>
      <c r="H23" s="333">
        <v>412</v>
      </c>
      <c r="I23" s="334">
        <v>556</v>
      </c>
      <c r="J23" s="335">
        <f t="shared" si="0"/>
        <v>526</v>
      </c>
      <c r="K23" s="335">
        <v>30</v>
      </c>
      <c r="L23" s="336">
        <v>503</v>
      </c>
    </row>
    <row r="24" spans="1:12" ht="27.75" customHeight="1">
      <c r="A24" s="132">
        <v>15</v>
      </c>
      <c r="B24" s="111" t="s">
        <v>27</v>
      </c>
      <c r="C24" s="242">
        <v>5</v>
      </c>
      <c r="D24" s="242">
        <v>3</v>
      </c>
      <c r="E24" s="242">
        <v>96</v>
      </c>
      <c r="F24" s="242">
        <v>241</v>
      </c>
      <c r="G24" s="88">
        <v>345</v>
      </c>
      <c r="H24" s="88">
        <v>314</v>
      </c>
      <c r="I24" s="259">
        <v>411</v>
      </c>
      <c r="J24" s="260">
        <f t="shared" si="0"/>
        <v>399</v>
      </c>
      <c r="K24" s="260">
        <v>12</v>
      </c>
      <c r="L24" s="332">
        <v>369</v>
      </c>
    </row>
    <row r="25" spans="1:12" ht="27.75" customHeight="1">
      <c r="A25" s="291">
        <v>16</v>
      </c>
      <c r="B25" s="267" t="s">
        <v>28</v>
      </c>
      <c r="C25" s="268">
        <v>3</v>
      </c>
      <c r="D25" s="268">
        <v>0</v>
      </c>
      <c r="E25" s="268">
        <v>38</v>
      </c>
      <c r="F25" s="268">
        <v>54</v>
      </c>
      <c r="G25" s="333">
        <v>95</v>
      </c>
      <c r="H25" s="333">
        <v>91</v>
      </c>
      <c r="I25" s="334">
        <v>132</v>
      </c>
      <c r="J25" s="335">
        <f t="shared" si="0"/>
        <v>127</v>
      </c>
      <c r="K25" s="335">
        <v>5</v>
      </c>
      <c r="L25" s="336">
        <v>126</v>
      </c>
    </row>
    <row r="26" spans="1:12" ht="27.75" customHeight="1">
      <c r="A26" s="132">
        <v>17</v>
      </c>
      <c r="B26" s="111" t="s">
        <v>29</v>
      </c>
      <c r="C26" s="242">
        <v>11</v>
      </c>
      <c r="D26" s="242">
        <v>6</v>
      </c>
      <c r="E26" s="242">
        <v>134</v>
      </c>
      <c r="F26" s="242">
        <v>375</v>
      </c>
      <c r="G26" s="88">
        <v>526</v>
      </c>
      <c r="H26" s="88">
        <v>490</v>
      </c>
      <c r="I26" s="259">
        <v>663</v>
      </c>
      <c r="J26" s="260">
        <f t="shared" si="0"/>
        <v>632</v>
      </c>
      <c r="K26" s="260">
        <v>31</v>
      </c>
      <c r="L26" s="332">
        <v>612</v>
      </c>
    </row>
    <row r="27" spans="1:12" ht="27.75" customHeight="1">
      <c r="A27" s="291">
        <v>18</v>
      </c>
      <c r="B27" s="267" t="s">
        <v>30</v>
      </c>
      <c r="C27" s="268">
        <v>5</v>
      </c>
      <c r="D27" s="268">
        <v>0</v>
      </c>
      <c r="E27" s="268">
        <v>139</v>
      </c>
      <c r="F27" s="268">
        <v>217</v>
      </c>
      <c r="G27" s="333">
        <v>361</v>
      </c>
      <c r="H27" s="333">
        <v>339</v>
      </c>
      <c r="I27" s="334">
        <v>470</v>
      </c>
      <c r="J27" s="335">
        <f t="shared" si="0"/>
        <v>459</v>
      </c>
      <c r="K27" s="335">
        <v>11</v>
      </c>
      <c r="L27" s="336">
        <v>433</v>
      </c>
    </row>
    <row r="28" spans="1:12" ht="27.75" customHeight="1">
      <c r="A28" s="489" t="s">
        <v>8</v>
      </c>
      <c r="B28" s="489"/>
      <c r="C28" s="88">
        <v>148</v>
      </c>
      <c r="D28" s="88">
        <v>34</v>
      </c>
      <c r="E28" s="88">
        <v>2800</v>
      </c>
      <c r="F28" s="88">
        <v>5066</v>
      </c>
      <c r="G28" s="88">
        <v>8048</v>
      </c>
      <c r="H28" s="88">
        <v>7489</v>
      </c>
      <c r="I28" s="261">
        <v>10455</v>
      </c>
      <c r="J28" s="259">
        <f t="shared" si="0"/>
        <v>10104</v>
      </c>
      <c r="K28" s="261">
        <v>351</v>
      </c>
      <c r="L28" s="332">
        <v>9568</v>
      </c>
    </row>
  </sheetData>
  <sheetProtection/>
  <mergeCells count="16">
    <mergeCell ref="A28:B28"/>
    <mergeCell ref="D7:D9"/>
    <mergeCell ref="E7:E9"/>
    <mergeCell ref="F7:F9"/>
    <mergeCell ref="G7:G9"/>
    <mergeCell ref="H7:H9"/>
    <mergeCell ref="I7:L7"/>
    <mergeCell ref="I8:K8"/>
    <mergeCell ref="L8:L9"/>
    <mergeCell ref="A2:L2"/>
    <mergeCell ref="A3:L3"/>
    <mergeCell ref="A1:L1"/>
    <mergeCell ref="A5:L5"/>
    <mergeCell ref="A7:A9"/>
    <mergeCell ref="B7:B9"/>
    <mergeCell ref="C7:C9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="60" zoomScaleNormal="60" zoomScalePageLayoutView="0" workbookViewId="0" topLeftCell="A1">
      <selection activeCell="M13" sqref="M13"/>
    </sheetView>
  </sheetViews>
  <sheetFormatPr defaultColWidth="9.00390625" defaultRowHeight="12.75"/>
  <cols>
    <col min="2" max="2" width="20.625" style="0" customWidth="1"/>
    <col min="3" max="3" width="22.875" style="0" customWidth="1"/>
    <col min="4" max="4" width="22.50390625" style="0" customWidth="1"/>
  </cols>
  <sheetData>
    <row r="1" spans="1:4" ht="61.5" customHeight="1">
      <c r="A1" s="490" t="s">
        <v>331</v>
      </c>
      <c r="B1" s="490"/>
      <c r="C1" s="490"/>
      <c r="D1" s="490"/>
    </row>
    <row r="2" spans="1:4" ht="66" thickBot="1">
      <c r="A2" s="231" t="s">
        <v>9</v>
      </c>
      <c r="B2" s="231" t="s">
        <v>10</v>
      </c>
      <c r="C2" s="232" t="s">
        <v>161</v>
      </c>
      <c r="D2" s="233" t="s">
        <v>193</v>
      </c>
    </row>
    <row r="3" spans="1:4" ht="27.75" customHeight="1" thickTop="1">
      <c r="A3" s="234">
        <v>1</v>
      </c>
      <c r="B3" s="104" t="s">
        <v>13</v>
      </c>
      <c r="C3" s="337">
        <v>37571</v>
      </c>
      <c r="D3" s="337">
        <v>16255</v>
      </c>
    </row>
    <row r="4" spans="1:4" ht="27.75" customHeight="1">
      <c r="A4" s="339">
        <v>2</v>
      </c>
      <c r="B4" s="267" t="s">
        <v>14</v>
      </c>
      <c r="C4" s="340">
        <v>36896</v>
      </c>
      <c r="D4" s="340">
        <v>14396</v>
      </c>
    </row>
    <row r="5" spans="1:4" ht="27.75" customHeight="1">
      <c r="A5" s="235">
        <v>3</v>
      </c>
      <c r="B5" s="111" t="s">
        <v>15</v>
      </c>
      <c r="C5" s="338">
        <v>74615</v>
      </c>
      <c r="D5" s="338">
        <v>29455</v>
      </c>
    </row>
    <row r="6" spans="1:4" ht="27.75" customHeight="1">
      <c r="A6" s="339">
        <v>4</v>
      </c>
      <c r="B6" s="267" t="s">
        <v>16</v>
      </c>
      <c r="C6" s="340">
        <v>166127</v>
      </c>
      <c r="D6" s="340">
        <v>60911</v>
      </c>
    </row>
    <row r="7" spans="1:4" ht="27.75" customHeight="1">
      <c r="A7" s="235">
        <v>5</v>
      </c>
      <c r="B7" s="111" t="s">
        <v>17</v>
      </c>
      <c r="C7" s="338">
        <v>99852</v>
      </c>
      <c r="D7" s="338">
        <v>49836</v>
      </c>
    </row>
    <row r="8" spans="1:4" ht="27.75" customHeight="1">
      <c r="A8" s="339">
        <v>6</v>
      </c>
      <c r="B8" s="267" t="s">
        <v>18</v>
      </c>
      <c r="C8" s="340">
        <v>143475</v>
      </c>
      <c r="D8" s="340">
        <v>56984</v>
      </c>
    </row>
    <row r="9" spans="1:4" ht="27.75" customHeight="1">
      <c r="A9" s="235">
        <v>7</v>
      </c>
      <c r="B9" s="111" t="s">
        <v>19</v>
      </c>
      <c r="C9" s="338">
        <v>39679</v>
      </c>
      <c r="D9" s="338">
        <v>24077</v>
      </c>
    </row>
    <row r="10" spans="1:4" ht="27.75" customHeight="1">
      <c r="A10" s="339">
        <v>8</v>
      </c>
      <c r="B10" s="267" t="s">
        <v>20</v>
      </c>
      <c r="C10" s="340">
        <v>43292</v>
      </c>
      <c r="D10" s="340">
        <v>18923</v>
      </c>
    </row>
    <row r="11" spans="1:4" ht="27.75" customHeight="1">
      <c r="A11" s="235">
        <v>9</v>
      </c>
      <c r="B11" s="111" t="s">
        <v>21</v>
      </c>
      <c r="C11" s="338">
        <v>67425</v>
      </c>
      <c r="D11" s="338">
        <v>24730</v>
      </c>
    </row>
    <row r="12" spans="1:4" ht="27.75" customHeight="1">
      <c r="A12" s="339">
        <v>10</v>
      </c>
      <c r="B12" s="267" t="s">
        <v>22</v>
      </c>
      <c r="C12" s="340">
        <v>21954</v>
      </c>
      <c r="D12" s="340">
        <v>9145</v>
      </c>
    </row>
    <row r="13" spans="1:4" ht="27.75" customHeight="1">
      <c r="A13" s="235">
        <v>11</v>
      </c>
      <c r="B13" s="111" t="s">
        <v>23</v>
      </c>
      <c r="C13" s="338">
        <v>37940</v>
      </c>
      <c r="D13" s="338">
        <v>16068</v>
      </c>
    </row>
    <row r="14" spans="1:4" ht="27.75" customHeight="1">
      <c r="A14" s="339">
        <v>12</v>
      </c>
      <c r="B14" s="267" t="s">
        <v>24</v>
      </c>
      <c r="C14" s="340">
        <v>37368</v>
      </c>
      <c r="D14" s="340">
        <v>23333</v>
      </c>
    </row>
    <row r="15" spans="1:4" ht="27.75" customHeight="1">
      <c r="A15" s="235">
        <v>13</v>
      </c>
      <c r="B15" s="111" t="s">
        <v>25</v>
      </c>
      <c r="C15" s="338">
        <v>24778</v>
      </c>
      <c r="D15" s="338">
        <v>10828</v>
      </c>
    </row>
    <row r="16" spans="1:4" ht="27.75" customHeight="1">
      <c r="A16" s="339">
        <v>14</v>
      </c>
      <c r="B16" s="267" t="s">
        <v>26</v>
      </c>
      <c r="C16" s="340">
        <v>35269</v>
      </c>
      <c r="D16" s="340">
        <v>16528</v>
      </c>
    </row>
    <row r="17" spans="1:4" ht="27.75" customHeight="1">
      <c r="A17" s="235">
        <v>15</v>
      </c>
      <c r="B17" s="111" t="s">
        <v>27</v>
      </c>
      <c r="C17" s="338">
        <v>26942</v>
      </c>
      <c r="D17" s="338">
        <v>14767</v>
      </c>
    </row>
    <row r="18" spans="1:4" ht="27.75" customHeight="1">
      <c r="A18" s="339">
        <v>16</v>
      </c>
      <c r="B18" s="267" t="s">
        <v>28</v>
      </c>
      <c r="C18" s="340">
        <v>43534</v>
      </c>
      <c r="D18" s="340">
        <v>18617</v>
      </c>
    </row>
    <row r="19" spans="1:4" ht="27.75" customHeight="1">
      <c r="A19" s="235">
        <v>17</v>
      </c>
      <c r="B19" s="111" t="s">
        <v>29</v>
      </c>
      <c r="C19" s="338">
        <v>53833</v>
      </c>
      <c r="D19" s="338">
        <v>26971</v>
      </c>
    </row>
    <row r="20" spans="1:4" ht="27.75" customHeight="1">
      <c r="A20" s="341">
        <v>18</v>
      </c>
      <c r="B20" s="342" t="s">
        <v>30</v>
      </c>
      <c r="C20" s="340">
        <v>81796</v>
      </c>
      <c r="D20" s="340">
        <v>27062</v>
      </c>
    </row>
    <row r="21" spans="1:4" ht="27.75" customHeight="1">
      <c r="A21" s="6"/>
      <c r="B21" s="87" t="s">
        <v>8</v>
      </c>
      <c r="C21" s="236">
        <f>SUM(C3:C20)</f>
        <v>1072346</v>
      </c>
      <c r="D21" s="236">
        <f>SUM(D3:D20)</f>
        <v>458886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="60" zoomScaleNormal="60" zoomScalePageLayoutView="0" workbookViewId="0" topLeftCell="A1">
      <selection activeCell="O15" sqref="O15"/>
    </sheetView>
  </sheetViews>
  <sheetFormatPr defaultColWidth="9.00390625" defaultRowHeight="12.75"/>
  <cols>
    <col min="2" max="2" width="29.625" style="0" customWidth="1"/>
    <col min="3" max="3" width="17.50390625" style="0" customWidth="1"/>
    <col min="4" max="4" width="19.625" style="0" customWidth="1"/>
    <col min="5" max="5" width="25.50390625" style="0" customWidth="1"/>
  </cols>
  <sheetData>
    <row r="1" spans="1:5" ht="138.75" customHeight="1">
      <c r="A1" s="491" t="s">
        <v>162</v>
      </c>
      <c r="B1" s="491"/>
      <c r="C1" s="491"/>
      <c r="D1" s="491"/>
      <c r="E1" s="492"/>
    </row>
    <row r="2" spans="1:5" ht="17.25">
      <c r="A2" s="493" t="s">
        <v>332</v>
      </c>
      <c r="B2" s="493"/>
      <c r="C2" s="493"/>
      <c r="D2" s="493"/>
      <c r="E2" s="19"/>
    </row>
    <row r="3" spans="1:5" ht="78">
      <c r="A3" s="343" t="s">
        <v>204</v>
      </c>
      <c r="B3" s="343" t="s">
        <v>10</v>
      </c>
      <c r="C3" s="344" t="s">
        <v>225</v>
      </c>
      <c r="D3" s="344" t="s">
        <v>164</v>
      </c>
      <c r="E3" s="41" t="s">
        <v>197</v>
      </c>
    </row>
    <row r="4" spans="1:5" ht="27.75" customHeight="1">
      <c r="A4" s="103">
        <v>1</v>
      </c>
      <c r="B4" s="104" t="s">
        <v>13</v>
      </c>
      <c r="C4" s="133">
        <v>128</v>
      </c>
      <c r="D4" s="133">
        <v>128</v>
      </c>
      <c r="E4" s="237">
        <v>141</v>
      </c>
    </row>
    <row r="5" spans="1:5" ht="27.75" customHeight="1">
      <c r="A5" s="266">
        <v>2</v>
      </c>
      <c r="B5" s="267" t="s">
        <v>14</v>
      </c>
      <c r="C5" s="297">
        <v>73</v>
      </c>
      <c r="D5" s="297">
        <v>73</v>
      </c>
      <c r="E5" s="345">
        <v>75</v>
      </c>
    </row>
    <row r="6" spans="1:5" ht="27.75" customHeight="1">
      <c r="A6" s="53">
        <v>3</v>
      </c>
      <c r="B6" s="111" t="s">
        <v>15</v>
      </c>
      <c r="C6" s="133">
        <v>129</v>
      </c>
      <c r="D6" s="133">
        <v>127</v>
      </c>
      <c r="E6" s="237">
        <v>131</v>
      </c>
    </row>
    <row r="7" spans="1:5" ht="27.75" customHeight="1">
      <c r="A7" s="266">
        <v>4</v>
      </c>
      <c r="B7" s="267" t="s">
        <v>16</v>
      </c>
      <c r="C7" s="297">
        <v>195</v>
      </c>
      <c r="D7" s="297">
        <v>190</v>
      </c>
      <c r="E7" s="345">
        <v>201</v>
      </c>
    </row>
    <row r="8" spans="1:5" ht="27.75" customHeight="1">
      <c r="A8" s="53">
        <v>5</v>
      </c>
      <c r="B8" s="111" t="s">
        <v>17</v>
      </c>
      <c r="C8" s="133">
        <v>60</v>
      </c>
      <c r="D8" s="133">
        <v>60</v>
      </c>
      <c r="E8" s="237">
        <v>58</v>
      </c>
    </row>
    <row r="9" spans="1:5" ht="27.75" customHeight="1">
      <c r="A9" s="266">
        <v>6</v>
      </c>
      <c r="B9" s="267" t="s">
        <v>18</v>
      </c>
      <c r="C9" s="297">
        <v>345</v>
      </c>
      <c r="D9" s="297">
        <v>345</v>
      </c>
      <c r="E9" s="345">
        <v>369</v>
      </c>
    </row>
    <row r="10" spans="1:5" ht="27.75" customHeight="1">
      <c r="A10" s="53">
        <v>7</v>
      </c>
      <c r="B10" s="111" t="s">
        <v>19</v>
      </c>
      <c r="C10" s="133">
        <v>58</v>
      </c>
      <c r="D10" s="133">
        <v>58</v>
      </c>
      <c r="E10" s="237">
        <v>64</v>
      </c>
    </row>
    <row r="11" spans="1:5" ht="27.75" customHeight="1">
      <c r="A11" s="266">
        <v>8</v>
      </c>
      <c r="B11" s="267" t="s">
        <v>20</v>
      </c>
      <c r="C11" s="297">
        <v>84</v>
      </c>
      <c r="D11" s="297">
        <v>84</v>
      </c>
      <c r="E11" s="345">
        <v>88</v>
      </c>
    </row>
    <row r="12" spans="1:5" ht="27.75" customHeight="1">
      <c r="A12" s="53">
        <v>9</v>
      </c>
      <c r="B12" s="111" t="s">
        <v>21</v>
      </c>
      <c r="C12" s="133">
        <v>138</v>
      </c>
      <c r="D12" s="133">
        <v>138</v>
      </c>
      <c r="E12" s="237">
        <v>138</v>
      </c>
    </row>
    <row r="13" spans="1:5" ht="27.75" customHeight="1">
      <c r="A13" s="266">
        <v>10</v>
      </c>
      <c r="B13" s="267" t="s">
        <v>22</v>
      </c>
      <c r="C13" s="297">
        <v>12</v>
      </c>
      <c r="D13" s="297">
        <v>12</v>
      </c>
      <c r="E13" s="345">
        <v>13</v>
      </c>
    </row>
    <row r="14" spans="1:5" ht="27.75" customHeight="1">
      <c r="A14" s="53">
        <v>11</v>
      </c>
      <c r="B14" s="111" t="s">
        <v>23</v>
      </c>
      <c r="C14" s="133">
        <v>33</v>
      </c>
      <c r="D14" s="133">
        <v>33</v>
      </c>
      <c r="E14" s="237">
        <v>35</v>
      </c>
    </row>
    <row r="15" spans="1:5" ht="27.75" customHeight="1">
      <c r="A15" s="266">
        <v>12</v>
      </c>
      <c r="B15" s="267" t="s">
        <v>24</v>
      </c>
      <c r="C15" s="297">
        <v>142</v>
      </c>
      <c r="D15" s="297">
        <v>142</v>
      </c>
      <c r="E15" s="345">
        <v>147</v>
      </c>
    </row>
    <row r="16" spans="1:5" ht="27.75" customHeight="1">
      <c r="A16" s="53">
        <v>13</v>
      </c>
      <c r="B16" s="111" t="s">
        <v>25</v>
      </c>
      <c r="C16" s="133">
        <v>80</v>
      </c>
      <c r="D16" s="133">
        <v>80</v>
      </c>
      <c r="E16" s="237">
        <v>84</v>
      </c>
    </row>
    <row r="17" spans="1:5" ht="27.75" customHeight="1">
      <c r="A17" s="266">
        <v>14</v>
      </c>
      <c r="B17" s="267" t="s">
        <v>26</v>
      </c>
      <c r="C17" s="297">
        <v>105</v>
      </c>
      <c r="D17" s="297">
        <v>105</v>
      </c>
      <c r="E17" s="345">
        <v>107</v>
      </c>
    </row>
    <row r="18" spans="1:5" ht="27.75" customHeight="1">
      <c r="A18" s="53">
        <v>15</v>
      </c>
      <c r="B18" s="111" t="s">
        <v>27</v>
      </c>
      <c r="C18" s="133">
        <v>99</v>
      </c>
      <c r="D18" s="133">
        <v>99</v>
      </c>
      <c r="E18" s="237">
        <v>101</v>
      </c>
    </row>
    <row r="19" spans="1:5" ht="27.75" customHeight="1">
      <c r="A19" s="266">
        <v>16</v>
      </c>
      <c r="B19" s="267" t="s">
        <v>28</v>
      </c>
      <c r="C19" s="297">
        <v>56</v>
      </c>
      <c r="D19" s="297">
        <v>56</v>
      </c>
      <c r="E19" s="345">
        <v>58</v>
      </c>
    </row>
    <row r="20" spans="1:5" ht="27.75" customHeight="1">
      <c r="A20" s="53">
        <v>17</v>
      </c>
      <c r="B20" s="111" t="s">
        <v>29</v>
      </c>
      <c r="C20" s="133">
        <v>156</v>
      </c>
      <c r="D20" s="133">
        <v>156</v>
      </c>
      <c r="E20" s="237">
        <v>161</v>
      </c>
    </row>
    <row r="21" spans="1:5" ht="27.75" customHeight="1">
      <c r="A21" s="266">
        <v>18</v>
      </c>
      <c r="B21" s="267" t="s">
        <v>30</v>
      </c>
      <c r="C21" s="297">
        <v>73</v>
      </c>
      <c r="D21" s="297">
        <v>73</v>
      </c>
      <c r="E21" s="345">
        <v>74</v>
      </c>
    </row>
    <row r="22" spans="1:5" ht="27.75" customHeight="1">
      <c r="A22" s="350" t="s">
        <v>8</v>
      </c>
      <c r="B22" s="351"/>
      <c r="C22" s="238">
        <v>1966</v>
      </c>
      <c r="D22" s="238">
        <v>1959</v>
      </c>
      <c r="E22" s="237">
        <v>2045</v>
      </c>
    </row>
  </sheetData>
  <sheetProtection/>
  <mergeCells count="3">
    <mergeCell ref="A1:E1"/>
    <mergeCell ref="A2:D2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="50" zoomScaleNormal="50" zoomScalePageLayoutView="0" workbookViewId="0" topLeftCell="A1">
      <selection activeCell="O17" sqref="O17"/>
    </sheetView>
  </sheetViews>
  <sheetFormatPr defaultColWidth="9.00390625" defaultRowHeight="12.75"/>
  <cols>
    <col min="2" max="2" width="26.375" style="0" customWidth="1"/>
    <col min="3" max="3" width="23.625" style="0" customWidth="1"/>
    <col min="4" max="4" width="20.50390625" style="0" customWidth="1"/>
    <col min="5" max="5" width="26.375" style="0" customWidth="1"/>
  </cols>
  <sheetData>
    <row r="1" spans="1:5" ht="129" customHeight="1">
      <c r="A1" s="491" t="s">
        <v>165</v>
      </c>
      <c r="B1" s="491"/>
      <c r="C1" s="491"/>
      <c r="D1" s="491"/>
      <c r="E1" s="491"/>
    </row>
    <row r="2" spans="1:5" ht="17.25">
      <c r="A2" s="493" t="s">
        <v>333</v>
      </c>
      <c r="B2" s="493"/>
      <c r="C2" s="493"/>
      <c r="D2" s="493"/>
      <c r="E2" s="493"/>
    </row>
    <row r="3" spans="1:5" ht="17.25">
      <c r="A3" s="19"/>
      <c r="B3" s="65"/>
      <c r="C3" s="66"/>
      <c r="D3" s="66"/>
      <c r="E3" s="19"/>
    </row>
    <row r="4" spans="1:5" ht="62.25" thickBot="1">
      <c r="A4" s="239" t="s">
        <v>204</v>
      </c>
      <c r="B4" s="239" t="s">
        <v>10</v>
      </c>
      <c r="C4" s="239" t="s">
        <v>163</v>
      </c>
      <c r="D4" s="239" t="s">
        <v>164</v>
      </c>
      <c r="E4" s="239" t="s">
        <v>334</v>
      </c>
    </row>
    <row r="5" spans="1:5" ht="27.75" customHeight="1" thickTop="1">
      <c r="A5" s="103">
        <v>1</v>
      </c>
      <c r="B5" s="104" t="s">
        <v>13</v>
      </c>
      <c r="C5" s="240">
        <v>13</v>
      </c>
      <c r="D5" s="240">
        <v>13</v>
      </c>
      <c r="E5" s="241">
        <v>16</v>
      </c>
    </row>
    <row r="6" spans="1:5" ht="27.75" customHeight="1">
      <c r="A6" s="266">
        <v>2</v>
      </c>
      <c r="B6" s="267" t="s">
        <v>14</v>
      </c>
      <c r="C6" s="268">
        <v>20</v>
      </c>
      <c r="D6" s="268">
        <v>18</v>
      </c>
      <c r="E6" s="270">
        <v>23</v>
      </c>
    </row>
    <row r="7" spans="1:5" ht="27.75" customHeight="1">
      <c r="A7" s="53">
        <v>3</v>
      </c>
      <c r="B7" s="111" t="s">
        <v>15</v>
      </c>
      <c r="C7" s="242">
        <v>34</v>
      </c>
      <c r="D7" s="242">
        <v>33</v>
      </c>
      <c r="E7" s="243">
        <v>39</v>
      </c>
    </row>
    <row r="8" spans="1:5" ht="27.75" customHeight="1">
      <c r="A8" s="266">
        <v>4</v>
      </c>
      <c r="B8" s="267" t="s">
        <v>16</v>
      </c>
      <c r="C8" s="268">
        <v>737</v>
      </c>
      <c r="D8" s="268">
        <v>702</v>
      </c>
      <c r="E8" s="270">
        <v>941</v>
      </c>
    </row>
    <row r="9" spans="1:5" ht="27.75" customHeight="1">
      <c r="A9" s="53">
        <v>5</v>
      </c>
      <c r="B9" s="111" t="s">
        <v>17</v>
      </c>
      <c r="C9" s="242">
        <v>158</v>
      </c>
      <c r="D9" s="242">
        <v>154</v>
      </c>
      <c r="E9" s="243">
        <v>278</v>
      </c>
    </row>
    <row r="10" spans="1:5" ht="27.75" customHeight="1">
      <c r="A10" s="266">
        <v>6</v>
      </c>
      <c r="B10" s="267" t="s">
        <v>18</v>
      </c>
      <c r="C10" s="268">
        <v>312</v>
      </c>
      <c r="D10" s="268">
        <v>300</v>
      </c>
      <c r="E10" s="270">
        <v>380</v>
      </c>
    </row>
    <row r="11" spans="1:5" ht="27.75" customHeight="1">
      <c r="A11" s="53">
        <v>7</v>
      </c>
      <c r="B11" s="111" t="s">
        <v>19</v>
      </c>
      <c r="C11" s="242">
        <v>128</v>
      </c>
      <c r="D11" s="242">
        <v>125</v>
      </c>
      <c r="E11" s="243">
        <v>169</v>
      </c>
    </row>
    <row r="12" spans="1:5" ht="27.75" customHeight="1">
      <c r="A12" s="266">
        <v>8</v>
      </c>
      <c r="B12" s="267" t="s">
        <v>20</v>
      </c>
      <c r="C12" s="268">
        <v>58</v>
      </c>
      <c r="D12" s="268">
        <v>54</v>
      </c>
      <c r="E12" s="270">
        <v>58</v>
      </c>
    </row>
    <row r="13" spans="1:5" ht="27.75" customHeight="1">
      <c r="A13" s="53">
        <v>9</v>
      </c>
      <c r="B13" s="111" t="s">
        <v>21</v>
      </c>
      <c r="C13" s="242">
        <v>91</v>
      </c>
      <c r="D13" s="242">
        <v>86</v>
      </c>
      <c r="E13" s="243">
        <v>106</v>
      </c>
    </row>
    <row r="14" spans="1:5" ht="27.75" customHeight="1">
      <c r="A14" s="266">
        <v>10</v>
      </c>
      <c r="B14" s="267" t="s">
        <v>22</v>
      </c>
      <c r="C14" s="268">
        <v>36</v>
      </c>
      <c r="D14" s="268">
        <v>33</v>
      </c>
      <c r="E14" s="270">
        <v>54</v>
      </c>
    </row>
    <row r="15" spans="1:5" ht="27.75" customHeight="1">
      <c r="A15" s="53">
        <v>11</v>
      </c>
      <c r="B15" s="111" t="s">
        <v>23</v>
      </c>
      <c r="C15" s="242">
        <v>90</v>
      </c>
      <c r="D15" s="242">
        <v>85</v>
      </c>
      <c r="E15" s="243">
        <v>113</v>
      </c>
    </row>
    <row r="16" spans="1:5" ht="27.75" customHeight="1">
      <c r="A16" s="266">
        <v>12</v>
      </c>
      <c r="B16" s="267" t="s">
        <v>24</v>
      </c>
      <c r="C16" s="268">
        <v>125</v>
      </c>
      <c r="D16" s="268">
        <v>122</v>
      </c>
      <c r="E16" s="270">
        <v>149</v>
      </c>
    </row>
    <row r="17" spans="1:5" ht="27.75" customHeight="1">
      <c r="A17" s="53">
        <v>13</v>
      </c>
      <c r="B17" s="111" t="s">
        <v>25</v>
      </c>
      <c r="C17" s="242">
        <v>17</v>
      </c>
      <c r="D17" s="242">
        <v>17</v>
      </c>
      <c r="E17" s="243">
        <v>17</v>
      </c>
    </row>
    <row r="18" spans="1:5" ht="27.75" customHeight="1">
      <c r="A18" s="266">
        <v>14</v>
      </c>
      <c r="B18" s="267" t="s">
        <v>26</v>
      </c>
      <c r="C18" s="268">
        <v>122</v>
      </c>
      <c r="D18" s="268">
        <v>114</v>
      </c>
      <c r="E18" s="270">
        <v>127</v>
      </c>
    </row>
    <row r="19" spans="1:5" ht="27.75" customHeight="1">
      <c r="A19" s="53">
        <v>15</v>
      </c>
      <c r="B19" s="111" t="s">
        <v>27</v>
      </c>
      <c r="C19" s="242">
        <v>25</v>
      </c>
      <c r="D19" s="242">
        <v>23</v>
      </c>
      <c r="E19" s="243">
        <v>27</v>
      </c>
    </row>
    <row r="20" spans="1:5" ht="27.75" customHeight="1">
      <c r="A20" s="266">
        <v>16</v>
      </c>
      <c r="B20" s="267" t="s">
        <v>28</v>
      </c>
      <c r="C20" s="268">
        <v>98</v>
      </c>
      <c r="D20" s="268">
        <v>93</v>
      </c>
      <c r="E20" s="270">
        <v>114</v>
      </c>
    </row>
    <row r="21" spans="1:5" ht="27.75" customHeight="1">
      <c r="A21" s="53">
        <v>17</v>
      </c>
      <c r="B21" s="111" t="s">
        <v>29</v>
      </c>
      <c r="C21" s="242">
        <v>60</v>
      </c>
      <c r="D21" s="242">
        <v>60</v>
      </c>
      <c r="E21" s="243">
        <v>81</v>
      </c>
    </row>
    <row r="22" spans="1:5" ht="27.75" customHeight="1">
      <c r="A22" s="266">
        <v>18</v>
      </c>
      <c r="B22" s="267" t="s">
        <v>30</v>
      </c>
      <c r="C22" s="268">
        <v>136</v>
      </c>
      <c r="D22" s="268">
        <v>122</v>
      </c>
      <c r="E22" s="270">
        <v>165</v>
      </c>
    </row>
    <row r="23" spans="1:5" ht="27.75" customHeight="1">
      <c r="A23" s="494" t="s">
        <v>8</v>
      </c>
      <c r="B23" s="495"/>
      <c r="C23" s="88">
        <v>2260</v>
      </c>
      <c r="D23" s="88">
        <v>2154</v>
      </c>
      <c r="E23" s="89">
        <v>2857</v>
      </c>
    </row>
  </sheetData>
  <sheetProtection/>
  <mergeCells count="3">
    <mergeCell ref="A1:E1"/>
    <mergeCell ref="A2:E2"/>
    <mergeCell ref="A23:B2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6"/>
  <sheetViews>
    <sheetView zoomScale="60" zoomScaleNormal="60" zoomScalePageLayoutView="0" workbookViewId="0" topLeftCell="A1">
      <selection activeCell="AA18" sqref="AA18"/>
    </sheetView>
  </sheetViews>
  <sheetFormatPr defaultColWidth="9.00390625" defaultRowHeight="12.75"/>
  <cols>
    <col min="2" max="2" width="32.625" style="0" customWidth="1"/>
    <col min="3" max="3" width="13.375" style="0" customWidth="1"/>
    <col min="4" max="4" width="12.00390625" style="0" customWidth="1"/>
    <col min="5" max="5" width="11.625" style="0" customWidth="1"/>
    <col min="6" max="6" width="14.00390625" style="0" customWidth="1"/>
  </cols>
  <sheetData>
    <row r="1" spans="1:6" ht="81.75" customHeight="1">
      <c r="A1" s="496" t="s">
        <v>335</v>
      </c>
      <c r="B1" s="496"/>
      <c r="C1" s="496"/>
      <c r="D1" s="496"/>
      <c r="E1" s="496"/>
      <c r="F1" s="496"/>
    </row>
    <row r="2" spans="1:6" ht="18" customHeight="1">
      <c r="A2" s="400" t="s">
        <v>9</v>
      </c>
      <c r="B2" s="400" t="s">
        <v>198</v>
      </c>
      <c r="C2" s="497" t="s">
        <v>199</v>
      </c>
      <c r="D2" s="498"/>
      <c r="E2" s="499" t="s">
        <v>200</v>
      </c>
      <c r="F2" s="500"/>
    </row>
    <row r="3" spans="1:6" ht="17.25">
      <c r="A3" s="421"/>
      <c r="B3" s="401"/>
      <c r="C3" s="501" t="s">
        <v>336</v>
      </c>
      <c r="D3" s="501"/>
      <c r="E3" s="501" t="s">
        <v>201</v>
      </c>
      <c r="F3" s="501"/>
    </row>
    <row r="4" spans="1:6" ht="18" thickBot="1">
      <c r="A4" s="422"/>
      <c r="B4" s="402"/>
      <c r="C4" s="250" t="s">
        <v>202</v>
      </c>
      <c r="D4" s="250" t="s">
        <v>203</v>
      </c>
      <c r="E4" s="250" t="s">
        <v>202</v>
      </c>
      <c r="F4" s="251" t="s">
        <v>203</v>
      </c>
    </row>
    <row r="5" spans="1:6" ht="27.75" customHeight="1" thickTop="1">
      <c r="A5" s="103">
        <v>1</v>
      </c>
      <c r="B5" s="104" t="s">
        <v>13</v>
      </c>
      <c r="C5" s="252">
        <v>153</v>
      </c>
      <c r="D5" s="252">
        <v>251</v>
      </c>
      <c r="E5" s="252">
        <v>188</v>
      </c>
      <c r="F5" s="252">
        <v>331</v>
      </c>
    </row>
    <row r="6" spans="1:6" ht="27.75" customHeight="1">
      <c r="A6" s="266">
        <v>2</v>
      </c>
      <c r="B6" s="267" t="s">
        <v>14</v>
      </c>
      <c r="C6" s="346">
        <v>167</v>
      </c>
      <c r="D6" s="346">
        <v>204</v>
      </c>
      <c r="E6" s="346">
        <v>180</v>
      </c>
      <c r="F6" s="346">
        <v>224</v>
      </c>
    </row>
    <row r="7" spans="1:6" ht="27.75" customHeight="1">
      <c r="A7" s="53">
        <v>3</v>
      </c>
      <c r="B7" s="111" t="s">
        <v>15</v>
      </c>
      <c r="C7" s="253">
        <f>139+93</f>
        <v>232</v>
      </c>
      <c r="D7" s="253">
        <f>246+149</f>
        <v>395</v>
      </c>
      <c r="E7" s="253">
        <f>154+102</f>
        <v>256</v>
      </c>
      <c r="F7" s="253">
        <f>291+168</f>
        <v>459</v>
      </c>
    </row>
    <row r="8" spans="1:6" ht="27.75" customHeight="1">
      <c r="A8" s="266">
        <v>4</v>
      </c>
      <c r="B8" s="267" t="s">
        <v>16</v>
      </c>
      <c r="C8" s="346">
        <v>919</v>
      </c>
      <c r="D8" s="346">
        <v>1344</v>
      </c>
      <c r="E8" s="346">
        <v>973</v>
      </c>
      <c r="F8" s="346">
        <v>1448</v>
      </c>
    </row>
    <row r="9" spans="1:6" ht="27.75" customHeight="1">
      <c r="A9" s="53">
        <v>5</v>
      </c>
      <c r="B9" s="111" t="s">
        <v>17</v>
      </c>
      <c r="C9" s="253">
        <v>1384</v>
      </c>
      <c r="D9" s="253">
        <v>1954</v>
      </c>
      <c r="E9" s="253">
        <v>1478</v>
      </c>
      <c r="F9" s="253">
        <v>2141</v>
      </c>
    </row>
    <row r="10" spans="1:6" ht="27.75" customHeight="1">
      <c r="A10" s="266">
        <v>6</v>
      </c>
      <c r="B10" s="267" t="s">
        <v>18</v>
      </c>
      <c r="C10" s="346">
        <v>1124</v>
      </c>
      <c r="D10" s="346">
        <v>1441</v>
      </c>
      <c r="E10" s="346">
        <v>1182</v>
      </c>
      <c r="F10" s="346">
        <v>1545</v>
      </c>
    </row>
    <row r="11" spans="1:6" ht="27.75" customHeight="1">
      <c r="A11" s="53">
        <v>7</v>
      </c>
      <c r="B11" s="111" t="s">
        <v>19</v>
      </c>
      <c r="C11" s="253">
        <v>1125</v>
      </c>
      <c r="D11" s="253">
        <v>1575</v>
      </c>
      <c r="E11" s="253">
        <v>1173</v>
      </c>
      <c r="F11" s="253">
        <v>1680</v>
      </c>
    </row>
    <row r="12" spans="1:6" ht="27.75" customHeight="1">
      <c r="A12" s="266">
        <v>8</v>
      </c>
      <c r="B12" s="267" t="s">
        <v>20</v>
      </c>
      <c r="C12" s="346">
        <v>268</v>
      </c>
      <c r="D12" s="346">
        <v>424</v>
      </c>
      <c r="E12" s="346">
        <v>305</v>
      </c>
      <c r="F12" s="346">
        <v>508</v>
      </c>
    </row>
    <row r="13" spans="1:6" ht="27.75" customHeight="1">
      <c r="A13" s="53">
        <v>9</v>
      </c>
      <c r="B13" s="111" t="s">
        <v>21</v>
      </c>
      <c r="C13" s="254">
        <v>738</v>
      </c>
      <c r="D13" s="254">
        <v>907</v>
      </c>
      <c r="E13" s="253">
        <v>779</v>
      </c>
      <c r="F13" s="253">
        <v>967</v>
      </c>
    </row>
    <row r="14" spans="1:6" ht="27.75" customHeight="1">
      <c r="A14" s="266">
        <v>10</v>
      </c>
      <c r="B14" s="267" t="s">
        <v>22</v>
      </c>
      <c r="C14" s="346">
        <v>263</v>
      </c>
      <c r="D14" s="346">
        <v>406</v>
      </c>
      <c r="E14" s="346">
        <v>287</v>
      </c>
      <c r="F14" s="346">
        <v>455</v>
      </c>
    </row>
    <row r="15" spans="1:6" ht="27.75" customHeight="1">
      <c r="A15" s="53">
        <v>11</v>
      </c>
      <c r="B15" s="111" t="s">
        <v>23</v>
      </c>
      <c r="C15" s="253">
        <v>128</v>
      </c>
      <c r="D15" s="253">
        <v>183</v>
      </c>
      <c r="E15" s="253">
        <v>139</v>
      </c>
      <c r="F15" s="253">
        <v>204</v>
      </c>
    </row>
    <row r="16" spans="1:6" ht="27.75" customHeight="1">
      <c r="A16" s="266">
        <v>12</v>
      </c>
      <c r="B16" s="267" t="s">
        <v>337</v>
      </c>
      <c r="C16" s="346">
        <v>535</v>
      </c>
      <c r="D16" s="346">
        <v>383</v>
      </c>
      <c r="E16" s="346">
        <v>401</v>
      </c>
      <c r="F16" s="346">
        <v>616</v>
      </c>
    </row>
    <row r="17" spans="1:6" ht="27.75" customHeight="1">
      <c r="A17" s="53">
        <v>13</v>
      </c>
      <c r="B17" s="111" t="s">
        <v>338</v>
      </c>
      <c r="C17" s="253">
        <v>311</v>
      </c>
      <c r="D17" s="253">
        <v>487</v>
      </c>
      <c r="E17" s="253">
        <v>325</v>
      </c>
      <c r="F17" s="253">
        <v>517</v>
      </c>
    </row>
    <row r="18" spans="1:6" ht="27.75" customHeight="1">
      <c r="A18" s="266">
        <v>14</v>
      </c>
      <c r="B18" s="267" t="s">
        <v>26</v>
      </c>
      <c r="C18" s="346">
        <v>335</v>
      </c>
      <c r="D18" s="346">
        <v>468</v>
      </c>
      <c r="E18" s="346">
        <v>358</v>
      </c>
      <c r="F18" s="346">
        <v>509</v>
      </c>
    </row>
    <row r="19" spans="1:6" ht="27.75" customHeight="1">
      <c r="A19" s="53">
        <v>15</v>
      </c>
      <c r="B19" s="111" t="s">
        <v>27</v>
      </c>
      <c r="C19" s="253">
        <v>325</v>
      </c>
      <c r="D19" s="253">
        <v>481</v>
      </c>
      <c r="E19" s="253">
        <v>364</v>
      </c>
      <c r="F19" s="253">
        <v>550</v>
      </c>
    </row>
    <row r="20" spans="1:6" ht="27.75" customHeight="1">
      <c r="A20" s="266">
        <v>16</v>
      </c>
      <c r="B20" s="267" t="s">
        <v>28</v>
      </c>
      <c r="C20" s="346">
        <v>37</v>
      </c>
      <c r="D20" s="346">
        <v>61</v>
      </c>
      <c r="E20" s="346">
        <v>42</v>
      </c>
      <c r="F20" s="346">
        <v>71</v>
      </c>
    </row>
    <row r="21" spans="1:6" ht="27.75" customHeight="1">
      <c r="A21" s="53">
        <v>17</v>
      </c>
      <c r="B21" s="111" t="s">
        <v>29</v>
      </c>
      <c r="C21" s="253">
        <v>964</v>
      </c>
      <c r="D21" s="253">
        <v>1388</v>
      </c>
      <c r="E21" s="253">
        <v>1026</v>
      </c>
      <c r="F21" s="253">
        <v>1505</v>
      </c>
    </row>
    <row r="22" spans="1:6" ht="27.75" customHeight="1">
      <c r="A22" s="266">
        <v>18</v>
      </c>
      <c r="B22" s="267" t="s">
        <v>30</v>
      </c>
      <c r="C22" s="347">
        <v>597</v>
      </c>
      <c r="D22" s="346">
        <v>891</v>
      </c>
      <c r="E22" s="347">
        <v>657</v>
      </c>
      <c r="F22" s="346">
        <v>1002</v>
      </c>
    </row>
    <row r="23" spans="1:6" ht="27.75" customHeight="1">
      <c r="A23" s="350" t="s">
        <v>8</v>
      </c>
      <c r="B23" s="351"/>
      <c r="C23" s="255">
        <f>SUM(C5:C22)</f>
        <v>9605</v>
      </c>
      <c r="D23" s="255">
        <f>SUM(D5:D22)</f>
        <v>13243</v>
      </c>
      <c r="E23" s="255">
        <f>SUM(E5:E22)</f>
        <v>10113</v>
      </c>
      <c r="F23" s="255">
        <f>SUM(F5:F22)</f>
        <v>14732</v>
      </c>
    </row>
    <row r="24" spans="3:6" ht="12.75">
      <c r="C24" s="4"/>
      <c r="D24" s="4"/>
      <c r="E24" s="4"/>
      <c r="F24" s="4"/>
    </row>
    <row r="25" spans="2:6" ht="12.75">
      <c r="B25" t="s">
        <v>339</v>
      </c>
      <c r="C25" s="4"/>
      <c r="D25" s="4"/>
      <c r="E25" s="4"/>
      <c r="F25" s="4"/>
    </row>
    <row r="26" spans="2:6" ht="12.75">
      <c r="B26" t="s">
        <v>340</v>
      </c>
      <c r="C26" s="4"/>
      <c r="D26" s="4"/>
      <c r="E26" s="4"/>
      <c r="F26" s="4"/>
    </row>
  </sheetData>
  <sheetProtection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zoomScale="60" zoomScaleNormal="60" zoomScalePageLayoutView="0" workbookViewId="0" topLeftCell="A1">
      <selection activeCell="Y18" sqref="Y18"/>
    </sheetView>
  </sheetViews>
  <sheetFormatPr defaultColWidth="9.00390625" defaultRowHeight="12.75"/>
  <cols>
    <col min="2" max="2" width="23.875" style="0" bestFit="1" customWidth="1"/>
    <col min="3" max="3" width="10.50390625" style="0" customWidth="1"/>
    <col min="4" max="4" width="14.375" style="0" customWidth="1"/>
    <col min="5" max="5" width="12.125" style="0" customWidth="1"/>
    <col min="6" max="6" width="15.50390625" style="0" customWidth="1"/>
    <col min="7" max="7" width="13.75390625" style="0" customWidth="1"/>
    <col min="8" max="8" width="15.125" style="0" customWidth="1"/>
    <col min="9" max="9" width="15.875" style="0" customWidth="1"/>
    <col min="10" max="10" width="14.875" style="0" customWidth="1"/>
    <col min="11" max="11" width="15.125" style="0" customWidth="1"/>
    <col min="12" max="12" width="15.50390625" style="0" customWidth="1"/>
    <col min="13" max="13" width="16.625" style="0" customWidth="1"/>
    <col min="14" max="14" width="14.50390625" style="0" customWidth="1"/>
    <col min="15" max="15" width="12.375" style="0" customWidth="1"/>
    <col min="16" max="16" width="17.50390625" style="0" customWidth="1"/>
  </cols>
  <sheetData>
    <row r="1" spans="1:16" ht="17.25">
      <c r="A1" s="504" t="s">
        <v>166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</row>
    <row r="2" spans="1:16" ht="17.25">
      <c r="A2" s="505" t="s">
        <v>167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</row>
    <row r="3" spans="1:16" ht="17.25">
      <c r="A3" s="505" t="s">
        <v>168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</row>
    <row r="4" spans="1:16" ht="17.25">
      <c r="A4" s="506" t="s">
        <v>341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507" t="s">
        <v>9</v>
      </c>
      <c r="B6" s="510" t="s">
        <v>10</v>
      </c>
      <c r="C6" s="503" t="s">
        <v>226</v>
      </c>
      <c r="D6" s="512" t="s">
        <v>227</v>
      </c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4"/>
    </row>
    <row r="7" spans="1:16" ht="45" customHeight="1">
      <c r="A7" s="507"/>
      <c r="B7" s="510"/>
      <c r="C7" s="503"/>
      <c r="D7" s="503" t="s">
        <v>228</v>
      </c>
      <c r="E7" s="503"/>
      <c r="F7" s="502" t="s">
        <v>169</v>
      </c>
      <c r="G7" s="502"/>
      <c r="H7" s="502"/>
      <c r="I7" s="502"/>
      <c r="J7" s="502" t="s">
        <v>170</v>
      </c>
      <c r="K7" s="502"/>
      <c r="L7" s="502"/>
      <c r="M7" s="502"/>
      <c r="N7" s="502" t="s">
        <v>171</v>
      </c>
      <c r="O7" s="502"/>
      <c r="P7" s="502"/>
    </row>
    <row r="8" spans="1:16" ht="41.25" customHeight="1">
      <c r="A8" s="507"/>
      <c r="B8" s="510"/>
      <c r="C8" s="503"/>
      <c r="D8" s="503"/>
      <c r="E8" s="503"/>
      <c r="F8" s="503" t="s">
        <v>229</v>
      </c>
      <c r="G8" s="503"/>
      <c r="H8" s="503" t="s">
        <v>230</v>
      </c>
      <c r="I8" s="503"/>
      <c r="J8" s="503" t="s">
        <v>229</v>
      </c>
      <c r="K8" s="503"/>
      <c r="L8" s="503" t="s">
        <v>230</v>
      </c>
      <c r="M8" s="503"/>
      <c r="N8" s="503" t="s">
        <v>229</v>
      </c>
      <c r="O8" s="503"/>
      <c r="P8" s="503" t="s">
        <v>231</v>
      </c>
    </row>
    <row r="9" spans="1:16" ht="27.75" customHeight="1" thickBot="1">
      <c r="A9" s="508"/>
      <c r="B9" s="511"/>
      <c r="C9" s="509"/>
      <c r="D9" s="244" t="s">
        <v>232</v>
      </c>
      <c r="E9" s="244" t="s">
        <v>233</v>
      </c>
      <c r="F9" s="244" t="s">
        <v>232</v>
      </c>
      <c r="G9" s="244" t="s">
        <v>233</v>
      </c>
      <c r="H9" s="244" t="s">
        <v>232</v>
      </c>
      <c r="I9" s="244" t="s">
        <v>233</v>
      </c>
      <c r="J9" s="244" t="s">
        <v>232</v>
      </c>
      <c r="K9" s="244" t="s">
        <v>233</v>
      </c>
      <c r="L9" s="244" t="s">
        <v>232</v>
      </c>
      <c r="M9" s="244" t="s">
        <v>233</v>
      </c>
      <c r="N9" s="244" t="s">
        <v>232</v>
      </c>
      <c r="O9" s="244" t="s">
        <v>233</v>
      </c>
      <c r="P9" s="509"/>
    </row>
    <row r="10" spans="1:16" ht="27.75" customHeight="1" thickTop="1">
      <c r="A10" s="103">
        <v>1</v>
      </c>
      <c r="B10" s="104" t="s">
        <v>13</v>
      </c>
      <c r="C10" s="245">
        <v>9</v>
      </c>
      <c r="D10" s="246">
        <v>0</v>
      </c>
      <c r="E10" s="246">
        <v>0</v>
      </c>
      <c r="F10" s="246">
        <v>1</v>
      </c>
      <c r="G10" s="246">
        <v>6</v>
      </c>
      <c r="H10" s="246">
        <v>2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246">
        <v>0</v>
      </c>
    </row>
    <row r="11" spans="1:16" ht="27.75" customHeight="1">
      <c r="A11" s="266">
        <v>2</v>
      </c>
      <c r="B11" s="267" t="s">
        <v>14</v>
      </c>
      <c r="C11" s="348">
        <v>38</v>
      </c>
      <c r="D11" s="349">
        <v>2</v>
      </c>
      <c r="E11" s="349">
        <v>0</v>
      </c>
      <c r="F11" s="349">
        <v>12</v>
      </c>
      <c r="G11" s="349">
        <v>16</v>
      </c>
      <c r="H11" s="349">
        <v>8</v>
      </c>
      <c r="I11" s="349">
        <v>0</v>
      </c>
      <c r="J11" s="349">
        <v>0</v>
      </c>
      <c r="K11" s="349">
        <v>0</v>
      </c>
      <c r="L11" s="349">
        <v>0</v>
      </c>
      <c r="M11" s="349">
        <v>0</v>
      </c>
      <c r="N11" s="349">
        <v>0</v>
      </c>
      <c r="O11" s="349">
        <v>0</v>
      </c>
      <c r="P11" s="349">
        <v>0</v>
      </c>
    </row>
    <row r="12" spans="1:16" ht="27.75" customHeight="1">
      <c r="A12" s="53">
        <v>3</v>
      </c>
      <c r="B12" s="111" t="s">
        <v>15</v>
      </c>
      <c r="C12" s="247">
        <v>24</v>
      </c>
      <c r="D12" s="248">
        <v>0</v>
      </c>
      <c r="E12" s="248">
        <v>0</v>
      </c>
      <c r="F12" s="248">
        <v>18</v>
      </c>
      <c r="G12" s="248">
        <v>6</v>
      </c>
      <c r="H12" s="248">
        <v>0</v>
      </c>
      <c r="I12" s="248">
        <v>0</v>
      </c>
      <c r="J12" s="248">
        <v>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48">
        <v>0</v>
      </c>
    </row>
    <row r="13" spans="1:16" ht="27.75" customHeight="1">
      <c r="A13" s="266">
        <v>4</v>
      </c>
      <c r="B13" s="267" t="s">
        <v>16</v>
      </c>
      <c r="C13" s="348">
        <v>83</v>
      </c>
      <c r="D13" s="349">
        <v>1</v>
      </c>
      <c r="E13" s="349">
        <v>0</v>
      </c>
      <c r="F13" s="349">
        <v>45</v>
      </c>
      <c r="G13" s="349">
        <v>26</v>
      </c>
      <c r="H13" s="349">
        <v>3</v>
      </c>
      <c r="I13" s="349">
        <v>1</v>
      </c>
      <c r="J13" s="349">
        <v>1</v>
      </c>
      <c r="K13" s="349">
        <v>1</v>
      </c>
      <c r="L13" s="349">
        <v>0</v>
      </c>
      <c r="M13" s="349">
        <v>0</v>
      </c>
      <c r="N13" s="349">
        <v>1</v>
      </c>
      <c r="O13" s="349">
        <v>2</v>
      </c>
      <c r="P13" s="349">
        <v>2</v>
      </c>
    </row>
    <row r="14" spans="1:16" ht="27.75" customHeight="1">
      <c r="A14" s="53">
        <v>5</v>
      </c>
      <c r="B14" s="111" t="s">
        <v>17</v>
      </c>
      <c r="C14" s="247">
        <v>41</v>
      </c>
      <c r="D14" s="248">
        <v>4</v>
      </c>
      <c r="E14" s="248">
        <v>0</v>
      </c>
      <c r="F14" s="248">
        <v>24</v>
      </c>
      <c r="G14" s="248">
        <v>6</v>
      </c>
      <c r="H14" s="248">
        <v>6</v>
      </c>
      <c r="I14" s="248">
        <v>0</v>
      </c>
      <c r="J14" s="248">
        <v>1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</row>
    <row r="15" spans="1:16" ht="27.75" customHeight="1">
      <c r="A15" s="266">
        <v>6</v>
      </c>
      <c r="B15" s="267" t="s">
        <v>18</v>
      </c>
      <c r="C15" s="348">
        <v>70</v>
      </c>
      <c r="D15" s="349">
        <v>0</v>
      </c>
      <c r="E15" s="349">
        <v>0</v>
      </c>
      <c r="F15" s="349">
        <v>28</v>
      </c>
      <c r="G15" s="349">
        <v>13</v>
      </c>
      <c r="H15" s="349">
        <v>23</v>
      </c>
      <c r="I15" s="349">
        <v>1</v>
      </c>
      <c r="J15" s="349">
        <v>3</v>
      </c>
      <c r="K15" s="349">
        <v>0</v>
      </c>
      <c r="L15" s="349">
        <v>1</v>
      </c>
      <c r="M15" s="349">
        <v>0</v>
      </c>
      <c r="N15" s="349">
        <v>1</v>
      </c>
      <c r="O15" s="349">
        <v>0</v>
      </c>
      <c r="P15" s="349">
        <v>0</v>
      </c>
    </row>
    <row r="16" spans="1:16" ht="27.75" customHeight="1">
      <c r="A16" s="53">
        <v>7</v>
      </c>
      <c r="B16" s="111" t="s">
        <v>19</v>
      </c>
      <c r="C16" s="247">
        <v>49</v>
      </c>
      <c r="D16" s="248">
        <v>3</v>
      </c>
      <c r="E16" s="248">
        <v>0</v>
      </c>
      <c r="F16" s="248">
        <v>20</v>
      </c>
      <c r="G16" s="248">
        <v>15</v>
      </c>
      <c r="H16" s="248">
        <v>10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1</v>
      </c>
      <c r="O16" s="248">
        <v>0</v>
      </c>
      <c r="P16" s="248">
        <v>0</v>
      </c>
    </row>
    <row r="17" spans="1:16" ht="27.75" customHeight="1">
      <c r="A17" s="266">
        <v>8</v>
      </c>
      <c r="B17" s="267" t="s">
        <v>20</v>
      </c>
      <c r="C17" s="348">
        <v>15</v>
      </c>
      <c r="D17" s="349">
        <v>0</v>
      </c>
      <c r="E17" s="349">
        <v>0</v>
      </c>
      <c r="F17" s="349">
        <v>10</v>
      </c>
      <c r="G17" s="349">
        <v>0</v>
      </c>
      <c r="H17" s="349">
        <v>5</v>
      </c>
      <c r="I17" s="349">
        <v>0</v>
      </c>
      <c r="J17" s="349">
        <v>0</v>
      </c>
      <c r="K17" s="349">
        <v>0</v>
      </c>
      <c r="L17" s="349">
        <v>0</v>
      </c>
      <c r="M17" s="349">
        <v>0</v>
      </c>
      <c r="N17" s="349">
        <v>0</v>
      </c>
      <c r="O17" s="349">
        <v>0</v>
      </c>
      <c r="P17" s="349">
        <v>0</v>
      </c>
    </row>
    <row r="18" spans="1:16" ht="27.75" customHeight="1">
      <c r="A18" s="53">
        <v>9</v>
      </c>
      <c r="B18" s="111" t="s">
        <v>21</v>
      </c>
      <c r="C18" s="247">
        <v>39</v>
      </c>
      <c r="D18" s="248">
        <v>0</v>
      </c>
      <c r="E18" s="248">
        <v>0</v>
      </c>
      <c r="F18" s="248">
        <v>20</v>
      </c>
      <c r="G18" s="248">
        <v>11</v>
      </c>
      <c r="H18" s="248">
        <v>8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0</v>
      </c>
      <c r="P18" s="248">
        <v>0</v>
      </c>
    </row>
    <row r="19" spans="1:16" ht="27.75" customHeight="1">
      <c r="A19" s="266">
        <v>10</v>
      </c>
      <c r="B19" s="267" t="s">
        <v>22</v>
      </c>
      <c r="C19" s="348">
        <v>14</v>
      </c>
      <c r="D19" s="349">
        <v>0</v>
      </c>
      <c r="E19" s="349">
        <v>0</v>
      </c>
      <c r="F19" s="349">
        <v>8</v>
      </c>
      <c r="G19" s="349">
        <v>3</v>
      </c>
      <c r="H19" s="349">
        <v>2</v>
      </c>
      <c r="I19" s="349">
        <v>0</v>
      </c>
      <c r="J19" s="349">
        <v>0</v>
      </c>
      <c r="K19" s="349">
        <v>0</v>
      </c>
      <c r="L19" s="349">
        <v>1</v>
      </c>
      <c r="M19" s="349">
        <v>0</v>
      </c>
      <c r="N19" s="349">
        <v>0</v>
      </c>
      <c r="O19" s="349">
        <v>0</v>
      </c>
      <c r="P19" s="349">
        <v>0</v>
      </c>
    </row>
    <row r="20" spans="1:16" ht="27.75" customHeight="1">
      <c r="A20" s="53">
        <v>11</v>
      </c>
      <c r="B20" s="111" t="s">
        <v>23</v>
      </c>
      <c r="C20" s="247">
        <v>11</v>
      </c>
      <c r="D20" s="248">
        <v>0</v>
      </c>
      <c r="E20" s="248">
        <v>0</v>
      </c>
      <c r="F20" s="248">
        <v>7</v>
      </c>
      <c r="G20" s="248">
        <v>3</v>
      </c>
      <c r="H20" s="248">
        <v>1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</row>
    <row r="21" spans="1:16" ht="27.75" customHeight="1">
      <c r="A21" s="266">
        <v>12</v>
      </c>
      <c r="B21" s="267" t="s">
        <v>24</v>
      </c>
      <c r="C21" s="348">
        <v>40</v>
      </c>
      <c r="D21" s="349">
        <v>1</v>
      </c>
      <c r="E21" s="349">
        <v>0</v>
      </c>
      <c r="F21" s="349">
        <v>24</v>
      </c>
      <c r="G21" s="349">
        <v>8</v>
      </c>
      <c r="H21" s="349">
        <v>7</v>
      </c>
      <c r="I21" s="349">
        <v>0</v>
      </c>
      <c r="J21" s="349">
        <v>0</v>
      </c>
      <c r="K21" s="349">
        <v>0</v>
      </c>
      <c r="L21" s="349">
        <v>0</v>
      </c>
      <c r="M21" s="349">
        <v>0</v>
      </c>
      <c r="N21" s="349">
        <v>0</v>
      </c>
      <c r="O21" s="349">
        <v>0</v>
      </c>
      <c r="P21" s="349">
        <v>0</v>
      </c>
    </row>
    <row r="22" spans="1:16" ht="27.75" customHeight="1">
      <c r="A22" s="53">
        <v>13</v>
      </c>
      <c r="B22" s="111" t="s">
        <v>25</v>
      </c>
      <c r="C22" s="247">
        <v>16</v>
      </c>
      <c r="D22" s="248">
        <v>0</v>
      </c>
      <c r="E22" s="248">
        <v>0</v>
      </c>
      <c r="F22" s="248">
        <v>3</v>
      </c>
      <c r="G22" s="248">
        <v>7</v>
      </c>
      <c r="H22" s="248">
        <v>4</v>
      </c>
      <c r="I22" s="248">
        <v>0</v>
      </c>
      <c r="J22" s="248">
        <v>0</v>
      </c>
      <c r="K22" s="248">
        <v>0</v>
      </c>
      <c r="L22" s="248">
        <v>2</v>
      </c>
      <c r="M22" s="248">
        <v>0</v>
      </c>
      <c r="N22" s="248">
        <v>0</v>
      </c>
      <c r="O22" s="248">
        <v>0</v>
      </c>
      <c r="P22" s="248">
        <v>0</v>
      </c>
    </row>
    <row r="23" spans="1:16" ht="27.75" customHeight="1">
      <c r="A23" s="266">
        <v>14</v>
      </c>
      <c r="B23" s="267" t="s">
        <v>26</v>
      </c>
      <c r="C23" s="348">
        <v>22</v>
      </c>
      <c r="D23" s="349">
        <v>0</v>
      </c>
      <c r="E23" s="349">
        <v>0</v>
      </c>
      <c r="F23" s="349">
        <v>7</v>
      </c>
      <c r="G23" s="349">
        <v>11</v>
      </c>
      <c r="H23" s="349">
        <v>3</v>
      </c>
      <c r="I23" s="349">
        <v>0</v>
      </c>
      <c r="J23" s="349">
        <v>1</v>
      </c>
      <c r="K23" s="349">
        <v>0</v>
      </c>
      <c r="L23" s="349">
        <v>0</v>
      </c>
      <c r="M23" s="349">
        <v>0</v>
      </c>
      <c r="N23" s="349">
        <v>0</v>
      </c>
      <c r="O23" s="349">
        <v>0</v>
      </c>
      <c r="P23" s="349">
        <v>0</v>
      </c>
    </row>
    <row r="24" spans="1:16" ht="27.75" customHeight="1">
      <c r="A24" s="53">
        <v>15</v>
      </c>
      <c r="B24" s="111" t="s">
        <v>27</v>
      </c>
      <c r="C24" s="247">
        <v>38</v>
      </c>
      <c r="D24" s="248">
        <v>0</v>
      </c>
      <c r="E24" s="248">
        <v>0</v>
      </c>
      <c r="F24" s="248">
        <v>29</v>
      </c>
      <c r="G24" s="248">
        <v>4</v>
      </c>
      <c r="H24" s="248">
        <v>5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0</v>
      </c>
    </row>
    <row r="25" spans="1:16" ht="27.75" customHeight="1">
      <c r="A25" s="266">
        <v>16</v>
      </c>
      <c r="B25" s="267" t="s">
        <v>28</v>
      </c>
      <c r="C25" s="348">
        <v>196</v>
      </c>
      <c r="D25" s="349">
        <v>2</v>
      </c>
      <c r="E25" s="349">
        <v>1</v>
      </c>
      <c r="F25" s="349">
        <v>35</v>
      </c>
      <c r="G25" s="349">
        <v>79</v>
      </c>
      <c r="H25" s="349">
        <v>53</v>
      </c>
      <c r="I25" s="349">
        <v>22</v>
      </c>
      <c r="J25" s="349">
        <v>1</v>
      </c>
      <c r="K25" s="349">
        <v>2</v>
      </c>
      <c r="L25" s="349">
        <v>1</v>
      </c>
      <c r="M25" s="349">
        <v>0</v>
      </c>
      <c r="N25" s="349">
        <v>0</v>
      </c>
      <c r="O25" s="349">
        <v>0</v>
      </c>
      <c r="P25" s="349">
        <v>0</v>
      </c>
    </row>
    <row r="26" spans="1:16" ht="27.75" customHeight="1">
      <c r="A26" s="53">
        <v>17</v>
      </c>
      <c r="B26" s="111" t="s">
        <v>29</v>
      </c>
      <c r="C26" s="247">
        <v>53</v>
      </c>
      <c r="D26" s="248">
        <v>1</v>
      </c>
      <c r="E26" s="248">
        <v>0</v>
      </c>
      <c r="F26" s="248">
        <v>21</v>
      </c>
      <c r="G26" s="248">
        <v>10</v>
      </c>
      <c r="H26" s="248">
        <v>19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8">
        <v>1</v>
      </c>
      <c r="O26" s="248">
        <v>1</v>
      </c>
      <c r="P26" s="248">
        <v>0</v>
      </c>
    </row>
    <row r="27" spans="1:16" ht="27.75" customHeight="1">
      <c r="A27" s="266">
        <v>18</v>
      </c>
      <c r="B27" s="267" t="s">
        <v>30</v>
      </c>
      <c r="C27" s="348">
        <v>36</v>
      </c>
      <c r="D27" s="349">
        <v>0</v>
      </c>
      <c r="E27" s="349">
        <v>0</v>
      </c>
      <c r="F27" s="349">
        <v>10</v>
      </c>
      <c r="G27" s="349">
        <v>17</v>
      </c>
      <c r="H27" s="349">
        <v>6</v>
      </c>
      <c r="I27" s="349">
        <v>2</v>
      </c>
      <c r="J27" s="349">
        <v>0</v>
      </c>
      <c r="K27" s="349">
        <v>0</v>
      </c>
      <c r="L27" s="349">
        <v>0</v>
      </c>
      <c r="M27" s="349">
        <v>0</v>
      </c>
      <c r="N27" s="349">
        <v>0</v>
      </c>
      <c r="O27" s="349">
        <v>1</v>
      </c>
      <c r="P27" s="349">
        <v>0</v>
      </c>
    </row>
    <row r="28" spans="1:16" ht="17.25">
      <c r="A28" s="350" t="s">
        <v>8</v>
      </c>
      <c r="B28" s="351"/>
      <c r="C28" s="249">
        <f>SUM(C10:C27)</f>
        <v>794</v>
      </c>
      <c r="D28" s="249">
        <v>14</v>
      </c>
      <c r="E28" s="249">
        <v>1</v>
      </c>
      <c r="F28" s="249">
        <v>326</v>
      </c>
      <c r="G28" s="249">
        <v>243</v>
      </c>
      <c r="H28" s="249">
        <v>159</v>
      </c>
      <c r="I28" s="249">
        <v>26</v>
      </c>
      <c r="J28" s="249">
        <v>7</v>
      </c>
      <c r="K28" s="249">
        <v>3</v>
      </c>
      <c r="L28" s="249">
        <v>6</v>
      </c>
      <c r="M28" s="249">
        <f>SUM(M10:M27)</f>
        <v>0</v>
      </c>
      <c r="N28" s="249">
        <v>4</v>
      </c>
      <c r="O28" s="249">
        <v>4</v>
      </c>
      <c r="P28" s="249">
        <v>2</v>
      </c>
    </row>
  </sheetData>
  <sheetProtection/>
  <mergeCells count="19">
    <mergeCell ref="N8:O8"/>
    <mergeCell ref="P8:P9"/>
    <mergeCell ref="A28:B28"/>
    <mergeCell ref="B6:B9"/>
    <mergeCell ref="C6:C9"/>
    <mergeCell ref="D6:P6"/>
    <mergeCell ref="D7:E8"/>
    <mergeCell ref="F7:I7"/>
    <mergeCell ref="J7:M7"/>
    <mergeCell ref="N7:P7"/>
    <mergeCell ref="F8:G8"/>
    <mergeCell ref="H8:I8"/>
    <mergeCell ref="J8:K8"/>
    <mergeCell ref="A1:P1"/>
    <mergeCell ref="A2:P2"/>
    <mergeCell ref="A3:P3"/>
    <mergeCell ref="A4:P4"/>
    <mergeCell ref="A6:A9"/>
    <mergeCell ref="L8:M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6"/>
  <sheetViews>
    <sheetView zoomScale="85" zoomScaleNormal="85" zoomScalePageLayoutView="0" workbookViewId="0" topLeftCell="A1">
      <selection activeCell="V8" sqref="V8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7.875" style="0" customWidth="1"/>
    <col min="4" max="4" width="7.50390625" style="0" customWidth="1"/>
    <col min="5" max="5" width="7.375" style="0" customWidth="1"/>
    <col min="6" max="7" width="7.125" style="0" customWidth="1"/>
    <col min="8" max="8" width="7.875" style="0" customWidth="1"/>
    <col min="9" max="9" width="7.375" style="0" customWidth="1"/>
    <col min="10" max="10" width="6.50390625" style="0" customWidth="1"/>
    <col min="12" max="12" width="6.625" style="0" customWidth="1"/>
    <col min="13" max="13" width="7.00390625" style="0" customWidth="1"/>
    <col min="14" max="14" width="9.50390625" style="0" customWidth="1"/>
    <col min="15" max="15" width="7.375" style="0" customWidth="1"/>
    <col min="16" max="16" width="8.875" style="0" customWidth="1"/>
    <col min="18" max="18" width="10.625" style="0" customWidth="1"/>
    <col min="19" max="19" width="11.50390625" style="0" customWidth="1"/>
    <col min="20" max="20" width="6.125" style="0" hidden="1" customWidth="1"/>
  </cols>
  <sheetData>
    <row r="1" spans="1:19" s="34" customFormat="1" ht="45.75" customHeight="1">
      <c r="A1" s="366" t="s">
        <v>238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spans="1:19" s="38" customFormat="1" ht="33" customHeight="1">
      <c r="A2" s="357" t="s">
        <v>9</v>
      </c>
      <c r="B2" s="360" t="s">
        <v>10</v>
      </c>
      <c r="C2" s="357" t="s">
        <v>89</v>
      </c>
      <c r="D2" s="364" t="s">
        <v>90</v>
      </c>
      <c r="E2" s="365"/>
      <c r="F2" s="359" t="s">
        <v>91</v>
      </c>
      <c r="G2" s="359"/>
      <c r="H2" s="362" t="s">
        <v>92</v>
      </c>
      <c r="I2" s="363"/>
      <c r="J2" s="362" t="s">
        <v>93</v>
      </c>
      <c r="K2" s="363"/>
      <c r="L2" s="362" t="s">
        <v>94</v>
      </c>
      <c r="M2" s="367"/>
      <c r="N2" s="359" t="s">
        <v>95</v>
      </c>
      <c r="O2" s="359" t="s">
        <v>96</v>
      </c>
      <c r="P2" s="359" t="s">
        <v>97</v>
      </c>
      <c r="Q2" s="359" t="s">
        <v>98</v>
      </c>
      <c r="R2" s="364" t="s">
        <v>8</v>
      </c>
      <c r="S2" s="368" t="s">
        <v>195</v>
      </c>
    </row>
    <row r="3" spans="1:19" s="38" customFormat="1" ht="64.5" customHeight="1" thickBot="1">
      <c r="A3" s="358"/>
      <c r="B3" s="361"/>
      <c r="C3" s="358"/>
      <c r="D3" s="120" t="s">
        <v>99</v>
      </c>
      <c r="E3" s="120" t="s">
        <v>100</v>
      </c>
      <c r="F3" s="120" t="s">
        <v>99</v>
      </c>
      <c r="G3" s="120" t="s">
        <v>100</v>
      </c>
      <c r="H3" s="120" t="s">
        <v>99</v>
      </c>
      <c r="I3" s="120" t="s">
        <v>100</v>
      </c>
      <c r="J3" s="120" t="s">
        <v>99</v>
      </c>
      <c r="K3" s="120" t="s">
        <v>100</v>
      </c>
      <c r="L3" s="120" t="s">
        <v>99</v>
      </c>
      <c r="M3" s="120" t="s">
        <v>100</v>
      </c>
      <c r="N3" s="370"/>
      <c r="O3" s="370"/>
      <c r="P3" s="370"/>
      <c r="Q3" s="370"/>
      <c r="R3" s="371"/>
      <c r="S3" s="369"/>
    </row>
    <row r="4" spans="1:19" s="38" customFormat="1" ht="27.75" customHeight="1" thickTop="1">
      <c r="A4" s="103">
        <v>1</v>
      </c>
      <c r="B4" s="104" t="s">
        <v>13</v>
      </c>
      <c r="C4" s="122">
        <v>27</v>
      </c>
      <c r="D4" s="123" t="s">
        <v>239</v>
      </c>
      <c r="E4" s="124">
        <v>57</v>
      </c>
      <c r="F4" s="123">
        <v>37</v>
      </c>
      <c r="G4" s="123">
        <v>22</v>
      </c>
      <c r="H4" s="122">
        <v>26</v>
      </c>
      <c r="I4" s="125">
        <v>35</v>
      </c>
      <c r="J4" s="126">
        <v>9</v>
      </c>
      <c r="K4" s="127">
        <v>328</v>
      </c>
      <c r="L4" s="128">
        <v>9</v>
      </c>
      <c r="M4" s="128" t="s">
        <v>240</v>
      </c>
      <c r="N4" s="128">
        <v>3544</v>
      </c>
      <c r="O4" s="124">
        <v>112</v>
      </c>
      <c r="P4" s="103">
        <v>260</v>
      </c>
      <c r="Q4" s="124">
        <v>2</v>
      </c>
      <c r="R4" s="129">
        <f>C4+D4+E4+F4+G4+H4+I4+J4+K4+L4+M4+N4+O4+P4+Q4</f>
        <v>4600</v>
      </c>
      <c r="S4" s="130" t="s">
        <v>241</v>
      </c>
    </row>
    <row r="5" spans="1:20" ht="27.75" customHeight="1">
      <c r="A5" s="266">
        <v>2</v>
      </c>
      <c r="B5" s="267" t="s">
        <v>14</v>
      </c>
      <c r="C5" s="272">
        <v>16</v>
      </c>
      <c r="D5" s="273" t="s">
        <v>242</v>
      </c>
      <c r="E5" s="273">
        <v>7</v>
      </c>
      <c r="F5" s="273">
        <v>77</v>
      </c>
      <c r="G5" s="273">
        <v>23</v>
      </c>
      <c r="H5" s="272">
        <v>174</v>
      </c>
      <c r="I5" s="274">
        <v>237</v>
      </c>
      <c r="J5" s="275">
        <v>3</v>
      </c>
      <c r="K5" s="276">
        <v>273</v>
      </c>
      <c r="L5" s="272">
        <v>28</v>
      </c>
      <c r="M5" s="272" t="s">
        <v>243</v>
      </c>
      <c r="N5" s="272">
        <v>3775</v>
      </c>
      <c r="O5" s="273">
        <v>110</v>
      </c>
      <c r="P5" s="266">
        <v>57</v>
      </c>
      <c r="Q5" s="273">
        <v>5006</v>
      </c>
      <c r="R5" s="277">
        <f aca="true" t="shared" si="0" ref="R5:R22">C5+D5+E5+F5+G5+H5+I5+J5+K5+L5+M5+N5+O5+P5+Q5</f>
        <v>9858</v>
      </c>
      <c r="S5" s="278" t="s">
        <v>244</v>
      </c>
      <c r="T5" t="s">
        <v>101</v>
      </c>
    </row>
    <row r="6" spans="1:20" ht="27.75" customHeight="1">
      <c r="A6" s="53">
        <v>3</v>
      </c>
      <c r="B6" s="111" t="s">
        <v>15</v>
      </c>
      <c r="C6" s="51">
        <v>41</v>
      </c>
      <c r="D6" s="50" t="s">
        <v>245</v>
      </c>
      <c r="E6" s="47">
        <v>42</v>
      </c>
      <c r="F6" s="50">
        <v>132</v>
      </c>
      <c r="G6" s="50">
        <v>18</v>
      </c>
      <c r="H6" s="51">
        <v>76</v>
      </c>
      <c r="I6" s="90">
        <v>53</v>
      </c>
      <c r="J6" s="91">
        <v>13</v>
      </c>
      <c r="K6" s="48">
        <v>507</v>
      </c>
      <c r="L6" s="46">
        <v>26</v>
      </c>
      <c r="M6" s="46" t="s">
        <v>246</v>
      </c>
      <c r="N6" s="46">
        <v>10165</v>
      </c>
      <c r="O6" s="47">
        <v>164</v>
      </c>
      <c r="P6" s="53">
        <v>202</v>
      </c>
      <c r="Q6" s="47">
        <v>3</v>
      </c>
      <c r="R6" s="49">
        <f t="shared" si="0"/>
        <v>11837</v>
      </c>
      <c r="S6" s="92" t="s">
        <v>247</v>
      </c>
      <c r="T6" t="s">
        <v>102</v>
      </c>
    </row>
    <row r="7" spans="1:20" ht="27.75" customHeight="1">
      <c r="A7" s="266">
        <v>4</v>
      </c>
      <c r="B7" s="267" t="s">
        <v>16</v>
      </c>
      <c r="C7" s="272">
        <v>76</v>
      </c>
      <c r="D7" s="273" t="s">
        <v>248</v>
      </c>
      <c r="E7" s="273">
        <v>118</v>
      </c>
      <c r="F7" s="273">
        <v>1969</v>
      </c>
      <c r="G7" s="273">
        <v>635</v>
      </c>
      <c r="H7" s="272">
        <v>260</v>
      </c>
      <c r="I7" s="274">
        <v>244</v>
      </c>
      <c r="J7" s="275">
        <v>301</v>
      </c>
      <c r="K7" s="276">
        <v>2399</v>
      </c>
      <c r="L7" s="272">
        <v>152</v>
      </c>
      <c r="M7" s="272" t="s">
        <v>249</v>
      </c>
      <c r="N7" s="272">
        <v>19076</v>
      </c>
      <c r="O7" s="273">
        <v>393</v>
      </c>
      <c r="P7" s="266">
        <v>414</v>
      </c>
      <c r="Q7" s="273">
        <v>30</v>
      </c>
      <c r="R7" s="277">
        <f t="shared" si="0"/>
        <v>26719</v>
      </c>
      <c r="S7" s="278" t="s">
        <v>250</v>
      </c>
      <c r="T7" t="s">
        <v>103</v>
      </c>
    </row>
    <row r="8" spans="1:20" ht="27.75" customHeight="1">
      <c r="A8" s="53">
        <v>5</v>
      </c>
      <c r="B8" s="111" t="s">
        <v>17</v>
      </c>
      <c r="C8" s="51">
        <v>90</v>
      </c>
      <c r="D8" s="50" t="s">
        <v>251</v>
      </c>
      <c r="E8" s="47">
        <v>22</v>
      </c>
      <c r="F8" s="50">
        <v>535</v>
      </c>
      <c r="G8" s="50">
        <v>63</v>
      </c>
      <c r="H8" s="51">
        <v>286</v>
      </c>
      <c r="I8" s="90">
        <v>152</v>
      </c>
      <c r="J8" s="91">
        <v>89</v>
      </c>
      <c r="K8" s="48">
        <v>1649</v>
      </c>
      <c r="L8" s="46">
        <v>52</v>
      </c>
      <c r="M8" s="46" t="s">
        <v>252</v>
      </c>
      <c r="N8" s="46">
        <v>19702</v>
      </c>
      <c r="O8" s="47">
        <v>324</v>
      </c>
      <c r="P8" s="53">
        <v>305</v>
      </c>
      <c r="Q8" s="47">
        <v>25</v>
      </c>
      <c r="R8" s="49">
        <f t="shared" si="0"/>
        <v>23766</v>
      </c>
      <c r="S8" s="92" t="s">
        <v>253</v>
      </c>
      <c r="T8" t="s">
        <v>104</v>
      </c>
    </row>
    <row r="9" spans="1:20" ht="27.75" customHeight="1">
      <c r="A9" s="266">
        <v>6</v>
      </c>
      <c r="B9" s="267" t="s">
        <v>18</v>
      </c>
      <c r="C9" s="272">
        <v>81</v>
      </c>
      <c r="D9" s="273" t="s">
        <v>254</v>
      </c>
      <c r="E9" s="273">
        <v>26</v>
      </c>
      <c r="F9" s="273">
        <v>783</v>
      </c>
      <c r="G9" s="273">
        <v>207</v>
      </c>
      <c r="H9" s="272">
        <v>977</v>
      </c>
      <c r="I9" s="274">
        <v>1026</v>
      </c>
      <c r="J9" s="275">
        <v>53</v>
      </c>
      <c r="K9" s="276">
        <v>1192</v>
      </c>
      <c r="L9" s="272">
        <v>58</v>
      </c>
      <c r="M9" s="272" t="s">
        <v>255</v>
      </c>
      <c r="N9" s="272">
        <v>17354</v>
      </c>
      <c r="O9" s="273">
        <v>421</v>
      </c>
      <c r="P9" s="266">
        <v>342</v>
      </c>
      <c r="Q9" s="273">
        <v>11</v>
      </c>
      <c r="R9" s="277">
        <f t="shared" si="0"/>
        <v>23139</v>
      </c>
      <c r="S9" s="278" t="s">
        <v>256</v>
      </c>
      <c r="T9" t="s">
        <v>105</v>
      </c>
    </row>
    <row r="10" spans="1:20" ht="27.75" customHeight="1">
      <c r="A10" s="53">
        <v>7</v>
      </c>
      <c r="B10" s="111" t="s">
        <v>19</v>
      </c>
      <c r="C10" s="51">
        <v>26</v>
      </c>
      <c r="D10" s="50" t="s">
        <v>257</v>
      </c>
      <c r="E10" s="47">
        <v>36</v>
      </c>
      <c r="F10" s="50">
        <v>138</v>
      </c>
      <c r="G10" s="50">
        <v>52</v>
      </c>
      <c r="H10" s="51">
        <v>204</v>
      </c>
      <c r="I10" s="90">
        <v>360</v>
      </c>
      <c r="J10" s="91">
        <v>12</v>
      </c>
      <c r="K10" s="48">
        <v>485</v>
      </c>
      <c r="L10" s="46">
        <v>37</v>
      </c>
      <c r="M10" s="46" t="s">
        <v>258</v>
      </c>
      <c r="N10" s="46">
        <v>7232</v>
      </c>
      <c r="O10" s="47">
        <v>144</v>
      </c>
      <c r="P10" s="53">
        <v>180</v>
      </c>
      <c r="Q10" s="47">
        <v>2859</v>
      </c>
      <c r="R10" s="49">
        <f t="shared" si="0"/>
        <v>11891</v>
      </c>
      <c r="S10" s="92" t="s">
        <v>259</v>
      </c>
      <c r="T10" t="s">
        <v>106</v>
      </c>
    </row>
    <row r="11" spans="1:20" ht="27.75" customHeight="1">
      <c r="A11" s="266">
        <v>8</v>
      </c>
      <c r="B11" s="267" t="s">
        <v>20</v>
      </c>
      <c r="C11" s="272">
        <v>15</v>
      </c>
      <c r="D11" s="273" t="s">
        <v>257</v>
      </c>
      <c r="E11" s="273">
        <v>23</v>
      </c>
      <c r="F11" s="273">
        <v>58</v>
      </c>
      <c r="G11" s="273">
        <v>41</v>
      </c>
      <c r="H11" s="272">
        <v>50</v>
      </c>
      <c r="I11" s="274">
        <v>143</v>
      </c>
      <c r="J11" s="275">
        <v>10</v>
      </c>
      <c r="K11" s="276">
        <v>332</v>
      </c>
      <c r="L11" s="272">
        <v>10</v>
      </c>
      <c r="M11" s="272" t="s">
        <v>260</v>
      </c>
      <c r="N11" s="272">
        <v>4389</v>
      </c>
      <c r="O11" s="273">
        <v>154</v>
      </c>
      <c r="P11" s="266">
        <v>167</v>
      </c>
      <c r="Q11" s="273">
        <v>9</v>
      </c>
      <c r="R11" s="277">
        <f t="shared" si="0"/>
        <v>5550</v>
      </c>
      <c r="S11" s="278" t="s">
        <v>261</v>
      </c>
      <c r="T11" t="s">
        <v>107</v>
      </c>
    </row>
    <row r="12" spans="1:20" ht="27.75" customHeight="1">
      <c r="A12" s="53">
        <v>9</v>
      </c>
      <c r="B12" s="111" t="s">
        <v>21</v>
      </c>
      <c r="C12" s="51">
        <v>37</v>
      </c>
      <c r="D12" s="50" t="s">
        <v>262</v>
      </c>
      <c r="E12" s="47">
        <v>29</v>
      </c>
      <c r="F12" s="50">
        <v>283</v>
      </c>
      <c r="G12" s="50">
        <v>64</v>
      </c>
      <c r="H12" s="51">
        <v>254</v>
      </c>
      <c r="I12" s="90">
        <v>241</v>
      </c>
      <c r="J12" s="91">
        <v>21</v>
      </c>
      <c r="K12" s="48">
        <v>459</v>
      </c>
      <c r="L12" s="46">
        <v>33</v>
      </c>
      <c r="M12" s="46" t="s">
        <v>263</v>
      </c>
      <c r="N12" s="46">
        <v>8194</v>
      </c>
      <c r="O12" s="47">
        <v>194</v>
      </c>
      <c r="P12" s="53">
        <v>214</v>
      </c>
      <c r="Q12" s="47">
        <v>19</v>
      </c>
      <c r="R12" s="49">
        <f t="shared" si="0"/>
        <v>10304</v>
      </c>
      <c r="S12" s="92" t="s">
        <v>264</v>
      </c>
      <c r="T12" t="s">
        <v>108</v>
      </c>
    </row>
    <row r="13" spans="1:20" ht="27.75" customHeight="1">
      <c r="A13" s="266">
        <v>10</v>
      </c>
      <c r="B13" s="267" t="s">
        <v>22</v>
      </c>
      <c r="C13" s="272">
        <v>16</v>
      </c>
      <c r="D13" s="273" t="s">
        <v>265</v>
      </c>
      <c r="E13" s="273">
        <v>26</v>
      </c>
      <c r="F13" s="273">
        <v>21</v>
      </c>
      <c r="G13" s="273">
        <v>10</v>
      </c>
      <c r="H13" s="272">
        <v>37</v>
      </c>
      <c r="I13" s="274">
        <v>50</v>
      </c>
      <c r="J13" s="275">
        <v>5</v>
      </c>
      <c r="K13" s="276">
        <v>219</v>
      </c>
      <c r="L13" s="272">
        <v>12</v>
      </c>
      <c r="M13" s="272" t="s">
        <v>266</v>
      </c>
      <c r="N13" s="272">
        <v>2763</v>
      </c>
      <c r="O13" s="273">
        <v>60</v>
      </c>
      <c r="P13" s="266">
        <v>94</v>
      </c>
      <c r="Q13" s="273">
        <v>6</v>
      </c>
      <c r="R13" s="277">
        <f t="shared" si="0"/>
        <v>3399</v>
      </c>
      <c r="S13" s="278" t="s">
        <v>267</v>
      </c>
      <c r="T13" t="s">
        <v>109</v>
      </c>
    </row>
    <row r="14" spans="1:20" ht="27.75" customHeight="1">
      <c r="A14" s="53">
        <v>11</v>
      </c>
      <c r="B14" s="111" t="s">
        <v>23</v>
      </c>
      <c r="C14" s="51">
        <v>17</v>
      </c>
      <c r="D14" s="50" t="s">
        <v>268</v>
      </c>
      <c r="E14" s="47">
        <v>12</v>
      </c>
      <c r="F14" s="50">
        <v>270</v>
      </c>
      <c r="G14" s="50">
        <v>81</v>
      </c>
      <c r="H14" s="51">
        <v>192</v>
      </c>
      <c r="I14" s="90">
        <v>209</v>
      </c>
      <c r="J14" s="91">
        <v>10</v>
      </c>
      <c r="K14" s="48">
        <v>632</v>
      </c>
      <c r="L14" s="46">
        <v>10</v>
      </c>
      <c r="M14" s="46" t="s">
        <v>269</v>
      </c>
      <c r="N14" s="46">
        <v>4890</v>
      </c>
      <c r="O14" s="47">
        <v>111</v>
      </c>
      <c r="P14" s="53">
        <v>90</v>
      </c>
      <c r="Q14" s="47">
        <v>4</v>
      </c>
      <c r="R14" s="49">
        <f t="shared" si="0"/>
        <v>6677</v>
      </c>
      <c r="S14" s="92" t="s">
        <v>270</v>
      </c>
      <c r="T14" t="s">
        <v>110</v>
      </c>
    </row>
    <row r="15" spans="1:20" ht="27.75" customHeight="1">
      <c r="A15" s="266">
        <v>12</v>
      </c>
      <c r="B15" s="267" t="s">
        <v>24</v>
      </c>
      <c r="C15" s="272">
        <v>78</v>
      </c>
      <c r="D15" s="273" t="s">
        <v>271</v>
      </c>
      <c r="E15" s="273">
        <v>60</v>
      </c>
      <c r="F15" s="273">
        <v>208</v>
      </c>
      <c r="G15" s="273">
        <v>66</v>
      </c>
      <c r="H15" s="272">
        <v>300</v>
      </c>
      <c r="I15" s="274">
        <v>506</v>
      </c>
      <c r="J15" s="275">
        <v>19</v>
      </c>
      <c r="K15" s="276">
        <v>541</v>
      </c>
      <c r="L15" s="272">
        <v>38</v>
      </c>
      <c r="M15" s="272" t="s">
        <v>272</v>
      </c>
      <c r="N15" s="272">
        <v>7369</v>
      </c>
      <c r="O15" s="273">
        <v>150</v>
      </c>
      <c r="P15" s="266">
        <v>234</v>
      </c>
      <c r="Q15" s="273">
        <v>9</v>
      </c>
      <c r="R15" s="277">
        <f t="shared" si="0"/>
        <v>9755</v>
      </c>
      <c r="S15" s="278" t="s">
        <v>273</v>
      </c>
      <c r="T15" t="s">
        <v>111</v>
      </c>
    </row>
    <row r="16" spans="1:20" ht="27.75" customHeight="1">
      <c r="A16" s="53">
        <v>13</v>
      </c>
      <c r="B16" s="111" t="s">
        <v>25</v>
      </c>
      <c r="C16" s="51">
        <v>12</v>
      </c>
      <c r="D16" s="50" t="s">
        <v>274</v>
      </c>
      <c r="E16" s="47">
        <v>19</v>
      </c>
      <c r="F16" s="50">
        <v>20</v>
      </c>
      <c r="G16" s="50">
        <v>6</v>
      </c>
      <c r="H16" s="51">
        <v>184</v>
      </c>
      <c r="I16" s="90">
        <v>303</v>
      </c>
      <c r="J16" s="91">
        <v>7</v>
      </c>
      <c r="K16" s="48">
        <v>216</v>
      </c>
      <c r="L16" s="46">
        <v>11</v>
      </c>
      <c r="M16" s="46" t="s">
        <v>275</v>
      </c>
      <c r="N16" s="46">
        <v>3009</v>
      </c>
      <c r="O16" s="47">
        <v>117</v>
      </c>
      <c r="P16" s="53">
        <v>138</v>
      </c>
      <c r="Q16" s="47">
        <v>8</v>
      </c>
      <c r="R16" s="49">
        <f t="shared" si="0"/>
        <v>4149</v>
      </c>
      <c r="S16" s="92" t="s">
        <v>276</v>
      </c>
      <c r="T16" t="s">
        <v>112</v>
      </c>
    </row>
    <row r="17" spans="1:20" ht="27.75" customHeight="1">
      <c r="A17" s="266">
        <v>14</v>
      </c>
      <c r="B17" s="267" t="s">
        <v>26</v>
      </c>
      <c r="C17" s="272">
        <v>30</v>
      </c>
      <c r="D17" s="273" t="s">
        <v>277</v>
      </c>
      <c r="E17" s="273">
        <v>14</v>
      </c>
      <c r="F17" s="273">
        <v>176</v>
      </c>
      <c r="G17" s="273">
        <v>46</v>
      </c>
      <c r="H17" s="272">
        <v>69</v>
      </c>
      <c r="I17" s="274">
        <v>77</v>
      </c>
      <c r="J17" s="275">
        <v>23</v>
      </c>
      <c r="K17" s="276">
        <v>493</v>
      </c>
      <c r="L17" s="272">
        <v>30</v>
      </c>
      <c r="M17" s="272" t="s">
        <v>278</v>
      </c>
      <c r="N17" s="272">
        <v>5601</v>
      </c>
      <c r="O17" s="273">
        <v>137</v>
      </c>
      <c r="P17" s="266">
        <v>124</v>
      </c>
      <c r="Q17" s="273">
        <v>13</v>
      </c>
      <c r="R17" s="277">
        <f t="shared" si="0"/>
        <v>7221</v>
      </c>
      <c r="S17" s="278" t="s">
        <v>279</v>
      </c>
      <c r="T17" t="s">
        <v>113</v>
      </c>
    </row>
    <row r="18" spans="1:20" ht="27.75" customHeight="1">
      <c r="A18" s="53">
        <v>15</v>
      </c>
      <c r="B18" s="111" t="s">
        <v>27</v>
      </c>
      <c r="C18" s="51">
        <v>38</v>
      </c>
      <c r="D18" s="50" t="s">
        <v>257</v>
      </c>
      <c r="E18" s="47">
        <v>11</v>
      </c>
      <c r="F18" s="50">
        <v>45</v>
      </c>
      <c r="G18" s="50">
        <v>47</v>
      </c>
      <c r="H18" s="51">
        <v>115</v>
      </c>
      <c r="I18" s="90">
        <v>122</v>
      </c>
      <c r="J18" s="91">
        <v>7</v>
      </c>
      <c r="K18" s="48">
        <v>259</v>
      </c>
      <c r="L18" s="46">
        <v>34</v>
      </c>
      <c r="M18" s="46" t="s">
        <v>130</v>
      </c>
      <c r="N18" s="46">
        <v>5216</v>
      </c>
      <c r="O18" s="47">
        <v>117</v>
      </c>
      <c r="P18" s="53">
        <v>113</v>
      </c>
      <c r="Q18" s="47">
        <v>2</v>
      </c>
      <c r="R18" s="49">
        <f t="shared" si="0"/>
        <v>6225</v>
      </c>
      <c r="S18" s="92" t="s">
        <v>280</v>
      </c>
      <c r="T18" t="s">
        <v>114</v>
      </c>
    </row>
    <row r="19" spans="1:20" ht="27.75" customHeight="1">
      <c r="A19" s="266">
        <v>16</v>
      </c>
      <c r="B19" s="267" t="s">
        <v>28</v>
      </c>
      <c r="C19" s="272">
        <v>19</v>
      </c>
      <c r="D19" s="273" t="s">
        <v>281</v>
      </c>
      <c r="E19" s="273">
        <v>18</v>
      </c>
      <c r="F19" s="273">
        <v>250</v>
      </c>
      <c r="G19" s="273">
        <v>96</v>
      </c>
      <c r="H19" s="272">
        <v>65</v>
      </c>
      <c r="I19" s="274">
        <v>152</v>
      </c>
      <c r="J19" s="275">
        <v>18</v>
      </c>
      <c r="K19" s="276">
        <v>340</v>
      </c>
      <c r="L19" s="272">
        <v>125</v>
      </c>
      <c r="M19" s="272" t="s">
        <v>282</v>
      </c>
      <c r="N19" s="272">
        <v>3436</v>
      </c>
      <c r="O19" s="273">
        <v>107</v>
      </c>
      <c r="P19" s="266">
        <v>100</v>
      </c>
      <c r="Q19" s="273">
        <v>24</v>
      </c>
      <c r="R19" s="277">
        <f t="shared" si="0"/>
        <v>5599</v>
      </c>
      <c r="S19" s="278" t="s">
        <v>283</v>
      </c>
      <c r="T19" t="s">
        <v>115</v>
      </c>
    </row>
    <row r="20" spans="1:20" ht="27.75" customHeight="1">
      <c r="A20" s="53">
        <v>17</v>
      </c>
      <c r="B20" s="111" t="s">
        <v>29</v>
      </c>
      <c r="C20" s="51">
        <v>23</v>
      </c>
      <c r="D20" s="50" t="s">
        <v>284</v>
      </c>
      <c r="E20" s="47">
        <v>55</v>
      </c>
      <c r="F20" s="50">
        <v>54</v>
      </c>
      <c r="G20" s="50">
        <v>32</v>
      </c>
      <c r="H20" s="51">
        <v>24</v>
      </c>
      <c r="I20" s="90">
        <v>60</v>
      </c>
      <c r="J20" s="91">
        <v>15</v>
      </c>
      <c r="K20" s="48">
        <v>482</v>
      </c>
      <c r="L20" s="46">
        <v>40</v>
      </c>
      <c r="M20" s="46" t="s">
        <v>285</v>
      </c>
      <c r="N20" s="46">
        <v>5464</v>
      </c>
      <c r="O20" s="47">
        <v>196</v>
      </c>
      <c r="P20" s="53">
        <v>243</v>
      </c>
      <c r="Q20" s="47">
        <v>9</v>
      </c>
      <c r="R20" s="49">
        <f t="shared" si="0"/>
        <v>6836</v>
      </c>
      <c r="S20" s="92" t="s">
        <v>286</v>
      </c>
      <c r="T20" t="s">
        <v>116</v>
      </c>
    </row>
    <row r="21" spans="1:20" ht="27.75" customHeight="1">
      <c r="A21" s="266">
        <v>18</v>
      </c>
      <c r="B21" s="267" t="s">
        <v>30</v>
      </c>
      <c r="C21" s="272">
        <v>33</v>
      </c>
      <c r="D21" s="273" t="s">
        <v>287</v>
      </c>
      <c r="E21" s="273">
        <v>30</v>
      </c>
      <c r="F21" s="273">
        <v>250</v>
      </c>
      <c r="G21" s="273">
        <v>82</v>
      </c>
      <c r="H21" s="272">
        <v>630</v>
      </c>
      <c r="I21" s="274">
        <v>879</v>
      </c>
      <c r="J21" s="275">
        <v>34</v>
      </c>
      <c r="K21" s="276">
        <v>553</v>
      </c>
      <c r="L21" s="272">
        <v>34</v>
      </c>
      <c r="M21" s="272" t="s">
        <v>288</v>
      </c>
      <c r="N21" s="272">
        <v>8829</v>
      </c>
      <c r="O21" s="273">
        <v>210</v>
      </c>
      <c r="P21" s="266">
        <v>220</v>
      </c>
      <c r="Q21" s="273">
        <v>14</v>
      </c>
      <c r="R21" s="277">
        <f t="shared" si="0"/>
        <v>12012</v>
      </c>
      <c r="S21" s="278" t="s">
        <v>289</v>
      </c>
      <c r="T21" t="s">
        <v>117</v>
      </c>
    </row>
    <row r="22" spans="1:20" ht="27.75" customHeight="1">
      <c r="A22" s="350" t="s">
        <v>8</v>
      </c>
      <c r="B22" s="351"/>
      <c r="C22" s="98">
        <v>675</v>
      </c>
      <c r="D22" s="98" t="s">
        <v>290</v>
      </c>
      <c r="E22" s="52">
        <v>605</v>
      </c>
      <c r="F22" s="98">
        <v>5306</v>
      </c>
      <c r="G22" s="98">
        <v>1591</v>
      </c>
      <c r="H22" s="98">
        <v>3923</v>
      </c>
      <c r="I22" s="98">
        <v>4849</v>
      </c>
      <c r="J22" s="52">
        <v>649</v>
      </c>
      <c r="K22" s="52">
        <v>11359</v>
      </c>
      <c r="L22" s="52">
        <v>739</v>
      </c>
      <c r="M22" s="52" t="s">
        <v>291</v>
      </c>
      <c r="N22" s="52">
        <v>140008</v>
      </c>
      <c r="O22" s="52">
        <v>3221</v>
      </c>
      <c r="P22" s="264">
        <v>3497</v>
      </c>
      <c r="Q22" s="52">
        <v>8053</v>
      </c>
      <c r="R22" s="265">
        <f t="shared" si="0"/>
        <v>189537</v>
      </c>
      <c r="S22" s="131" t="s">
        <v>292</v>
      </c>
      <c r="T22" t="s">
        <v>118</v>
      </c>
    </row>
    <row r="23" spans="1:19" s="8" customFormat="1" ht="30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263" customFormat="1" ht="15">
      <c r="A24" s="262"/>
      <c r="B24" s="55" t="s">
        <v>119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</row>
    <row r="25" s="39" customFormat="1" ht="12.75" customHeight="1"/>
    <row r="26" s="39" customFormat="1" ht="12.75"/>
    <row r="27" s="39" customFormat="1" ht="12.75"/>
    <row r="28" s="39" customFormat="1" ht="12.75"/>
    <row r="29" s="39" customFormat="1" ht="12.75"/>
    <row r="30" s="39" customFormat="1" ht="12.75"/>
    <row r="31" s="39" customFormat="1" ht="12.75"/>
    <row r="32" s="39" customFormat="1" ht="12.75"/>
    <row r="33" s="39" customFormat="1" ht="12.75"/>
    <row r="34" s="39" customFormat="1" ht="12.75" customHeight="1"/>
    <row r="35" s="39" customFormat="1" ht="12.75"/>
    <row r="36" s="39" customFormat="1" ht="12.75"/>
    <row r="37" s="39" customFormat="1" ht="12.75" customHeight="1"/>
    <row r="38" s="39" customFormat="1" ht="12.75"/>
    <row r="39" s="39" customFormat="1" ht="12.75"/>
    <row r="40" s="39" customFormat="1" ht="12.75" customHeight="1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25.5" customHeight="1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 customHeight="1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33" customHeight="1"/>
    <row r="69" s="39" customFormat="1" ht="12.75"/>
    <row r="70" spans="1:11" s="39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39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39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39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39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39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39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39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39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39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39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39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39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39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39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39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39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39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39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39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39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39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39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39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39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39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39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39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39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39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39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39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39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39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39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39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39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39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39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39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39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39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39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39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39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39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39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39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39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39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39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39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39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39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39" customFormat="1" ht="12.75">
      <c r="A124"/>
      <c r="B124"/>
      <c r="C124"/>
      <c r="D124"/>
      <c r="E124"/>
      <c r="F124"/>
      <c r="G124"/>
      <c r="H124"/>
      <c r="I124"/>
      <c r="J124"/>
      <c r="K124"/>
    </row>
    <row r="125" spans="1:11" s="39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1" s="39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39" customFormat="1" ht="12.75">
      <c r="A127"/>
      <c r="B127"/>
      <c r="C127"/>
      <c r="D127"/>
      <c r="E127"/>
      <c r="F127"/>
      <c r="G127"/>
      <c r="H127"/>
      <c r="I127"/>
      <c r="J127"/>
      <c r="K127"/>
    </row>
    <row r="128" spans="1:11" s="39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1" s="39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39" customFormat="1" ht="12.75">
      <c r="A130"/>
      <c r="B130"/>
      <c r="C130"/>
      <c r="D130"/>
      <c r="E130"/>
      <c r="F130"/>
      <c r="G130"/>
      <c r="H130"/>
      <c r="I130"/>
      <c r="J130"/>
      <c r="K130"/>
    </row>
    <row r="131" spans="1:11" s="39" customFormat="1" ht="12.75">
      <c r="A131"/>
      <c r="B131"/>
      <c r="C131"/>
      <c r="D131"/>
      <c r="E131"/>
      <c r="F131"/>
      <c r="G131"/>
      <c r="H131"/>
      <c r="I131"/>
      <c r="J131"/>
      <c r="K131"/>
    </row>
    <row r="132" spans="1:11" s="39" customFormat="1" ht="12.75">
      <c r="A132"/>
      <c r="B132"/>
      <c r="C132"/>
      <c r="D132"/>
      <c r="E132"/>
      <c r="F132"/>
      <c r="G132"/>
      <c r="H132"/>
      <c r="I132"/>
      <c r="J132"/>
      <c r="K132"/>
    </row>
    <row r="133" spans="1:11" s="39" customFormat="1" ht="12.75">
      <c r="A133"/>
      <c r="B133"/>
      <c r="C133"/>
      <c r="D133"/>
      <c r="E133"/>
      <c r="F133"/>
      <c r="G133"/>
      <c r="H133"/>
      <c r="I133"/>
      <c r="J133"/>
      <c r="K133"/>
    </row>
    <row r="134" spans="1:11" s="39" customFormat="1" ht="12.75">
      <c r="A134"/>
      <c r="B134"/>
      <c r="C134"/>
      <c r="D134"/>
      <c r="E134"/>
      <c r="F134"/>
      <c r="G134"/>
      <c r="H134"/>
      <c r="I134"/>
      <c r="J134"/>
      <c r="K134"/>
    </row>
    <row r="135" spans="1:11" s="39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39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39" customFormat="1" ht="12.75">
      <c r="A137"/>
      <c r="B137"/>
      <c r="C137"/>
      <c r="D137"/>
      <c r="E137"/>
      <c r="F137"/>
      <c r="G137"/>
      <c r="H137"/>
      <c r="I137"/>
      <c r="J137"/>
      <c r="K137"/>
    </row>
    <row r="138" spans="1:11" s="39" customFormat="1" ht="12.75">
      <c r="A138"/>
      <c r="B138"/>
      <c r="C138"/>
      <c r="D138"/>
      <c r="E138"/>
      <c r="F138"/>
      <c r="G138"/>
      <c r="H138"/>
      <c r="I138"/>
      <c r="J138"/>
      <c r="K138"/>
    </row>
    <row r="139" spans="1:11" s="39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39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39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39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39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39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39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39" customFormat="1" ht="12.75">
      <c r="A146"/>
      <c r="B146"/>
      <c r="C146"/>
      <c r="D146"/>
      <c r="E146"/>
      <c r="F146"/>
      <c r="G146"/>
      <c r="H146"/>
      <c r="I146"/>
      <c r="J146"/>
      <c r="K146"/>
    </row>
  </sheetData>
  <sheetProtection/>
  <mergeCells count="16">
    <mergeCell ref="J2:K2"/>
    <mergeCell ref="A1:S1"/>
    <mergeCell ref="L2:M2"/>
    <mergeCell ref="S2:S3"/>
    <mergeCell ref="P2:P3"/>
    <mergeCell ref="N2:N3"/>
    <mergeCell ref="O2:O3"/>
    <mergeCell ref="R2:R3"/>
    <mergeCell ref="Q2:Q3"/>
    <mergeCell ref="A22:B22"/>
    <mergeCell ref="A2:A3"/>
    <mergeCell ref="F2:G2"/>
    <mergeCell ref="C2:C3"/>
    <mergeCell ref="B2:B3"/>
    <mergeCell ref="H2:I2"/>
    <mergeCell ref="D2:E2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60" zoomScaleNormal="60" zoomScalePageLayoutView="0" workbookViewId="0" topLeftCell="A1">
      <selection activeCell="S23" sqref="S23"/>
    </sheetView>
  </sheetViews>
  <sheetFormatPr defaultColWidth="9.00390625" defaultRowHeight="12.75"/>
  <cols>
    <col min="1" max="1" width="6.625" style="0" customWidth="1"/>
    <col min="2" max="2" width="23.625" style="0" customWidth="1"/>
    <col min="3" max="3" width="14.375" style="0" customWidth="1"/>
    <col min="4" max="4" width="15.375" style="0" customWidth="1"/>
    <col min="5" max="5" width="26.125" style="0" customWidth="1"/>
    <col min="6" max="6" width="27.50390625" style="0" customWidth="1"/>
    <col min="7" max="7" width="15.875" style="0" customWidth="1"/>
    <col min="8" max="8" width="13.50390625" style="0" customWidth="1"/>
    <col min="9" max="9" width="26.00390625" style="0" customWidth="1"/>
    <col min="10" max="10" width="28.375" style="0" customWidth="1"/>
  </cols>
  <sheetData>
    <row r="1" spans="1:10" ht="48" customHeight="1">
      <c r="A1" s="378" t="s">
        <v>342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20.25" customHeight="1">
      <c r="A2" s="383" t="s">
        <v>9</v>
      </c>
      <c r="B2" s="380" t="s">
        <v>10</v>
      </c>
      <c r="C2" s="380" t="s">
        <v>175</v>
      </c>
      <c r="D2" s="380"/>
      <c r="E2" s="380"/>
      <c r="F2" s="380"/>
      <c r="G2" s="380" t="s">
        <v>176</v>
      </c>
      <c r="H2" s="380"/>
      <c r="I2" s="380"/>
      <c r="J2" s="380"/>
    </row>
    <row r="3" spans="1:10" ht="76.5" customHeight="1">
      <c r="A3" s="383"/>
      <c r="B3" s="380"/>
      <c r="C3" s="379" t="s">
        <v>297</v>
      </c>
      <c r="D3" s="379"/>
      <c r="E3" s="372" t="s">
        <v>343</v>
      </c>
      <c r="F3" s="372" t="s">
        <v>206</v>
      </c>
      <c r="G3" s="379" t="s">
        <v>293</v>
      </c>
      <c r="H3" s="379"/>
      <c r="I3" s="372" t="s">
        <v>343</v>
      </c>
      <c r="J3" s="372" t="s">
        <v>207</v>
      </c>
    </row>
    <row r="4" spans="1:10" ht="15" customHeight="1" thickBot="1">
      <c r="A4" s="384"/>
      <c r="B4" s="385"/>
      <c r="C4" s="134" t="s">
        <v>11</v>
      </c>
      <c r="D4" s="134" t="s">
        <v>12</v>
      </c>
      <c r="E4" s="373"/>
      <c r="F4" s="373"/>
      <c r="G4" s="134" t="s">
        <v>11</v>
      </c>
      <c r="H4" s="134" t="s">
        <v>12</v>
      </c>
      <c r="I4" s="373"/>
      <c r="J4" s="373"/>
    </row>
    <row r="5" spans="1:10" ht="27.75" customHeight="1" thickTop="1">
      <c r="A5" s="103">
        <v>1</v>
      </c>
      <c r="B5" s="104" t="s">
        <v>13</v>
      </c>
      <c r="C5" s="74">
        <v>98</v>
      </c>
      <c r="D5" s="74">
        <v>3</v>
      </c>
      <c r="E5" s="75">
        <v>99</v>
      </c>
      <c r="F5" s="75">
        <v>103</v>
      </c>
      <c r="G5" s="74">
        <v>5280</v>
      </c>
      <c r="H5" s="74">
        <v>127</v>
      </c>
      <c r="I5" s="75">
        <v>5480</v>
      </c>
      <c r="J5" s="75">
        <v>5590</v>
      </c>
    </row>
    <row r="6" spans="1:10" ht="27.75" customHeight="1">
      <c r="A6" s="266">
        <v>2</v>
      </c>
      <c r="B6" s="267" t="s">
        <v>14</v>
      </c>
      <c r="C6" s="279">
        <v>36</v>
      </c>
      <c r="D6" s="279">
        <v>1</v>
      </c>
      <c r="E6" s="280">
        <v>37</v>
      </c>
      <c r="F6" s="280">
        <v>39</v>
      </c>
      <c r="G6" s="279">
        <v>2052</v>
      </c>
      <c r="H6" s="279">
        <v>11</v>
      </c>
      <c r="I6" s="280">
        <v>2204</v>
      </c>
      <c r="J6" s="280">
        <v>2243</v>
      </c>
    </row>
    <row r="7" spans="1:10" ht="27.75" customHeight="1">
      <c r="A7" s="53">
        <v>3</v>
      </c>
      <c r="B7" s="111" t="s">
        <v>15</v>
      </c>
      <c r="C7" s="71">
        <v>72</v>
      </c>
      <c r="D7" s="71">
        <v>4</v>
      </c>
      <c r="E7" s="72">
        <v>75</v>
      </c>
      <c r="F7" s="72">
        <v>76</v>
      </c>
      <c r="G7" s="71">
        <v>5957</v>
      </c>
      <c r="H7" s="71">
        <v>93</v>
      </c>
      <c r="I7" s="72">
        <v>6334</v>
      </c>
      <c r="J7" s="72">
        <v>6468</v>
      </c>
    </row>
    <row r="8" spans="1:10" ht="27.75" customHeight="1">
      <c r="A8" s="266">
        <v>4</v>
      </c>
      <c r="B8" s="267" t="s">
        <v>16</v>
      </c>
      <c r="C8" s="279">
        <v>325</v>
      </c>
      <c r="D8" s="279">
        <v>18</v>
      </c>
      <c r="E8" s="280">
        <v>357</v>
      </c>
      <c r="F8" s="280">
        <v>351</v>
      </c>
      <c r="G8" s="279">
        <v>14282</v>
      </c>
      <c r="H8" s="279">
        <v>635</v>
      </c>
      <c r="I8" s="280">
        <v>15503</v>
      </c>
      <c r="J8" s="280">
        <v>15661</v>
      </c>
    </row>
    <row r="9" spans="1:10" ht="27.75" customHeight="1">
      <c r="A9" s="53">
        <v>5</v>
      </c>
      <c r="B9" s="111" t="s">
        <v>17</v>
      </c>
      <c r="C9" s="71">
        <v>111</v>
      </c>
      <c r="D9" s="71">
        <v>16</v>
      </c>
      <c r="E9" s="72">
        <v>116</v>
      </c>
      <c r="F9" s="72">
        <v>115</v>
      </c>
      <c r="G9" s="71">
        <v>8796</v>
      </c>
      <c r="H9" s="71">
        <v>282</v>
      </c>
      <c r="I9" s="72">
        <v>9256</v>
      </c>
      <c r="J9" s="72">
        <v>9307</v>
      </c>
    </row>
    <row r="10" spans="1:10" ht="27.75" customHeight="1">
      <c r="A10" s="266">
        <v>6</v>
      </c>
      <c r="B10" s="267" t="s">
        <v>18</v>
      </c>
      <c r="C10" s="279">
        <v>218</v>
      </c>
      <c r="D10" s="279">
        <v>8</v>
      </c>
      <c r="E10" s="280">
        <v>226</v>
      </c>
      <c r="F10" s="280">
        <v>232</v>
      </c>
      <c r="G10" s="279">
        <v>14573</v>
      </c>
      <c r="H10" s="279">
        <v>676</v>
      </c>
      <c r="I10" s="280">
        <v>15663</v>
      </c>
      <c r="J10" s="280">
        <v>15847</v>
      </c>
    </row>
    <row r="11" spans="1:10" ht="27.75" customHeight="1">
      <c r="A11" s="53">
        <v>7</v>
      </c>
      <c r="B11" s="111" t="s">
        <v>19</v>
      </c>
      <c r="C11" s="71">
        <v>116</v>
      </c>
      <c r="D11" s="71">
        <v>17</v>
      </c>
      <c r="E11" s="72">
        <v>124</v>
      </c>
      <c r="F11" s="72">
        <v>125</v>
      </c>
      <c r="G11" s="71">
        <v>5074</v>
      </c>
      <c r="H11" s="71">
        <v>226</v>
      </c>
      <c r="I11" s="72">
        <v>5341</v>
      </c>
      <c r="J11" s="72">
        <v>5434</v>
      </c>
    </row>
    <row r="12" spans="1:10" ht="27.75" customHeight="1">
      <c r="A12" s="266">
        <v>8</v>
      </c>
      <c r="B12" s="267" t="s">
        <v>20</v>
      </c>
      <c r="C12" s="279">
        <v>95</v>
      </c>
      <c r="D12" s="279">
        <v>16</v>
      </c>
      <c r="E12" s="280">
        <v>100</v>
      </c>
      <c r="F12" s="280">
        <v>100</v>
      </c>
      <c r="G12" s="279">
        <v>5524</v>
      </c>
      <c r="H12" s="279">
        <v>682</v>
      </c>
      <c r="I12" s="280">
        <v>5696</v>
      </c>
      <c r="J12" s="280">
        <v>5790</v>
      </c>
    </row>
    <row r="13" spans="1:10" ht="27.75" customHeight="1">
      <c r="A13" s="53">
        <v>9</v>
      </c>
      <c r="B13" s="111" t="s">
        <v>21</v>
      </c>
      <c r="C13" s="71">
        <v>96</v>
      </c>
      <c r="D13" s="71">
        <v>7</v>
      </c>
      <c r="E13" s="72">
        <v>100</v>
      </c>
      <c r="F13" s="72">
        <v>104</v>
      </c>
      <c r="G13" s="71">
        <v>5822</v>
      </c>
      <c r="H13" s="71">
        <v>326</v>
      </c>
      <c r="I13" s="72">
        <v>6337</v>
      </c>
      <c r="J13" s="72">
        <v>6490</v>
      </c>
    </row>
    <row r="14" spans="1:10" ht="27.75" customHeight="1">
      <c r="A14" s="266">
        <v>10</v>
      </c>
      <c r="B14" s="267" t="s">
        <v>22</v>
      </c>
      <c r="C14" s="279">
        <v>37</v>
      </c>
      <c r="D14" s="279">
        <v>2</v>
      </c>
      <c r="E14" s="280">
        <v>40</v>
      </c>
      <c r="F14" s="280">
        <v>39</v>
      </c>
      <c r="G14" s="279">
        <v>2243</v>
      </c>
      <c r="H14" s="279">
        <v>73</v>
      </c>
      <c r="I14" s="280">
        <v>2392</v>
      </c>
      <c r="J14" s="280">
        <v>2404</v>
      </c>
    </row>
    <row r="15" spans="1:10" ht="27.75" customHeight="1">
      <c r="A15" s="53">
        <v>11</v>
      </c>
      <c r="B15" s="111" t="s">
        <v>23</v>
      </c>
      <c r="C15" s="71">
        <v>67</v>
      </c>
      <c r="D15" s="71">
        <v>2</v>
      </c>
      <c r="E15" s="72">
        <v>72</v>
      </c>
      <c r="F15" s="72">
        <v>71</v>
      </c>
      <c r="G15" s="71">
        <v>3668</v>
      </c>
      <c r="H15" s="71">
        <v>15</v>
      </c>
      <c r="I15" s="72">
        <v>4024</v>
      </c>
      <c r="J15" s="72">
        <v>4059</v>
      </c>
    </row>
    <row r="16" spans="1:10" ht="27.75" customHeight="1">
      <c r="A16" s="266">
        <v>12</v>
      </c>
      <c r="B16" s="267" t="s">
        <v>24</v>
      </c>
      <c r="C16" s="279">
        <v>86</v>
      </c>
      <c r="D16" s="279">
        <v>3</v>
      </c>
      <c r="E16" s="280">
        <v>96</v>
      </c>
      <c r="F16" s="280">
        <v>98</v>
      </c>
      <c r="G16" s="279">
        <v>5322</v>
      </c>
      <c r="H16" s="279">
        <v>134</v>
      </c>
      <c r="I16" s="280">
        <v>5618</v>
      </c>
      <c r="J16" s="280">
        <v>5725</v>
      </c>
    </row>
    <row r="17" spans="1:10" ht="27.75" customHeight="1">
      <c r="A17" s="53">
        <v>13</v>
      </c>
      <c r="B17" s="111" t="s">
        <v>25</v>
      </c>
      <c r="C17" s="71">
        <v>40</v>
      </c>
      <c r="D17" s="71">
        <v>1</v>
      </c>
      <c r="E17" s="72">
        <v>45</v>
      </c>
      <c r="F17" s="72">
        <v>45</v>
      </c>
      <c r="G17" s="71">
        <v>2953</v>
      </c>
      <c r="H17" s="71">
        <v>95</v>
      </c>
      <c r="I17" s="72">
        <v>3137</v>
      </c>
      <c r="J17" s="72">
        <v>3201</v>
      </c>
    </row>
    <row r="18" spans="1:10" ht="27.75" customHeight="1">
      <c r="A18" s="266">
        <v>14</v>
      </c>
      <c r="B18" s="267" t="s">
        <v>26</v>
      </c>
      <c r="C18" s="279">
        <v>55</v>
      </c>
      <c r="D18" s="279">
        <v>8</v>
      </c>
      <c r="E18" s="280">
        <v>61</v>
      </c>
      <c r="F18" s="280">
        <v>58</v>
      </c>
      <c r="G18" s="279">
        <v>3245</v>
      </c>
      <c r="H18" s="279">
        <v>125</v>
      </c>
      <c r="I18" s="280">
        <v>3449</v>
      </c>
      <c r="J18" s="280">
        <v>3481</v>
      </c>
    </row>
    <row r="19" spans="1:10" ht="27.75" customHeight="1">
      <c r="A19" s="53">
        <v>15</v>
      </c>
      <c r="B19" s="111" t="s">
        <v>27</v>
      </c>
      <c r="C19" s="71">
        <v>56</v>
      </c>
      <c r="D19" s="71">
        <v>2</v>
      </c>
      <c r="E19" s="72">
        <v>61</v>
      </c>
      <c r="F19" s="72">
        <v>61</v>
      </c>
      <c r="G19" s="71">
        <v>3250</v>
      </c>
      <c r="H19" s="71">
        <v>139</v>
      </c>
      <c r="I19" s="72">
        <v>3513</v>
      </c>
      <c r="J19" s="72">
        <v>3578</v>
      </c>
    </row>
    <row r="20" spans="1:10" ht="27.75" customHeight="1">
      <c r="A20" s="266">
        <v>16</v>
      </c>
      <c r="B20" s="267" t="s">
        <v>28</v>
      </c>
      <c r="C20" s="279">
        <v>98</v>
      </c>
      <c r="D20" s="279">
        <v>6</v>
      </c>
      <c r="E20" s="280">
        <v>105</v>
      </c>
      <c r="F20" s="280">
        <v>106</v>
      </c>
      <c r="G20" s="279">
        <v>8344</v>
      </c>
      <c r="H20" s="279">
        <v>346</v>
      </c>
      <c r="I20" s="280">
        <v>9076</v>
      </c>
      <c r="J20" s="280">
        <v>9184</v>
      </c>
    </row>
    <row r="21" spans="1:10" ht="27.75" customHeight="1">
      <c r="A21" s="53">
        <v>17</v>
      </c>
      <c r="B21" s="111" t="s">
        <v>29</v>
      </c>
      <c r="C21" s="71">
        <v>100</v>
      </c>
      <c r="D21" s="71">
        <v>18</v>
      </c>
      <c r="E21" s="72">
        <v>104</v>
      </c>
      <c r="F21" s="72">
        <v>108</v>
      </c>
      <c r="G21" s="71">
        <v>6021</v>
      </c>
      <c r="H21" s="71">
        <v>598</v>
      </c>
      <c r="I21" s="72">
        <v>6231</v>
      </c>
      <c r="J21" s="72">
        <v>6349</v>
      </c>
    </row>
    <row r="22" spans="1:10" ht="27.75" customHeight="1">
      <c r="A22" s="266">
        <v>18</v>
      </c>
      <c r="B22" s="267" t="s">
        <v>30</v>
      </c>
      <c r="C22" s="279">
        <v>98</v>
      </c>
      <c r="D22" s="279">
        <v>4</v>
      </c>
      <c r="E22" s="280">
        <v>102</v>
      </c>
      <c r="F22" s="280">
        <v>103</v>
      </c>
      <c r="G22" s="279">
        <v>6883</v>
      </c>
      <c r="H22" s="279">
        <v>157</v>
      </c>
      <c r="I22" s="280">
        <v>7265</v>
      </c>
      <c r="J22" s="280">
        <v>7289</v>
      </c>
    </row>
    <row r="23" spans="1:10" ht="17.25">
      <c r="A23" s="381"/>
      <c r="B23" s="382" t="s">
        <v>8</v>
      </c>
      <c r="C23" s="43">
        <v>1804</v>
      </c>
      <c r="D23" s="43">
        <v>136</v>
      </c>
      <c r="E23" s="375">
        <f aca="true" t="shared" si="0" ref="E23:J23">SUM(E5:E22)</f>
        <v>1920</v>
      </c>
      <c r="F23" s="375">
        <f t="shared" si="0"/>
        <v>1934</v>
      </c>
      <c r="G23" s="43">
        <f>SUM(G5:G22)</f>
        <v>109289</v>
      </c>
      <c r="H23" s="43">
        <f>SUM(H5:H22)</f>
        <v>4740</v>
      </c>
      <c r="I23" s="375">
        <f t="shared" si="0"/>
        <v>116519</v>
      </c>
      <c r="J23" s="375">
        <f t="shared" si="0"/>
        <v>118100</v>
      </c>
    </row>
    <row r="24" spans="1:10" ht="17.25">
      <c r="A24" s="381"/>
      <c r="B24" s="382"/>
      <c r="C24" s="376">
        <f>C23+D23</f>
        <v>1940</v>
      </c>
      <c r="D24" s="377"/>
      <c r="E24" s="375"/>
      <c r="F24" s="375"/>
      <c r="G24" s="376">
        <f>G23+H23</f>
        <v>114029</v>
      </c>
      <c r="H24" s="377"/>
      <c r="I24" s="375"/>
      <c r="J24" s="375"/>
    </row>
    <row r="25" spans="1:10" ht="35.25" customHeight="1">
      <c r="A25" s="374" t="s">
        <v>31</v>
      </c>
      <c r="B25" s="374"/>
      <c r="C25" s="374"/>
      <c r="D25" s="374"/>
      <c r="E25" s="374"/>
      <c r="F25" s="374"/>
      <c r="G25" s="374"/>
      <c r="H25" s="374"/>
      <c r="I25" s="374"/>
      <c r="J25" s="374"/>
    </row>
  </sheetData>
  <sheetProtection/>
  <mergeCells count="20">
    <mergeCell ref="A1:J1"/>
    <mergeCell ref="G3:H3"/>
    <mergeCell ref="C3:D3"/>
    <mergeCell ref="G2:J2"/>
    <mergeCell ref="A23:A24"/>
    <mergeCell ref="B23:B24"/>
    <mergeCell ref="E23:E24"/>
    <mergeCell ref="A2:A4"/>
    <mergeCell ref="B2:B4"/>
    <mergeCell ref="C2:F2"/>
    <mergeCell ref="E3:E4"/>
    <mergeCell ref="F3:F4"/>
    <mergeCell ref="I3:I4"/>
    <mergeCell ref="J3:J4"/>
    <mergeCell ref="A25:J25"/>
    <mergeCell ref="I23:I24"/>
    <mergeCell ref="J23:J24"/>
    <mergeCell ref="G24:H24"/>
    <mergeCell ref="F23:F24"/>
    <mergeCell ref="C24:D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60" zoomScaleNormal="60" zoomScalePageLayoutView="0" workbookViewId="0" topLeftCell="A1">
      <selection activeCell="AN20" sqref="AN20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8.25390625" style="0" bestFit="1" customWidth="1"/>
    <col min="4" max="4" width="6.625" style="0" bestFit="1" customWidth="1"/>
    <col min="5" max="5" width="6.125" style="0" customWidth="1"/>
    <col min="6" max="6" width="5.50390625" style="0" customWidth="1"/>
    <col min="7" max="7" width="6.125" style="0" customWidth="1"/>
    <col min="8" max="8" width="5.50390625" style="0" customWidth="1"/>
    <col min="9" max="9" width="6.125" style="0" customWidth="1"/>
    <col min="10" max="10" width="5.50390625" style="0" customWidth="1"/>
    <col min="11" max="11" width="6.875" style="0" customWidth="1"/>
    <col min="12" max="12" width="5.50390625" style="0" customWidth="1"/>
    <col min="13" max="13" width="6.875" style="0" customWidth="1"/>
    <col min="14" max="14" width="5.50390625" style="0" customWidth="1"/>
    <col min="15" max="16" width="6.625" style="0" bestFit="1" customWidth="1"/>
    <col min="17" max="17" width="6.00390625" style="0" customWidth="1"/>
    <col min="18" max="18" width="5.50390625" style="0" customWidth="1"/>
    <col min="19" max="19" width="6.00390625" style="0" customWidth="1"/>
    <col min="20" max="20" width="5.50390625" style="0" customWidth="1"/>
    <col min="21" max="21" width="6.00390625" style="0" customWidth="1"/>
    <col min="22" max="22" width="5.50390625" style="0" customWidth="1"/>
    <col min="23" max="23" width="8.25390625" style="0" bestFit="1" customWidth="1"/>
    <col min="24" max="24" width="7.50390625" style="0" customWidth="1"/>
    <col min="25" max="25" width="8.25390625" style="0" bestFit="1" customWidth="1"/>
    <col min="26" max="26" width="6.875" style="0" customWidth="1"/>
    <col min="27" max="27" width="10.00390625" style="0" bestFit="1" customWidth="1"/>
    <col min="28" max="28" width="8.25390625" style="0" bestFit="1" customWidth="1"/>
    <col min="29" max="29" width="9.00390625" style="0" customWidth="1"/>
    <col min="30" max="31" width="13.625" style="0" customWidth="1"/>
    <col min="32" max="32" width="13.50390625" style="0" customWidth="1"/>
    <col min="33" max="33" width="14.875" style="0" customWidth="1"/>
    <col min="34" max="34" width="14.375" style="0" customWidth="1"/>
  </cols>
  <sheetData>
    <row r="1" spans="1:33" s="7" customFormat="1" ht="36" customHeight="1">
      <c r="A1" s="386" t="s">
        <v>45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</row>
    <row r="2" spans="1:33" ht="18" customHeight="1">
      <c r="A2" s="380" t="s">
        <v>204</v>
      </c>
      <c r="B2" s="400" t="s">
        <v>10</v>
      </c>
      <c r="C2" s="403" t="s">
        <v>293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387" t="s">
        <v>294</v>
      </c>
      <c r="AE2" s="387"/>
      <c r="AF2" s="387" t="s">
        <v>192</v>
      </c>
      <c r="AG2" s="387"/>
    </row>
    <row r="3" spans="1:34" ht="46.5" customHeight="1">
      <c r="A3" s="380"/>
      <c r="B3" s="401"/>
      <c r="C3" s="387" t="s">
        <v>46</v>
      </c>
      <c r="D3" s="387"/>
      <c r="E3" s="387"/>
      <c r="F3" s="387"/>
      <c r="G3" s="387" t="s">
        <v>47</v>
      </c>
      <c r="H3" s="387"/>
      <c r="I3" s="387"/>
      <c r="J3" s="387"/>
      <c r="K3" s="387" t="s">
        <v>48</v>
      </c>
      <c r="L3" s="387"/>
      <c r="M3" s="387"/>
      <c r="N3" s="387"/>
      <c r="O3" s="387" t="s">
        <v>49</v>
      </c>
      <c r="P3" s="387"/>
      <c r="Q3" s="387"/>
      <c r="R3" s="387"/>
      <c r="S3" s="387" t="s">
        <v>50</v>
      </c>
      <c r="T3" s="387"/>
      <c r="U3" s="387"/>
      <c r="V3" s="387"/>
      <c r="W3" s="387" t="s">
        <v>51</v>
      </c>
      <c r="X3" s="387"/>
      <c r="Y3" s="387"/>
      <c r="Z3" s="387"/>
      <c r="AA3" s="395" t="s">
        <v>8</v>
      </c>
      <c r="AB3" s="395"/>
      <c r="AC3" s="396" t="s">
        <v>7</v>
      </c>
      <c r="AD3" s="387"/>
      <c r="AE3" s="387"/>
      <c r="AF3" s="387"/>
      <c r="AG3" s="387"/>
      <c r="AH3" s="77"/>
    </row>
    <row r="4" spans="1:34" ht="42" customHeight="1">
      <c r="A4" s="380"/>
      <c r="B4" s="401"/>
      <c r="C4" s="394" t="s">
        <v>52</v>
      </c>
      <c r="D4" s="394"/>
      <c r="E4" s="394" t="s">
        <v>53</v>
      </c>
      <c r="F4" s="394"/>
      <c r="G4" s="394" t="s">
        <v>52</v>
      </c>
      <c r="H4" s="394"/>
      <c r="I4" s="394" t="s">
        <v>53</v>
      </c>
      <c r="J4" s="394"/>
      <c r="K4" s="394" t="s">
        <v>52</v>
      </c>
      <c r="L4" s="394"/>
      <c r="M4" s="394" t="s">
        <v>53</v>
      </c>
      <c r="N4" s="394"/>
      <c r="O4" s="394" t="s">
        <v>52</v>
      </c>
      <c r="P4" s="394"/>
      <c r="Q4" s="394" t="s">
        <v>53</v>
      </c>
      <c r="R4" s="394"/>
      <c r="S4" s="394" t="s">
        <v>52</v>
      </c>
      <c r="T4" s="394"/>
      <c r="U4" s="394" t="s">
        <v>53</v>
      </c>
      <c r="V4" s="394"/>
      <c r="W4" s="394" t="s">
        <v>52</v>
      </c>
      <c r="X4" s="394"/>
      <c r="Y4" s="394" t="s">
        <v>53</v>
      </c>
      <c r="Z4" s="394"/>
      <c r="AA4" s="395"/>
      <c r="AB4" s="395"/>
      <c r="AC4" s="396"/>
      <c r="AD4" s="387" t="s">
        <v>54</v>
      </c>
      <c r="AE4" s="387" t="s">
        <v>55</v>
      </c>
      <c r="AF4" s="387" t="s">
        <v>54</v>
      </c>
      <c r="AG4" s="387" t="s">
        <v>55</v>
      </c>
      <c r="AH4" s="78"/>
    </row>
    <row r="5" spans="1:34" ht="23.25" thickBot="1">
      <c r="A5" s="385"/>
      <c r="B5" s="402"/>
      <c r="C5" s="136" t="s">
        <v>56</v>
      </c>
      <c r="D5" s="136" t="s">
        <v>57</v>
      </c>
      <c r="E5" s="136" t="s">
        <v>56</v>
      </c>
      <c r="F5" s="136" t="s">
        <v>57</v>
      </c>
      <c r="G5" s="136" t="s">
        <v>56</v>
      </c>
      <c r="H5" s="136" t="s">
        <v>57</v>
      </c>
      <c r="I5" s="136" t="s">
        <v>56</v>
      </c>
      <c r="J5" s="136" t="s">
        <v>57</v>
      </c>
      <c r="K5" s="136" t="s">
        <v>56</v>
      </c>
      <c r="L5" s="136" t="s">
        <v>57</v>
      </c>
      <c r="M5" s="136" t="s">
        <v>56</v>
      </c>
      <c r="N5" s="136" t="s">
        <v>57</v>
      </c>
      <c r="O5" s="136" t="s">
        <v>56</v>
      </c>
      <c r="P5" s="136" t="s">
        <v>57</v>
      </c>
      <c r="Q5" s="136" t="s">
        <v>56</v>
      </c>
      <c r="R5" s="136" t="s">
        <v>57</v>
      </c>
      <c r="S5" s="136" t="s">
        <v>56</v>
      </c>
      <c r="T5" s="136" t="s">
        <v>57</v>
      </c>
      <c r="U5" s="136" t="s">
        <v>56</v>
      </c>
      <c r="V5" s="136" t="s">
        <v>57</v>
      </c>
      <c r="W5" s="136" t="s">
        <v>56</v>
      </c>
      <c r="X5" s="136" t="s">
        <v>57</v>
      </c>
      <c r="Y5" s="136" t="s">
        <v>56</v>
      </c>
      <c r="Z5" s="136" t="s">
        <v>57</v>
      </c>
      <c r="AA5" s="136" t="s">
        <v>58</v>
      </c>
      <c r="AB5" s="136" t="s">
        <v>57</v>
      </c>
      <c r="AC5" s="397"/>
      <c r="AD5" s="388"/>
      <c r="AE5" s="388"/>
      <c r="AF5" s="388"/>
      <c r="AG5" s="388"/>
      <c r="AH5" s="79"/>
    </row>
    <row r="6" spans="1:34" ht="27.75" customHeight="1" thickTop="1">
      <c r="A6" s="103">
        <v>1</v>
      </c>
      <c r="B6" s="104" t="s">
        <v>13</v>
      </c>
      <c r="C6" s="138">
        <v>38</v>
      </c>
      <c r="D6" s="138">
        <v>4</v>
      </c>
      <c r="E6" s="138">
        <v>33</v>
      </c>
      <c r="F6" s="138">
        <v>0</v>
      </c>
      <c r="G6" s="138">
        <v>1</v>
      </c>
      <c r="H6" s="138">
        <v>0</v>
      </c>
      <c r="I6" s="138">
        <v>2</v>
      </c>
      <c r="J6" s="138">
        <v>0</v>
      </c>
      <c r="K6" s="138">
        <v>21</v>
      </c>
      <c r="L6" s="138">
        <v>2</v>
      </c>
      <c r="M6" s="138">
        <v>1</v>
      </c>
      <c r="N6" s="138">
        <v>0</v>
      </c>
      <c r="O6" s="138">
        <v>20</v>
      </c>
      <c r="P6" s="138">
        <v>3</v>
      </c>
      <c r="Q6" s="138">
        <v>10</v>
      </c>
      <c r="R6" s="138">
        <v>1</v>
      </c>
      <c r="S6" s="138">
        <v>2</v>
      </c>
      <c r="T6" s="138">
        <v>0</v>
      </c>
      <c r="U6" s="138">
        <v>2</v>
      </c>
      <c r="V6" s="138">
        <v>0</v>
      </c>
      <c r="W6" s="138">
        <v>170</v>
      </c>
      <c r="X6" s="138">
        <v>90</v>
      </c>
      <c r="Y6" s="138">
        <v>138</v>
      </c>
      <c r="Z6" s="138">
        <v>2</v>
      </c>
      <c r="AA6" s="138">
        <v>438</v>
      </c>
      <c r="AB6" s="138">
        <v>102</v>
      </c>
      <c r="AC6" s="139">
        <v>540</v>
      </c>
      <c r="AD6" s="140">
        <v>456</v>
      </c>
      <c r="AE6" s="140">
        <v>318</v>
      </c>
      <c r="AF6" s="140">
        <v>463</v>
      </c>
      <c r="AG6" s="140">
        <v>321</v>
      </c>
      <c r="AH6" s="67"/>
    </row>
    <row r="7" spans="1:34" ht="27.75" customHeight="1">
      <c r="A7" s="266">
        <v>2</v>
      </c>
      <c r="B7" s="267" t="s">
        <v>14</v>
      </c>
      <c r="C7" s="281">
        <v>40</v>
      </c>
      <c r="D7" s="281">
        <v>14</v>
      </c>
      <c r="E7" s="281">
        <v>12</v>
      </c>
      <c r="F7" s="281">
        <v>1</v>
      </c>
      <c r="G7" s="281">
        <v>2</v>
      </c>
      <c r="H7" s="281">
        <v>1</v>
      </c>
      <c r="I7" s="281">
        <v>0</v>
      </c>
      <c r="J7" s="281">
        <v>0</v>
      </c>
      <c r="K7" s="281">
        <v>15</v>
      </c>
      <c r="L7" s="281">
        <v>4</v>
      </c>
      <c r="M7" s="281">
        <v>1</v>
      </c>
      <c r="N7" s="281">
        <v>0</v>
      </c>
      <c r="O7" s="281">
        <v>20</v>
      </c>
      <c r="P7" s="281">
        <v>3</v>
      </c>
      <c r="Q7" s="281">
        <v>0</v>
      </c>
      <c r="R7" s="281">
        <v>0</v>
      </c>
      <c r="S7" s="281">
        <v>1</v>
      </c>
      <c r="T7" s="281">
        <v>1</v>
      </c>
      <c r="U7" s="281">
        <v>0</v>
      </c>
      <c r="V7" s="281">
        <v>0</v>
      </c>
      <c r="W7" s="281">
        <v>362</v>
      </c>
      <c r="X7" s="281">
        <v>138</v>
      </c>
      <c r="Y7" s="281">
        <v>131</v>
      </c>
      <c r="Z7" s="281">
        <v>3</v>
      </c>
      <c r="AA7" s="282">
        <v>584</v>
      </c>
      <c r="AB7" s="282">
        <v>165</v>
      </c>
      <c r="AC7" s="283">
        <v>749</v>
      </c>
      <c r="AD7" s="284">
        <v>608</v>
      </c>
      <c r="AE7" s="284">
        <v>516</v>
      </c>
      <c r="AF7" s="284">
        <v>619</v>
      </c>
      <c r="AG7" s="284">
        <v>525</v>
      </c>
      <c r="AH7" s="67"/>
    </row>
    <row r="8" spans="1:34" ht="27.75" customHeight="1">
      <c r="A8" s="53">
        <v>3</v>
      </c>
      <c r="B8" s="111" t="s">
        <v>15</v>
      </c>
      <c r="C8" s="141">
        <v>29</v>
      </c>
      <c r="D8" s="141">
        <v>9</v>
      </c>
      <c r="E8" s="141">
        <v>29</v>
      </c>
      <c r="F8" s="141">
        <v>0</v>
      </c>
      <c r="G8" s="141">
        <v>3</v>
      </c>
      <c r="H8" s="141">
        <v>0</v>
      </c>
      <c r="I8" s="141">
        <v>3</v>
      </c>
      <c r="J8" s="141">
        <v>0</v>
      </c>
      <c r="K8" s="141">
        <v>8</v>
      </c>
      <c r="L8" s="141">
        <v>1</v>
      </c>
      <c r="M8" s="141">
        <v>0</v>
      </c>
      <c r="N8" s="141">
        <v>0</v>
      </c>
      <c r="O8" s="141">
        <v>40</v>
      </c>
      <c r="P8" s="141">
        <v>11</v>
      </c>
      <c r="Q8" s="141">
        <v>9</v>
      </c>
      <c r="R8" s="141">
        <v>0</v>
      </c>
      <c r="S8" s="141">
        <v>1</v>
      </c>
      <c r="T8" s="141">
        <v>1</v>
      </c>
      <c r="U8" s="141">
        <v>3</v>
      </c>
      <c r="V8" s="141">
        <v>0</v>
      </c>
      <c r="W8" s="141">
        <v>190</v>
      </c>
      <c r="X8" s="141">
        <v>99</v>
      </c>
      <c r="Y8" s="141">
        <v>221</v>
      </c>
      <c r="Z8" s="141">
        <v>3</v>
      </c>
      <c r="AA8" s="138">
        <v>536</v>
      </c>
      <c r="AB8" s="138">
        <v>124</v>
      </c>
      <c r="AC8" s="142">
        <v>660</v>
      </c>
      <c r="AD8" s="143">
        <v>564</v>
      </c>
      <c r="AE8" s="143">
        <v>431</v>
      </c>
      <c r="AF8" s="143">
        <v>570</v>
      </c>
      <c r="AG8" s="143">
        <v>437</v>
      </c>
      <c r="AH8" s="67"/>
    </row>
    <row r="9" spans="1:34" ht="27.75" customHeight="1">
      <c r="A9" s="266">
        <v>4</v>
      </c>
      <c r="B9" s="267" t="s">
        <v>16</v>
      </c>
      <c r="C9" s="281">
        <v>259</v>
      </c>
      <c r="D9" s="281">
        <v>80</v>
      </c>
      <c r="E9" s="281">
        <v>85</v>
      </c>
      <c r="F9" s="281">
        <v>1</v>
      </c>
      <c r="G9" s="281">
        <v>2</v>
      </c>
      <c r="H9" s="281">
        <v>1</v>
      </c>
      <c r="I9" s="281">
        <v>0</v>
      </c>
      <c r="J9" s="281">
        <v>0</v>
      </c>
      <c r="K9" s="281">
        <v>29</v>
      </c>
      <c r="L9" s="281">
        <v>16</v>
      </c>
      <c r="M9" s="281">
        <v>0</v>
      </c>
      <c r="N9" s="281">
        <v>0</v>
      </c>
      <c r="O9" s="281">
        <v>23</v>
      </c>
      <c r="P9" s="281">
        <v>6</v>
      </c>
      <c r="Q9" s="281">
        <v>4</v>
      </c>
      <c r="R9" s="281">
        <v>0</v>
      </c>
      <c r="S9" s="281">
        <v>2</v>
      </c>
      <c r="T9" s="281">
        <v>0</v>
      </c>
      <c r="U9" s="281">
        <v>8</v>
      </c>
      <c r="V9" s="281">
        <v>0</v>
      </c>
      <c r="W9" s="281">
        <v>787</v>
      </c>
      <c r="X9" s="281">
        <v>367</v>
      </c>
      <c r="Y9" s="281">
        <v>414</v>
      </c>
      <c r="Z9" s="281">
        <v>3</v>
      </c>
      <c r="AA9" s="282">
        <v>1613</v>
      </c>
      <c r="AB9" s="282">
        <v>474</v>
      </c>
      <c r="AC9" s="283">
        <v>2087</v>
      </c>
      <c r="AD9" s="284">
        <v>1765</v>
      </c>
      <c r="AE9" s="284">
        <v>1298</v>
      </c>
      <c r="AF9" s="284">
        <v>1790</v>
      </c>
      <c r="AG9" s="284">
        <v>1314</v>
      </c>
      <c r="AH9" s="67"/>
    </row>
    <row r="10" spans="1:34" ht="27.75" customHeight="1">
      <c r="A10" s="53">
        <v>5</v>
      </c>
      <c r="B10" s="111" t="s">
        <v>17</v>
      </c>
      <c r="C10" s="141">
        <v>184</v>
      </c>
      <c r="D10" s="141">
        <v>44</v>
      </c>
      <c r="E10" s="141">
        <v>36</v>
      </c>
      <c r="F10" s="141">
        <v>1</v>
      </c>
      <c r="G10" s="141">
        <v>2</v>
      </c>
      <c r="H10" s="141">
        <v>0</v>
      </c>
      <c r="I10" s="141">
        <v>1</v>
      </c>
      <c r="J10" s="141">
        <v>0</v>
      </c>
      <c r="K10" s="141">
        <v>13</v>
      </c>
      <c r="L10" s="141">
        <v>2</v>
      </c>
      <c r="M10" s="141">
        <v>1</v>
      </c>
      <c r="N10" s="141">
        <v>0</v>
      </c>
      <c r="O10" s="141">
        <v>37</v>
      </c>
      <c r="P10" s="141">
        <v>15</v>
      </c>
      <c r="Q10" s="141">
        <v>2</v>
      </c>
      <c r="R10" s="141">
        <v>0</v>
      </c>
      <c r="S10" s="141">
        <v>1</v>
      </c>
      <c r="T10" s="141">
        <v>0</v>
      </c>
      <c r="U10" s="141">
        <v>5</v>
      </c>
      <c r="V10" s="141">
        <v>0</v>
      </c>
      <c r="W10" s="141">
        <v>602</v>
      </c>
      <c r="X10" s="141">
        <v>228</v>
      </c>
      <c r="Y10" s="141">
        <v>283</v>
      </c>
      <c r="Z10" s="141">
        <v>1</v>
      </c>
      <c r="AA10" s="138">
        <v>1167</v>
      </c>
      <c r="AB10" s="138">
        <v>291</v>
      </c>
      <c r="AC10" s="142">
        <v>1458</v>
      </c>
      <c r="AD10" s="143">
        <v>1221</v>
      </c>
      <c r="AE10" s="143">
        <v>921</v>
      </c>
      <c r="AF10" s="143">
        <v>1246</v>
      </c>
      <c r="AG10" s="143">
        <v>939</v>
      </c>
      <c r="AH10" s="67"/>
    </row>
    <row r="11" spans="1:34" ht="27.75" customHeight="1">
      <c r="A11" s="266">
        <v>6</v>
      </c>
      <c r="B11" s="267" t="s">
        <v>18</v>
      </c>
      <c r="C11" s="281">
        <v>222</v>
      </c>
      <c r="D11" s="281">
        <v>68</v>
      </c>
      <c r="E11" s="281">
        <v>93</v>
      </c>
      <c r="F11" s="281">
        <v>2</v>
      </c>
      <c r="G11" s="281">
        <v>3</v>
      </c>
      <c r="H11" s="281">
        <v>3</v>
      </c>
      <c r="I11" s="281">
        <v>0</v>
      </c>
      <c r="J11" s="281">
        <v>0</v>
      </c>
      <c r="K11" s="281">
        <v>31</v>
      </c>
      <c r="L11" s="281">
        <v>2</v>
      </c>
      <c r="M11" s="281">
        <v>2</v>
      </c>
      <c r="N11" s="281">
        <v>0</v>
      </c>
      <c r="O11" s="281">
        <v>39</v>
      </c>
      <c r="P11" s="281">
        <v>10</v>
      </c>
      <c r="Q11" s="281">
        <v>1</v>
      </c>
      <c r="R11" s="281">
        <v>0</v>
      </c>
      <c r="S11" s="281">
        <v>0</v>
      </c>
      <c r="T11" s="281">
        <v>0</v>
      </c>
      <c r="U11" s="281">
        <v>1</v>
      </c>
      <c r="V11" s="281">
        <v>0</v>
      </c>
      <c r="W11" s="281">
        <v>749</v>
      </c>
      <c r="X11" s="281">
        <v>253</v>
      </c>
      <c r="Y11" s="281">
        <v>387</v>
      </c>
      <c r="Z11" s="281">
        <v>4</v>
      </c>
      <c r="AA11" s="282">
        <v>1528</v>
      </c>
      <c r="AB11" s="282">
        <v>342</v>
      </c>
      <c r="AC11" s="283">
        <v>1870</v>
      </c>
      <c r="AD11" s="284">
        <v>1620</v>
      </c>
      <c r="AE11" s="284">
        <v>1194</v>
      </c>
      <c r="AF11" s="284">
        <v>1646</v>
      </c>
      <c r="AG11" s="284">
        <v>1213</v>
      </c>
      <c r="AH11" s="67"/>
    </row>
    <row r="12" spans="1:34" ht="27.75" customHeight="1">
      <c r="A12" s="53">
        <v>7</v>
      </c>
      <c r="B12" s="111" t="s">
        <v>19</v>
      </c>
      <c r="C12" s="141">
        <v>27</v>
      </c>
      <c r="D12" s="141">
        <v>10</v>
      </c>
      <c r="E12" s="141">
        <v>10</v>
      </c>
      <c r="F12" s="141">
        <v>0</v>
      </c>
      <c r="G12" s="141">
        <v>2</v>
      </c>
      <c r="H12" s="141">
        <v>0</v>
      </c>
      <c r="I12" s="141">
        <v>1</v>
      </c>
      <c r="J12" s="141">
        <v>0</v>
      </c>
      <c r="K12" s="141">
        <v>15</v>
      </c>
      <c r="L12" s="141">
        <v>2</v>
      </c>
      <c r="M12" s="141">
        <v>4</v>
      </c>
      <c r="N12" s="141">
        <v>0</v>
      </c>
      <c r="O12" s="141">
        <v>9</v>
      </c>
      <c r="P12" s="141">
        <v>4</v>
      </c>
      <c r="Q12" s="141">
        <v>3</v>
      </c>
      <c r="R12" s="141">
        <v>0</v>
      </c>
      <c r="S12" s="141">
        <v>2</v>
      </c>
      <c r="T12" s="141">
        <v>0</v>
      </c>
      <c r="U12" s="141">
        <v>0</v>
      </c>
      <c r="V12" s="141">
        <v>0</v>
      </c>
      <c r="W12" s="141">
        <v>115</v>
      </c>
      <c r="X12" s="141">
        <v>56</v>
      </c>
      <c r="Y12" s="141">
        <v>74</v>
      </c>
      <c r="Z12" s="141">
        <v>7</v>
      </c>
      <c r="AA12" s="138">
        <v>262</v>
      </c>
      <c r="AB12" s="138">
        <v>79</v>
      </c>
      <c r="AC12" s="142">
        <v>341</v>
      </c>
      <c r="AD12" s="143">
        <v>278</v>
      </c>
      <c r="AE12" s="143">
        <v>197</v>
      </c>
      <c r="AF12" s="143">
        <v>288</v>
      </c>
      <c r="AG12" s="143">
        <v>200</v>
      </c>
      <c r="AH12" s="67"/>
    </row>
    <row r="13" spans="1:34" ht="27.75" customHeight="1">
      <c r="A13" s="266">
        <v>8</v>
      </c>
      <c r="B13" s="267" t="s">
        <v>20</v>
      </c>
      <c r="C13" s="281">
        <v>55</v>
      </c>
      <c r="D13" s="281">
        <v>26</v>
      </c>
      <c r="E13" s="281">
        <v>34</v>
      </c>
      <c r="F13" s="281">
        <v>0</v>
      </c>
      <c r="G13" s="281">
        <v>2</v>
      </c>
      <c r="H13" s="281">
        <v>1</v>
      </c>
      <c r="I13" s="281">
        <v>1</v>
      </c>
      <c r="J13" s="281">
        <v>0</v>
      </c>
      <c r="K13" s="281">
        <v>25</v>
      </c>
      <c r="L13" s="281">
        <v>6</v>
      </c>
      <c r="M13" s="281">
        <v>6</v>
      </c>
      <c r="N13" s="281">
        <v>1</v>
      </c>
      <c r="O13" s="281">
        <v>15</v>
      </c>
      <c r="P13" s="281">
        <v>6</v>
      </c>
      <c r="Q13" s="281">
        <v>7</v>
      </c>
      <c r="R13" s="281">
        <v>0</v>
      </c>
      <c r="S13" s="281">
        <v>3</v>
      </c>
      <c r="T13" s="281">
        <v>0</v>
      </c>
      <c r="U13" s="281">
        <v>4</v>
      </c>
      <c r="V13" s="281">
        <v>0</v>
      </c>
      <c r="W13" s="281">
        <v>114</v>
      </c>
      <c r="X13" s="281">
        <v>53</v>
      </c>
      <c r="Y13" s="281">
        <v>102</v>
      </c>
      <c r="Z13" s="281">
        <v>3</v>
      </c>
      <c r="AA13" s="282">
        <v>368</v>
      </c>
      <c r="AB13" s="282">
        <v>96</v>
      </c>
      <c r="AC13" s="283">
        <v>464</v>
      </c>
      <c r="AD13" s="284">
        <v>381</v>
      </c>
      <c r="AE13" s="284">
        <v>225</v>
      </c>
      <c r="AF13" s="284">
        <v>390</v>
      </c>
      <c r="AG13" s="284">
        <v>229</v>
      </c>
      <c r="AH13" s="67"/>
    </row>
    <row r="14" spans="1:34" ht="27.75" customHeight="1">
      <c r="A14" s="53">
        <v>9</v>
      </c>
      <c r="B14" s="111" t="s">
        <v>21</v>
      </c>
      <c r="C14" s="141">
        <v>84</v>
      </c>
      <c r="D14" s="141">
        <v>19</v>
      </c>
      <c r="E14" s="141">
        <v>30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31</v>
      </c>
      <c r="L14" s="141">
        <v>9</v>
      </c>
      <c r="M14" s="141">
        <v>7</v>
      </c>
      <c r="N14" s="141">
        <v>0</v>
      </c>
      <c r="O14" s="141">
        <v>29</v>
      </c>
      <c r="P14" s="141">
        <v>7</v>
      </c>
      <c r="Q14" s="141">
        <v>3</v>
      </c>
      <c r="R14" s="141">
        <v>0</v>
      </c>
      <c r="S14" s="141">
        <v>3</v>
      </c>
      <c r="T14" s="141">
        <v>2</v>
      </c>
      <c r="U14" s="141">
        <v>0</v>
      </c>
      <c r="V14" s="141">
        <v>0</v>
      </c>
      <c r="W14" s="141">
        <v>296</v>
      </c>
      <c r="X14" s="141">
        <v>129</v>
      </c>
      <c r="Y14" s="141">
        <v>145</v>
      </c>
      <c r="Z14" s="141">
        <v>1</v>
      </c>
      <c r="AA14" s="138">
        <v>628</v>
      </c>
      <c r="AB14" s="138">
        <v>167</v>
      </c>
      <c r="AC14" s="142">
        <v>795</v>
      </c>
      <c r="AD14" s="143">
        <v>668</v>
      </c>
      <c r="AE14" s="143">
        <v>466</v>
      </c>
      <c r="AF14" s="143">
        <v>675</v>
      </c>
      <c r="AG14" s="143">
        <v>470</v>
      </c>
      <c r="AH14" s="67"/>
    </row>
    <row r="15" spans="1:34" ht="27.75" customHeight="1">
      <c r="A15" s="266">
        <v>10</v>
      </c>
      <c r="B15" s="267" t="s">
        <v>22</v>
      </c>
      <c r="C15" s="281">
        <v>30</v>
      </c>
      <c r="D15" s="281">
        <v>6</v>
      </c>
      <c r="E15" s="281">
        <v>25</v>
      </c>
      <c r="F15" s="281">
        <v>0</v>
      </c>
      <c r="G15" s="281">
        <v>1</v>
      </c>
      <c r="H15" s="281">
        <v>0</v>
      </c>
      <c r="I15" s="281">
        <v>2</v>
      </c>
      <c r="J15" s="281">
        <v>0</v>
      </c>
      <c r="K15" s="281">
        <v>8</v>
      </c>
      <c r="L15" s="281">
        <v>1</v>
      </c>
      <c r="M15" s="281">
        <v>0</v>
      </c>
      <c r="N15" s="281">
        <v>0</v>
      </c>
      <c r="O15" s="281">
        <v>34</v>
      </c>
      <c r="P15" s="281">
        <v>9</v>
      </c>
      <c r="Q15" s="281">
        <v>1</v>
      </c>
      <c r="R15" s="281">
        <v>0</v>
      </c>
      <c r="S15" s="281">
        <v>0</v>
      </c>
      <c r="T15" s="281">
        <v>0</v>
      </c>
      <c r="U15" s="281">
        <v>1</v>
      </c>
      <c r="V15" s="281">
        <v>0</v>
      </c>
      <c r="W15" s="281">
        <v>86</v>
      </c>
      <c r="X15" s="281">
        <v>29</v>
      </c>
      <c r="Y15" s="281">
        <v>66</v>
      </c>
      <c r="Z15" s="281">
        <v>0</v>
      </c>
      <c r="AA15" s="282">
        <v>254</v>
      </c>
      <c r="AB15" s="282">
        <v>45</v>
      </c>
      <c r="AC15" s="283">
        <v>299</v>
      </c>
      <c r="AD15" s="284">
        <v>272</v>
      </c>
      <c r="AE15" s="284">
        <v>157</v>
      </c>
      <c r="AF15" s="284">
        <v>270</v>
      </c>
      <c r="AG15" s="284">
        <v>158</v>
      </c>
      <c r="AH15" s="67"/>
    </row>
    <row r="16" spans="1:34" ht="27.75" customHeight="1">
      <c r="A16" s="53">
        <v>11</v>
      </c>
      <c r="B16" s="111" t="s">
        <v>23</v>
      </c>
      <c r="C16" s="141">
        <v>39</v>
      </c>
      <c r="D16" s="141">
        <v>24</v>
      </c>
      <c r="E16" s="141">
        <v>49</v>
      </c>
      <c r="F16" s="141">
        <v>2</v>
      </c>
      <c r="G16" s="141">
        <v>11</v>
      </c>
      <c r="H16" s="141">
        <v>3</v>
      </c>
      <c r="I16" s="141">
        <v>3</v>
      </c>
      <c r="J16" s="141">
        <v>0</v>
      </c>
      <c r="K16" s="141">
        <v>6</v>
      </c>
      <c r="L16" s="141">
        <v>1</v>
      </c>
      <c r="M16" s="141">
        <v>1</v>
      </c>
      <c r="N16" s="141">
        <v>0</v>
      </c>
      <c r="O16" s="141">
        <v>22</v>
      </c>
      <c r="P16" s="141">
        <v>9</v>
      </c>
      <c r="Q16" s="141">
        <v>6</v>
      </c>
      <c r="R16" s="141">
        <v>0</v>
      </c>
      <c r="S16" s="141">
        <v>2</v>
      </c>
      <c r="T16" s="141">
        <v>0</v>
      </c>
      <c r="U16" s="141">
        <v>3</v>
      </c>
      <c r="V16" s="141">
        <v>0</v>
      </c>
      <c r="W16" s="141">
        <v>311</v>
      </c>
      <c r="X16" s="141">
        <v>189</v>
      </c>
      <c r="Y16" s="141">
        <v>306</v>
      </c>
      <c r="Z16" s="141">
        <v>4</v>
      </c>
      <c r="AA16" s="138">
        <v>759</v>
      </c>
      <c r="AB16" s="138">
        <v>232</v>
      </c>
      <c r="AC16" s="142">
        <v>991</v>
      </c>
      <c r="AD16" s="143">
        <v>825</v>
      </c>
      <c r="AE16" s="143">
        <v>664</v>
      </c>
      <c r="AF16" s="143">
        <v>1004</v>
      </c>
      <c r="AG16" s="143">
        <v>809</v>
      </c>
      <c r="AH16" s="67"/>
    </row>
    <row r="17" spans="1:34" ht="27.75" customHeight="1">
      <c r="A17" s="266">
        <v>12</v>
      </c>
      <c r="B17" s="267" t="s">
        <v>24</v>
      </c>
      <c r="C17" s="281">
        <v>35</v>
      </c>
      <c r="D17" s="281">
        <v>10</v>
      </c>
      <c r="E17" s="281">
        <v>44</v>
      </c>
      <c r="F17" s="281">
        <v>0</v>
      </c>
      <c r="G17" s="281">
        <v>3</v>
      </c>
      <c r="H17" s="281">
        <v>1</v>
      </c>
      <c r="I17" s="281">
        <v>1</v>
      </c>
      <c r="J17" s="281">
        <v>0</v>
      </c>
      <c r="K17" s="281">
        <v>28</v>
      </c>
      <c r="L17" s="281">
        <v>7</v>
      </c>
      <c r="M17" s="281">
        <v>10</v>
      </c>
      <c r="N17" s="281">
        <v>0</v>
      </c>
      <c r="O17" s="281">
        <v>22</v>
      </c>
      <c r="P17" s="281">
        <v>6</v>
      </c>
      <c r="Q17" s="281">
        <v>5</v>
      </c>
      <c r="R17" s="281">
        <v>0</v>
      </c>
      <c r="S17" s="281">
        <v>2</v>
      </c>
      <c r="T17" s="281">
        <v>1</v>
      </c>
      <c r="U17" s="281">
        <v>1</v>
      </c>
      <c r="V17" s="281">
        <v>0</v>
      </c>
      <c r="W17" s="281">
        <v>132</v>
      </c>
      <c r="X17" s="281">
        <v>77</v>
      </c>
      <c r="Y17" s="281">
        <v>254</v>
      </c>
      <c r="Z17" s="281">
        <v>2</v>
      </c>
      <c r="AA17" s="282">
        <v>537</v>
      </c>
      <c r="AB17" s="282">
        <v>104</v>
      </c>
      <c r="AC17" s="283">
        <v>641</v>
      </c>
      <c r="AD17" s="284">
        <v>563</v>
      </c>
      <c r="AE17" s="284">
        <v>402</v>
      </c>
      <c r="AF17" s="284">
        <v>577</v>
      </c>
      <c r="AG17" s="284">
        <v>408</v>
      </c>
      <c r="AH17" s="67"/>
    </row>
    <row r="18" spans="1:34" ht="27.75" customHeight="1">
      <c r="A18" s="53">
        <v>13</v>
      </c>
      <c r="B18" s="111" t="s">
        <v>25</v>
      </c>
      <c r="C18" s="141">
        <v>47</v>
      </c>
      <c r="D18" s="141">
        <v>21</v>
      </c>
      <c r="E18" s="141">
        <v>42</v>
      </c>
      <c r="F18" s="141">
        <v>1</v>
      </c>
      <c r="G18" s="141">
        <v>4</v>
      </c>
      <c r="H18" s="141">
        <v>0</v>
      </c>
      <c r="I18" s="141">
        <v>3</v>
      </c>
      <c r="J18" s="141">
        <v>0</v>
      </c>
      <c r="K18" s="141">
        <v>35</v>
      </c>
      <c r="L18" s="141">
        <v>7</v>
      </c>
      <c r="M18" s="141">
        <v>3</v>
      </c>
      <c r="N18" s="141">
        <v>0</v>
      </c>
      <c r="O18" s="141">
        <v>30</v>
      </c>
      <c r="P18" s="141">
        <v>8</v>
      </c>
      <c r="Q18" s="141">
        <v>7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90</v>
      </c>
      <c r="X18" s="141">
        <v>41</v>
      </c>
      <c r="Y18" s="141">
        <v>166</v>
      </c>
      <c r="Z18" s="141">
        <v>4</v>
      </c>
      <c r="AA18" s="138">
        <v>427</v>
      </c>
      <c r="AB18" s="138">
        <v>82</v>
      </c>
      <c r="AC18" s="144">
        <v>509</v>
      </c>
      <c r="AD18" s="143">
        <v>457</v>
      </c>
      <c r="AE18" s="143">
        <v>269</v>
      </c>
      <c r="AF18" s="143">
        <v>465</v>
      </c>
      <c r="AG18" s="143">
        <v>272</v>
      </c>
      <c r="AH18" s="67"/>
    </row>
    <row r="19" spans="1:34" ht="27.75" customHeight="1">
      <c r="A19" s="266">
        <v>14</v>
      </c>
      <c r="B19" s="267" t="s">
        <v>26</v>
      </c>
      <c r="C19" s="281">
        <v>103</v>
      </c>
      <c r="D19" s="281">
        <v>20</v>
      </c>
      <c r="E19" s="281">
        <v>23</v>
      </c>
      <c r="F19" s="281">
        <v>0</v>
      </c>
      <c r="G19" s="281">
        <v>0</v>
      </c>
      <c r="H19" s="281">
        <v>0</v>
      </c>
      <c r="I19" s="281">
        <v>0</v>
      </c>
      <c r="J19" s="281">
        <v>0</v>
      </c>
      <c r="K19" s="281">
        <v>19</v>
      </c>
      <c r="L19" s="281">
        <v>5</v>
      </c>
      <c r="M19" s="281">
        <v>0</v>
      </c>
      <c r="N19" s="281">
        <v>0</v>
      </c>
      <c r="O19" s="281">
        <v>44</v>
      </c>
      <c r="P19" s="281">
        <v>12</v>
      </c>
      <c r="Q19" s="281">
        <v>3</v>
      </c>
      <c r="R19" s="281">
        <v>0</v>
      </c>
      <c r="S19" s="281">
        <v>1</v>
      </c>
      <c r="T19" s="281">
        <v>0</v>
      </c>
      <c r="U19" s="281">
        <v>5</v>
      </c>
      <c r="V19" s="281">
        <v>0</v>
      </c>
      <c r="W19" s="281">
        <v>424</v>
      </c>
      <c r="X19" s="281">
        <v>189</v>
      </c>
      <c r="Y19" s="281">
        <v>193</v>
      </c>
      <c r="Z19" s="281">
        <v>2</v>
      </c>
      <c r="AA19" s="282">
        <v>815</v>
      </c>
      <c r="AB19" s="282">
        <v>228</v>
      </c>
      <c r="AC19" s="283">
        <v>1043</v>
      </c>
      <c r="AD19" s="284">
        <v>879</v>
      </c>
      <c r="AE19" s="284">
        <v>668</v>
      </c>
      <c r="AF19" s="284">
        <v>919</v>
      </c>
      <c r="AG19" s="284">
        <v>685</v>
      </c>
      <c r="AH19" s="67"/>
    </row>
    <row r="20" spans="1:34" ht="27.75" customHeight="1">
      <c r="A20" s="53">
        <v>15</v>
      </c>
      <c r="B20" s="111" t="s">
        <v>27</v>
      </c>
      <c r="C20" s="141">
        <v>2</v>
      </c>
      <c r="D20" s="141">
        <v>0</v>
      </c>
      <c r="E20" s="141">
        <v>7</v>
      </c>
      <c r="F20" s="141">
        <v>0</v>
      </c>
      <c r="G20" s="141">
        <v>0</v>
      </c>
      <c r="H20" s="141">
        <v>0</v>
      </c>
      <c r="I20" s="141">
        <v>2</v>
      </c>
      <c r="J20" s="141">
        <v>0</v>
      </c>
      <c r="K20" s="141">
        <v>5</v>
      </c>
      <c r="L20" s="141">
        <v>0</v>
      </c>
      <c r="M20" s="141">
        <v>3</v>
      </c>
      <c r="N20" s="141">
        <v>0</v>
      </c>
      <c r="O20" s="141">
        <v>10</v>
      </c>
      <c r="P20" s="141">
        <v>1</v>
      </c>
      <c r="Q20" s="141">
        <v>4</v>
      </c>
      <c r="R20" s="141">
        <v>0</v>
      </c>
      <c r="S20" s="141">
        <v>1</v>
      </c>
      <c r="T20" s="141">
        <v>0</v>
      </c>
      <c r="U20" s="141">
        <v>1</v>
      </c>
      <c r="V20" s="141">
        <v>0</v>
      </c>
      <c r="W20" s="141">
        <v>34</v>
      </c>
      <c r="X20" s="141">
        <v>19</v>
      </c>
      <c r="Y20" s="141">
        <v>61</v>
      </c>
      <c r="Z20" s="141">
        <v>1</v>
      </c>
      <c r="AA20" s="138">
        <v>130</v>
      </c>
      <c r="AB20" s="138">
        <v>21</v>
      </c>
      <c r="AC20" s="142">
        <v>151</v>
      </c>
      <c r="AD20" s="143">
        <v>142</v>
      </c>
      <c r="AE20" s="143">
        <v>103</v>
      </c>
      <c r="AF20" s="143">
        <v>145</v>
      </c>
      <c r="AG20" s="143">
        <v>104</v>
      </c>
      <c r="AH20" s="67"/>
    </row>
    <row r="21" spans="1:34" ht="27.75" customHeight="1">
      <c r="A21" s="266">
        <v>16</v>
      </c>
      <c r="B21" s="267" t="s">
        <v>28</v>
      </c>
      <c r="C21" s="281">
        <v>0</v>
      </c>
      <c r="D21" s="281">
        <v>0</v>
      </c>
      <c r="E21" s="281">
        <v>0</v>
      </c>
      <c r="F21" s="281">
        <v>0</v>
      </c>
      <c r="G21" s="281">
        <v>0</v>
      </c>
      <c r="H21" s="281">
        <v>0</v>
      </c>
      <c r="I21" s="281">
        <v>0</v>
      </c>
      <c r="J21" s="281">
        <v>0</v>
      </c>
      <c r="K21" s="281">
        <v>0</v>
      </c>
      <c r="L21" s="281">
        <v>0</v>
      </c>
      <c r="M21" s="281">
        <v>0</v>
      </c>
      <c r="N21" s="281">
        <v>0</v>
      </c>
      <c r="O21" s="281">
        <v>0</v>
      </c>
      <c r="P21" s="281">
        <v>0</v>
      </c>
      <c r="Q21" s="281">
        <v>0</v>
      </c>
      <c r="R21" s="281">
        <v>0</v>
      </c>
      <c r="S21" s="281">
        <v>0</v>
      </c>
      <c r="T21" s="281">
        <v>0</v>
      </c>
      <c r="U21" s="281">
        <v>0</v>
      </c>
      <c r="V21" s="281">
        <v>0</v>
      </c>
      <c r="W21" s="281">
        <v>0</v>
      </c>
      <c r="X21" s="281">
        <v>0</v>
      </c>
      <c r="Y21" s="281">
        <v>0</v>
      </c>
      <c r="Z21" s="281">
        <v>0</v>
      </c>
      <c r="AA21" s="282">
        <v>0</v>
      </c>
      <c r="AB21" s="282">
        <v>0</v>
      </c>
      <c r="AC21" s="285">
        <v>0</v>
      </c>
      <c r="AD21" s="284">
        <v>0</v>
      </c>
      <c r="AE21" s="284">
        <v>0</v>
      </c>
      <c r="AF21" s="284">
        <v>0</v>
      </c>
      <c r="AG21" s="284">
        <v>0</v>
      </c>
      <c r="AH21" s="67"/>
    </row>
    <row r="22" spans="1:34" ht="27.75" customHeight="1">
      <c r="A22" s="53">
        <v>17</v>
      </c>
      <c r="B22" s="111" t="s">
        <v>29</v>
      </c>
      <c r="C22" s="141">
        <v>39</v>
      </c>
      <c r="D22" s="141">
        <v>10</v>
      </c>
      <c r="E22" s="141">
        <v>13</v>
      </c>
      <c r="F22" s="141">
        <v>0</v>
      </c>
      <c r="G22" s="141">
        <v>2</v>
      </c>
      <c r="H22" s="141">
        <v>0</v>
      </c>
      <c r="I22" s="141">
        <v>1</v>
      </c>
      <c r="J22" s="141">
        <v>0</v>
      </c>
      <c r="K22" s="141">
        <v>27</v>
      </c>
      <c r="L22" s="141">
        <v>7</v>
      </c>
      <c r="M22" s="141">
        <v>1</v>
      </c>
      <c r="N22" s="141">
        <v>0</v>
      </c>
      <c r="O22" s="141">
        <v>34</v>
      </c>
      <c r="P22" s="141">
        <v>9</v>
      </c>
      <c r="Q22" s="141">
        <v>2</v>
      </c>
      <c r="R22" s="141">
        <v>0</v>
      </c>
      <c r="S22" s="141">
        <v>0</v>
      </c>
      <c r="T22" s="141">
        <v>0</v>
      </c>
      <c r="U22" s="141">
        <v>2</v>
      </c>
      <c r="V22" s="141">
        <v>0</v>
      </c>
      <c r="W22" s="141">
        <v>126</v>
      </c>
      <c r="X22" s="141">
        <v>55</v>
      </c>
      <c r="Y22" s="141">
        <v>68</v>
      </c>
      <c r="Z22" s="141">
        <v>0</v>
      </c>
      <c r="AA22" s="138">
        <v>315</v>
      </c>
      <c r="AB22" s="138">
        <v>81</v>
      </c>
      <c r="AC22" s="142">
        <v>396</v>
      </c>
      <c r="AD22" s="143">
        <v>329</v>
      </c>
      <c r="AE22" s="143">
        <v>197</v>
      </c>
      <c r="AF22" s="143">
        <v>333</v>
      </c>
      <c r="AG22" s="143">
        <v>197</v>
      </c>
      <c r="AH22" s="67"/>
    </row>
    <row r="23" spans="1:34" ht="27.75" customHeight="1">
      <c r="A23" s="266">
        <v>18</v>
      </c>
      <c r="B23" s="267" t="s">
        <v>30</v>
      </c>
      <c r="C23" s="281">
        <v>38</v>
      </c>
      <c r="D23" s="281">
        <v>7</v>
      </c>
      <c r="E23" s="281">
        <v>36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281">
        <v>0</v>
      </c>
      <c r="O23" s="281">
        <v>9</v>
      </c>
      <c r="P23" s="281">
        <v>1</v>
      </c>
      <c r="Q23" s="281">
        <v>9</v>
      </c>
      <c r="R23" s="281">
        <v>0</v>
      </c>
      <c r="S23" s="281">
        <v>0</v>
      </c>
      <c r="T23" s="281">
        <v>0</v>
      </c>
      <c r="U23" s="281">
        <v>5</v>
      </c>
      <c r="V23" s="281">
        <v>0</v>
      </c>
      <c r="W23" s="281">
        <v>195</v>
      </c>
      <c r="X23" s="281">
        <v>109</v>
      </c>
      <c r="Y23" s="281">
        <v>201</v>
      </c>
      <c r="Z23" s="281">
        <v>2</v>
      </c>
      <c r="AA23" s="282">
        <v>493</v>
      </c>
      <c r="AB23" s="282">
        <v>119</v>
      </c>
      <c r="AC23" s="283">
        <v>612</v>
      </c>
      <c r="AD23" s="284">
        <v>513</v>
      </c>
      <c r="AE23" s="284">
        <v>412</v>
      </c>
      <c r="AF23" s="284">
        <v>521</v>
      </c>
      <c r="AG23" s="284">
        <v>421</v>
      </c>
      <c r="AH23" s="67"/>
    </row>
    <row r="24" spans="1:34" ht="36" customHeight="1">
      <c r="A24" s="399" t="s">
        <v>8</v>
      </c>
      <c r="B24" s="377"/>
      <c r="C24" s="143">
        <v>1271</v>
      </c>
      <c r="D24" s="143">
        <v>372</v>
      </c>
      <c r="E24" s="143">
        <v>601</v>
      </c>
      <c r="F24" s="143">
        <v>8</v>
      </c>
      <c r="G24" s="143">
        <v>38</v>
      </c>
      <c r="H24" s="143">
        <v>10</v>
      </c>
      <c r="I24" s="143">
        <v>20</v>
      </c>
      <c r="J24" s="143">
        <v>0</v>
      </c>
      <c r="K24" s="143">
        <v>316</v>
      </c>
      <c r="L24" s="143">
        <v>72</v>
      </c>
      <c r="M24" s="143">
        <v>40</v>
      </c>
      <c r="N24" s="143">
        <v>1</v>
      </c>
      <c r="O24" s="143">
        <v>437</v>
      </c>
      <c r="P24" s="143">
        <v>120</v>
      </c>
      <c r="Q24" s="143">
        <v>76</v>
      </c>
      <c r="R24" s="143">
        <v>1</v>
      </c>
      <c r="S24" s="143">
        <v>21</v>
      </c>
      <c r="T24" s="143">
        <v>5</v>
      </c>
      <c r="U24" s="143">
        <v>41</v>
      </c>
      <c r="V24" s="143">
        <v>0</v>
      </c>
      <c r="W24" s="143">
        <v>4783</v>
      </c>
      <c r="X24" s="143">
        <v>2121</v>
      </c>
      <c r="Y24" s="143">
        <v>3210</v>
      </c>
      <c r="Z24" s="143">
        <v>42</v>
      </c>
      <c r="AA24" s="143">
        <v>10854</v>
      </c>
      <c r="AB24" s="143">
        <v>2752</v>
      </c>
      <c r="AC24" s="143">
        <v>13606</v>
      </c>
      <c r="AD24" s="143">
        <f>SUM(AD6:AD23)</f>
        <v>11541</v>
      </c>
      <c r="AE24" s="143">
        <f>SUM(AE6:AE23)</f>
        <v>8438</v>
      </c>
      <c r="AF24" s="143">
        <f>SUM(AF6:AF23)</f>
        <v>11921</v>
      </c>
      <c r="AG24" s="143">
        <f>SUM(AG6:AG23)</f>
        <v>8702</v>
      </c>
      <c r="AH24" s="8"/>
    </row>
    <row r="25" spans="1:34" ht="36" customHeight="1">
      <c r="A25" s="145"/>
      <c r="B25" s="146"/>
      <c r="C25" s="390" t="s">
        <v>46</v>
      </c>
      <c r="D25" s="390"/>
      <c r="E25" s="390"/>
      <c r="F25" s="390"/>
      <c r="G25" s="390" t="s">
        <v>59</v>
      </c>
      <c r="H25" s="390"/>
      <c r="I25" s="390"/>
      <c r="J25" s="390"/>
      <c r="K25" s="390" t="s">
        <v>60</v>
      </c>
      <c r="L25" s="390"/>
      <c r="M25" s="390"/>
      <c r="N25" s="390"/>
      <c r="O25" s="390" t="s">
        <v>61</v>
      </c>
      <c r="P25" s="390"/>
      <c r="Q25" s="390"/>
      <c r="R25" s="390"/>
      <c r="S25" s="390" t="s">
        <v>62</v>
      </c>
      <c r="T25" s="390"/>
      <c r="U25" s="390"/>
      <c r="V25" s="390"/>
      <c r="W25" s="390" t="s">
        <v>51</v>
      </c>
      <c r="X25" s="390"/>
      <c r="Y25" s="390"/>
      <c r="Z25" s="390"/>
      <c r="AA25" s="390" t="s">
        <v>8</v>
      </c>
      <c r="AB25" s="390"/>
      <c r="AC25" s="147"/>
      <c r="AD25" s="148"/>
      <c r="AE25" s="148"/>
      <c r="AF25" s="148"/>
      <c r="AG25" s="149"/>
      <c r="AH25" s="80"/>
    </row>
    <row r="26" spans="1:34" ht="21">
      <c r="A26" s="398" t="s">
        <v>11</v>
      </c>
      <c r="B26" s="398"/>
      <c r="C26" s="389">
        <f>SUM(C24,E24)</f>
        <v>1872</v>
      </c>
      <c r="D26" s="389"/>
      <c r="E26" s="389"/>
      <c r="F26" s="389"/>
      <c r="G26" s="389">
        <f>G24+I24</f>
        <v>58</v>
      </c>
      <c r="H26" s="389"/>
      <c r="I26" s="389"/>
      <c r="J26" s="389"/>
      <c r="K26" s="389">
        <f>K24+M24</f>
        <v>356</v>
      </c>
      <c r="L26" s="389"/>
      <c r="M26" s="389"/>
      <c r="N26" s="389"/>
      <c r="O26" s="389">
        <f>O24+Q24</f>
        <v>513</v>
      </c>
      <c r="P26" s="389"/>
      <c r="Q26" s="389"/>
      <c r="R26" s="389"/>
      <c r="S26" s="389">
        <f>S24+U24</f>
        <v>62</v>
      </c>
      <c r="T26" s="389"/>
      <c r="U26" s="389"/>
      <c r="V26" s="389"/>
      <c r="W26" s="389">
        <f>W24+Y24</f>
        <v>7993</v>
      </c>
      <c r="X26" s="389"/>
      <c r="Y26" s="389"/>
      <c r="Z26" s="389"/>
      <c r="AA26" s="389">
        <f>SUM(C26,G26,K26,O26,S26,W26)</f>
        <v>10854</v>
      </c>
      <c r="AB26" s="389"/>
      <c r="AC26" s="150"/>
      <c r="AD26" s="151"/>
      <c r="AE26" s="151"/>
      <c r="AF26" s="151"/>
      <c r="AG26" s="152"/>
      <c r="AH26" s="8"/>
    </row>
    <row r="27" spans="1:34" ht="21">
      <c r="A27" s="398" t="s">
        <v>63</v>
      </c>
      <c r="B27" s="398"/>
      <c r="C27" s="389">
        <f>D24+F24</f>
        <v>380</v>
      </c>
      <c r="D27" s="389"/>
      <c r="E27" s="389"/>
      <c r="F27" s="389"/>
      <c r="G27" s="389">
        <f>H24+J24</f>
        <v>10</v>
      </c>
      <c r="H27" s="389"/>
      <c r="I27" s="389"/>
      <c r="J27" s="389"/>
      <c r="K27" s="389">
        <f>L24+N24</f>
        <v>73</v>
      </c>
      <c r="L27" s="389"/>
      <c r="M27" s="389"/>
      <c r="N27" s="389"/>
      <c r="O27" s="389">
        <f>P24+R24</f>
        <v>121</v>
      </c>
      <c r="P27" s="389"/>
      <c r="Q27" s="389"/>
      <c r="R27" s="389"/>
      <c r="S27" s="389">
        <f>T24+V24</f>
        <v>5</v>
      </c>
      <c r="T27" s="389"/>
      <c r="U27" s="389"/>
      <c r="V27" s="389"/>
      <c r="W27" s="391">
        <f>X24+Z24</f>
        <v>2163</v>
      </c>
      <c r="X27" s="392"/>
      <c r="Y27" s="392"/>
      <c r="Z27" s="393"/>
      <c r="AA27" s="389">
        <f>SUM(C27,G27,K27,O27,S27)</f>
        <v>589</v>
      </c>
      <c r="AB27" s="389"/>
      <c r="AC27" s="153"/>
      <c r="AD27" s="154"/>
      <c r="AE27" s="154"/>
      <c r="AF27" s="154"/>
      <c r="AG27" s="155"/>
      <c r="AH27" s="8"/>
    </row>
    <row r="28" spans="1:33" ht="15">
      <c r="A28" s="156"/>
      <c r="B28" s="157" t="s">
        <v>149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</row>
  </sheetData>
  <sheetProtection/>
  <mergeCells count="54">
    <mergeCell ref="W26:Z26"/>
    <mergeCell ref="AA26:AB26"/>
    <mergeCell ref="AF2:AG3"/>
    <mergeCell ref="AD4:AD5"/>
    <mergeCell ref="AE4:AE5"/>
    <mergeCell ref="C2:AC2"/>
    <mergeCell ref="W3:Z3"/>
    <mergeCell ref="G4:H4"/>
    <mergeCell ref="I4:J4"/>
    <mergeCell ref="K4:L4"/>
    <mergeCell ref="AF4:AF5"/>
    <mergeCell ref="Q4:R4"/>
    <mergeCell ref="AC3:AC5"/>
    <mergeCell ref="A27:B27"/>
    <mergeCell ref="A26:B26"/>
    <mergeCell ref="A24:B24"/>
    <mergeCell ref="A2:A5"/>
    <mergeCell ref="B2:B5"/>
    <mergeCell ref="Y4:Z4"/>
    <mergeCell ref="S3:V3"/>
    <mergeCell ref="C3:F3"/>
    <mergeCell ref="G3:J3"/>
    <mergeCell ref="K3:N3"/>
    <mergeCell ref="C4:D4"/>
    <mergeCell ref="E4:F4"/>
    <mergeCell ref="AD2:AE3"/>
    <mergeCell ref="M4:N4"/>
    <mergeCell ref="AA3:AB4"/>
    <mergeCell ref="C25:F25"/>
    <mergeCell ref="G25:J25"/>
    <mergeCell ref="W27:Z27"/>
    <mergeCell ref="S27:V27"/>
    <mergeCell ref="O3:R3"/>
    <mergeCell ref="O4:P4"/>
    <mergeCell ref="W25:Z25"/>
    <mergeCell ref="U4:V4"/>
    <mergeCell ref="W4:X4"/>
    <mergeCell ref="S4:T4"/>
    <mergeCell ref="S26:V26"/>
    <mergeCell ref="C26:F26"/>
    <mergeCell ref="C27:F27"/>
    <mergeCell ref="G26:J26"/>
    <mergeCell ref="G27:J27"/>
    <mergeCell ref="O26:R26"/>
    <mergeCell ref="A1:AG1"/>
    <mergeCell ref="AG4:AG5"/>
    <mergeCell ref="K26:N26"/>
    <mergeCell ref="K27:N27"/>
    <mergeCell ref="O25:R25"/>
    <mergeCell ref="AA25:AB25"/>
    <mergeCell ref="S25:V25"/>
    <mergeCell ref="AA27:AB27"/>
    <mergeCell ref="O27:R27"/>
    <mergeCell ref="K25:N25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="60" zoomScaleNormal="60" zoomScalePageLayoutView="0" workbookViewId="0" topLeftCell="A3">
      <selection activeCell="K35" sqref="K35:K36"/>
    </sheetView>
  </sheetViews>
  <sheetFormatPr defaultColWidth="9.00390625" defaultRowHeight="12.75"/>
  <cols>
    <col min="1" max="1" width="3.625" style="0" customWidth="1"/>
    <col min="2" max="2" width="23.50390625" style="0" customWidth="1"/>
    <col min="3" max="3" width="8.125" style="0" customWidth="1"/>
    <col min="4" max="5" width="7.00390625" style="0" customWidth="1"/>
    <col min="6" max="6" width="6.50390625" style="0" customWidth="1"/>
    <col min="7" max="7" width="7.375" style="0" customWidth="1"/>
    <col min="8" max="8" width="11.50390625" style="0" customWidth="1"/>
    <col min="9" max="9" width="8.00390625" style="0" customWidth="1"/>
    <col min="10" max="10" width="9.50390625" style="0" customWidth="1"/>
    <col min="11" max="12" width="7.875" style="0" customWidth="1"/>
    <col min="13" max="13" width="7.375" style="0" customWidth="1"/>
    <col min="14" max="14" width="8.50390625" style="0" customWidth="1"/>
    <col min="15" max="15" width="11.625" style="0" customWidth="1"/>
    <col min="16" max="16" width="13.125" style="0" customWidth="1"/>
    <col min="17" max="17" width="15.625" style="4" customWidth="1"/>
    <col min="18" max="18" width="14.50390625" style="0" customWidth="1"/>
    <col min="19" max="19" width="0" style="0" hidden="1" customWidth="1"/>
  </cols>
  <sheetData>
    <row r="1" spans="1:18" ht="24" customHeight="1">
      <c r="A1" s="409" t="s">
        <v>32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8.75" customHeight="1">
      <c r="A2" s="410" t="s">
        <v>9</v>
      </c>
      <c r="B2" s="412" t="s">
        <v>10</v>
      </c>
      <c r="C2" s="414" t="s">
        <v>293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06" t="s">
        <v>295</v>
      </c>
      <c r="Q2" s="406" t="s">
        <v>296</v>
      </c>
      <c r="R2" s="406" t="s">
        <v>177</v>
      </c>
    </row>
    <row r="3" spans="1:18" ht="22.5" customHeight="1">
      <c r="A3" s="410"/>
      <c r="B3" s="412"/>
      <c r="C3" s="404" t="s">
        <v>33</v>
      </c>
      <c r="D3" s="417"/>
      <c r="E3" s="417"/>
      <c r="F3" s="417"/>
      <c r="G3" s="417"/>
      <c r="H3" s="404" t="s">
        <v>34</v>
      </c>
      <c r="I3" s="404"/>
      <c r="J3" s="404"/>
      <c r="K3" s="404"/>
      <c r="L3" s="404"/>
      <c r="M3" s="404"/>
      <c r="N3" s="404"/>
      <c r="O3" s="404" t="s">
        <v>35</v>
      </c>
      <c r="P3" s="406"/>
      <c r="Q3" s="406"/>
      <c r="R3" s="406"/>
    </row>
    <row r="4" spans="1:18" ht="19.5" customHeight="1">
      <c r="A4" s="410"/>
      <c r="B4" s="412"/>
      <c r="C4" s="418" t="s">
        <v>36</v>
      </c>
      <c r="D4" s="416" t="s">
        <v>37</v>
      </c>
      <c r="E4" s="416"/>
      <c r="F4" s="416"/>
      <c r="G4" s="416"/>
      <c r="H4" s="406" t="s">
        <v>208</v>
      </c>
      <c r="I4" s="406" t="s">
        <v>38</v>
      </c>
      <c r="J4" s="406" t="s">
        <v>39</v>
      </c>
      <c r="K4" s="406"/>
      <c r="L4" s="406"/>
      <c r="M4" s="406"/>
      <c r="N4" s="406"/>
      <c r="O4" s="404"/>
      <c r="P4" s="406"/>
      <c r="Q4" s="406"/>
      <c r="R4" s="406"/>
    </row>
    <row r="5" spans="1:18" ht="62.25" customHeight="1" thickBot="1">
      <c r="A5" s="411"/>
      <c r="B5" s="413"/>
      <c r="C5" s="419"/>
      <c r="D5" s="158" t="s">
        <v>40</v>
      </c>
      <c r="E5" s="158" t="s">
        <v>41</v>
      </c>
      <c r="F5" s="158" t="s">
        <v>42</v>
      </c>
      <c r="G5" s="158" t="s">
        <v>43</v>
      </c>
      <c r="H5" s="415"/>
      <c r="I5" s="415"/>
      <c r="J5" s="159" t="s">
        <v>40</v>
      </c>
      <c r="K5" s="159" t="s">
        <v>41</v>
      </c>
      <c r="L5" s="159" t="s">
        <v>42</v>
      </c>
      <c r="M5" s="158" t="s">
        <v>43</v>
      </c>
      <c r="N5" s="158" t="s">
        <v>44</v>
      </c>
      <c r="O5" s="405"/>
      <c r="P5" s="415"/>
      <c r="Q5" s="415"/>
      <c r="R5" s="415"/>
    </row>
    <row r="6" spans="1:20" ht="27.75" customHeight="1" thickTop="1">
      <c r="A6" s="103">
        <v>1</v>
      </c>
      <c r="B6" s="104" t="s">
        <v>13</v>
      </c>
      <c r="C6" s="160">
        <v>149</v>
      </c>
      <c r="D6" s="161">
        <v>126</v>
      </c>
      <c r="E6" s="161">
        <v>16</v>
      </c>
      <c r="F6" s="161">
        <v>5</v>
      </c>
      <c r="G6" s="161">
        <v>2</v>
      </c>
      <c r="H6" s="161">
        <f>C6</f>
        <v>149</v>
      </c>
      <c r="I6" s="162">
        <v>120</v>
      </c>
      <c r="J6" s="163">
        <v>378</v>
      </c>
      <c r="K6" s="163">
        <v>64</v>
      </c>
      <c r="L6" s="163">
        <v>25</v>
      </c>
      <c r="M6" s="163">
        <v>16</v>
      </c>
      <c r="N6" s="164">
        <f>SUM(J6:M6)</f>
        <v>483</v>
      </c>
      <c r="O6" s="164">
        <f>SUM(H6:M6)</f>
        <v>752</v>
      </c>
      <c r="P6" s="165">
        <v>230</v>
      </c>
      <c r="Q6" s="165">
        <v>236</v>
      </c>
      <c r="R6" s="165">
        <v>237</v>
      </c>
      <c r="S6" s="67">
        <f>R6-P6</f>
        <v>7</v>
      </c>
      <c r="T6" s="67"/>
    </row>
    <row r="7" spans="1:20" ht="27.75" customHeight="1">
      <c r="A7" s="266">
        <v>2</v>
      </c>
      <c r="B7" s="267" t="s">
        <v>14</v>
      </c>
      <c r="C7" s="286">
        <v>155</v>
      </c>
      <c r="D7" s="287">
        <v>128</v>
      </c>
      <c r="E7" s="287">
        <v>18</v>
      </c>
      <c r="F7" s="287">
        <v>7</v>
      </c>
      <c r="G7" s="287">
        <v>2</v>
      </c>
      <c r="H7" s="287">
        <f>C7</f>
        <v>155</v>
      </c>
      <c r="I7" s="288">
        <v>96</v>
      </c>
      <c r="J7" s="288">
        <v>384</v>
      </c>
      <c r="K7" s="288">
        <v>72</v>
      </c>
      <c r="L7" s="288">
        <v>35</v>
      </c>
      <c r="M7" s="288">
        <v>14</v>
      </c>
      <c r="N7" s="289">
        <f aca="true" t="shared" si="0" ref="N7:N23">SUM(J7:M7)</f>
        <v>505</v>
      </c>
      <c r="O7" s="289">
        <f aca="true" t="shared" si="1" ref="O7:O23">SUM(H7:M7)</f>
        <v>756</v>
      </c>
      <c r="P7" s="290">
        <v>214</v>
      </c>
      <c r="Q7" s="290">
        <v>248</v>
      </c>
      <c r="R7" s="290">
        <v>327</v>
      </c>
      <c r="S7" s="67">
        <f aca="true" t="shared" si="2" ref="S7:S24">R7-P7</f>
        <v>113</v>
      </c>
      <c r="T7" s="67"/>
    </row>
    <row r="8" spans="1:20" ht="27.75" customHeight="1">
      <c r="A8" s="53">
        <v>3</v>
      </c>
      <c r="B8" s="111" t="s">
        <v>15</v>
      </c>
      <c r="C8" s="166">
        <v>318</v>
      </c>
      <c r="D8" s="167">
        <v>286</v>
      </c>
      <c r="E8" s="167">
        <v>26</v>
      </c>
      <c r="F8" s="167">
        <v>4</v>
      </c>
      <c r="G8" s="167">
        <v>2</v>
      </c>
      <c r="H8" s="167">
        <f aca="true" t="shared" si="3" ref="H8:H23">C8</f>
        <v>318</v>
      </c>
      <c r="I8" s="168">
        <v>254</v>
      </c>
      <c r="J8" s="168">
        <v>858</v>
      </c>
      <c r="K8" s="168">
        <v>104</v>
      </c>
      <c r="L8" s="168">
        <v>20</v>
      </c>
      <c r="M8" s="168">
        <v>12</v>
      </c>
      <c r="N8" s="169">
        <f t="shared" si="0"/>
        <v>994</v>
      </c>
      <c r="O8" s="169">
        <f t="shared" si="1"/>
        <v>1566</v>
      </c>
      <c r="P8" s="170">
        <v>416</v>
      </c>
      <c r="Q8" s="170">
        <v>443</v>
      </c>
      <c r="R8" s="170">
        <v>433</v>
      </c>
      <c r="S8" s="67">
        <f t="shared" si="2"/>
        <v>17</v>
      </c>
      <c r="T8" s="67"/>
    </row>
    <row r="9" spans="1:20" ht="27.75" customHeight="1">
      <c r="A9" s="266">
        <v>4</v>
      </c>
      <c r="B9" s="267" t="s">
        <v>16</v>
      </c>
      <c r="C9" s="286">
        <v>800</v>
      </c>
      <c r="D9" s="287">
        <v>655</v>
      </c>
      <c r="E9" s="287">
        <v>110</v>
      </c>
      <c r="F9" s="287">
        <v>24</v>
      </c>
      <c r="G9" s="287">
        <v>11</v>
      </c>
      <c r="H9" s="287">
        <f t="shared" si="3"/>
        <v>800</v>
      </c>
      <c r="I9" s="288">
        <v>592</v>
      </c>
      <c r="J9" s="288">
        <v>1965</v>
      </c>
      <c r="K9" s="288">
        <v>440</v>
      </c>
      <c r="L9" s="288">
        <v>120</v>
      </c>
      <c r="M9" s="288">
        <v>74</v>
      </c>
      <c r="N9" s="289">
        <f t="shared" si="0"/>
        <v>2599</v>
      </c>
      <c r="O9" s="289">
        <f t="shared" si="1"/>
        <v>3991</v>
      </c>
      <c r="P9" s="290">
        <v>959</v>
      </c>
      <c r="Q9" s="290">
        <v>1104</v>
      </c>
      <c r="R9" s="290">
        <v>1118</v>
      </c>
      <c r="S9" s="67">
        <f t="shared" si="2"/>
        <v>159</v>
      </c>
      <c r="T9" s="67"/>
    </row>
    <row r="10" spans="1:20" ht="27.75" customHeight="1">
      <c r="A10" s="53">
        <v>5</v>
      </c>
      <c r="B10" s="111" t="s">
        <v>17</v>
      </c>
      <c r="C10" s="166">
        <v>614</v>
      </c>
      <c r="D10" s="167">
        <v>553</v>
      </c>
      <c r="E10" s="167">
        <v>42</v>
      </c>
      <c r="F10" s="167">
        <v>11</v>
      </c>
      <c r="G10" s="167">
        <v>8</v>
      </c>
      <c r="H10" s="167">
        <f t="shared" si="3"/>
        <v>614</v>
      </c>
      <c r="I10" s="168">
        <v>466</v>
      </c>
      <c r="J10" s="168">
        <v>1659</v>
      </c>
      <c r="K10" s="168">
        <v>168</v>
      </c>
      <c r="L10" s="168">
        <v>55</v>
      </c>
      <c r="M10" s="168">
        <v>50</v>
      </c>
      <c r="N10" s="169">
        <f t="shared" si="0"/>
        <v>1932</v>
      </c>
      <c r="O10" s="169">
        <f t="shared" si="1"/>
        <v>3012</v>
      </c>
      <c r="P10" s="170">
        <v>727</v>
      </c>
      <c r="Q10" s="170">
        <v>734</v>
      </c>
      <c r="R10" s="170">
        <v>831</v>
      </c>
      <c r="S10" s="67">
        <f t="shared" si="2"/>
        <v>104</v>
      </c>
      <c r="T10" s="67"/>
    </row>
    <row r="11" spans="1:20" ht="27.75" customHeight="1">
      <c r="A11" s="266">
        <v>6</v>
      </c>
      <c r="B11" s="267" t="s">
        <v>18</v>
      </c>
      <c r="C11" s="286">
        <v>643</v>
      </c>
      <c r="D11" s="287">
        <v>532</v>
      </c>
      <c r="E11" s="287">
        <v>82</v>
      </c>
      <c r="F11" s="287">
        <v>22</v>
      </c>
      <c r="G11" s="287">
        <v>7</v>
      </c>
      <c r="H11" s="287">
        <f t="shared" si="3"/>
        <v>643</v>
      </c>
      <c r="I11" s="288">
        <v>504</v>
      </c>
      <c r="J11" s="288">
        <v>1596</v>
      </c>
      <c r="K11" s="288">
        <v>328</v>
      </c>
      <c r="L11" s="288">
        <v>110</v>
      </c>
      <c r="M11" s="288">
        <v>46</v>
      </c>
      <c r="N11" s="289">
        <f t="shared" si="0"/>
        <v>2080</v>
      </c>
      <c r="O11" s="289">
        <f t="shared" si="1"/>
        <v>3227</v>
      </c>
      <c r="P11" s="290">
        <v>868</v>
      </c>
      <c r="Q11" s="290">
        <v>937</v>
      </c>
      <c r="R11" s="290">
        <v>993</v>
      </c>
      <c r="S11" s="67">
        <f t="shared" si="2"/>
        <v>125</v>
      </c>
      <c r="T11" s="67"/>
    </row>
    <row r="12" spans="1:20" ht="27.75" customHeight="1">
      <c r="A12" s="53">
        <v>7</v>
      </c>
      <c r="B12" s="111" t="s">
        <v>19</v>
      </c>
      <c r="C12" s="166">
        <v>228</v>
      </c>
      <c r="D12" s="167">
        <v>199</v>
      </c>
      <c r="E12" s="167">
        <v>21</v>
      </c>
      <c r="F12" s="167">
        <v>7</v>
      </c>
      <c r="G12" s="167">
        <v>1</v>
      </c>
      <c r="H12" s="167">
        <f t="shared" si="3"/>
        <v>228</v>
      </c>
      <c r="I12" s="168">
        <v>188</v>
      </c>
      <c r="J12" s="168">
        <v>597</v>
      </c>
      <c r="K12" s="168">
        <v>84</v>
      </c>
      <c r="L12" s="168">
        <v>35</v>
      </c>
      <c r="M12" s="168">
        <v>6</v>
      </c>
      <c r="N12" s="169">
        <f t="shared" si="0"/>
        <v>722</v>
      </c>
      <c r="O12" s="169">
        <f t="shared" si="1"/>
        <v>1138</v>
      </c>
      <c r="P12" s="170">
        <v>307</v>
      </c>
      <c r="Q12" s="170">
        <v>352</v>
      </c>
      <c r="R12" s="170">
        <v>343</v>
      </c>
      <c r="S12" s="67">
        <f t="shared" si="2"/>
        <v>36</v>
      </c>
      <c r="T12" s="67"/>
    </row>
    <row r="13" spans="1:20" ht="27.75" customHeight="1">
      <c r="A13" s="266">
        <v>8</v>
      </c>
      <c r="B13" s="267" t="s">
        <v>20</v>
      </c>
      <c r="C13" s="286">
        <v>221</v>
      </c>
      <c r="D13" s="287">
        <v>187</v>
      </c>
      <c r="E13" s="287">
        <v>29</v>
      </c>
      <c r="F13" s="287">
        <v>3</v>
      </c>
      <c r="G13" s="287">
        <v>2</v>
      </c>
      <c r="H13" s="287">
        <f t="shared" si="3"/>
        <v>221</v>
      </c>
      <c r="I13" s="288">
        <v>191</v>
      </c>
      <c r="J13" s="288">
        <v>561</v>
      </c>
      <c r="K13" s="288">
        <v>116</v>
      </c>
      <c r="L13" s="288">
        <v>15</v>
      </c>
      <c r="M13" s="288">
        <v>12</v>
      </c>
      <c r="N13" s="289">
        <f t="shared" si="0"/>
        <v>704</v>
      </c>
      <c r="O13" s="289">
        <f t="shared" si="1"/>
        <v>1116</v>
      </c>
      <c r="P13" s="290">
        <v>285</v>
      </c>
      <c r="Q13" s="290">
        <v>306</v>
      </c>
      <c r="R13" s="290">
        <v>305</v>
      </c>
      <c r="S13" s="67">
        <f t="shared" si="2"/>
        <v>20</v>
      </c>
      <c r="T13" s="67"/>
    </row>
    <row r="14" spans="1:20" ht="27.75" customHeight="1">
      <c r="A14" s="53">
        <v>9</v>
      </c>
      <c r="B14" s="111" t="s">
        <v>21</v>
      </c>
      <c r="C14" s="166">
        <v>220</v>
      </c>
      <c r="D14" s="167">
        <v>195</v>
      </c>
      <c r="E14" s="167">
        <v>17</v>
      </c>
      <c r="F14" s="167">
        <v>6</v>
      </c>
      <c r="G14" s="167">
        <v>2</v>
      </c>
      <c r="H14" s="167">
        <f t="shared" si="3"/>
        <v>220</v>
      </c>
      <c r="I14" s="168">
        <v>155</v>
      </c>
      <c r="J14" s="168">
        <v>585</v>
      </c>
      <c r="K14" s="168">
        <v>68</v>
      </c>
      <c r="L14" s="168">
        <v>30</v>
      </c>
      <c r="M14" s="168">
        <v>12</v>
      </c>
      <c r="N14" s="169">
        <f t="shared" si="0"/>
        <v>695</v>
      </c>
      <c r="O14" s="169">
        <f t="shared" si="1"/>
        <v>1070</v>
      </c>
      <c r="P14" s="170">
        <v>307</v>
      </c>
      <c r="Q14" s="170">
        <v>352</v>
      </c>
      <c r="R14" s="170">
        <v>395</v>
      </c>
      <c r="S14" s="67">
        <f t="shared" si="2"/>
        <v>88</v>
      </c>
      <c r="T14" s="67"/>
    </row>
    <row r="15" spans="1:20" ht="27.75" customHeight="1">
      <c r="A15" s="266">
        <v>10</v>
      </c>
      <c r="B15" s="267" t="s">
        <v>22</v>
      </c>
      <c r="C15" s="286">
        <v>110</v>
      </c>
      <c r="D15" s="287">
        <v>98</v>
      </c>
      <c r="E15" s="287">
        <v>8</v>
      </c>
      <c r="F15" s="287">
        <v>4</v>
      </c>
      <c r="G15" s="287">
        <v>0</v>
      </c>
      <c r="H15" s="287">
        <f t="shared" si="3"/>
        <v>110</v>
      </c>
      <c r="I15" s="288">
        <v>81</v>
      </c>
      <c r="J15" s="288">
        <v>294</v>
      </c>
      <c r="K15" s="288">
        <v>32</v>
      </c>
      <c r="L15" s="288">
        <v>20</v>
      </c>
      <c r="M15" s="288">
        <v>0</v>
      </c>
      <c r="N15" s="289">
        <f t="shared" si="0"/>
        <v>346</v>
      </c>
      <c r="O15" s="289">
        <f t="shared" si="1"/>
        <v>537</v>
      </c>
      <c r="P15" s="290">
        <v>171</v>
      </c>
      <c r="Q15" s="290">
        <v>197</v>
      </c>
      <c r="R15" s="290">
        <v>192</v>
      </c>
      <c r="S15" s="67">
        <f t="shared" si="2"/>
        <v>21</v>
      </c>
      <c r="T15" s="67"/>
    </row>
    <row r="16" spans="1:20" ht="27.75" customHeight="1">
      <c r="A16" s="53">
        <v>11</v>
      </c>
      <c r="B16" s="111" t="s">
        <v>23</v>
      </c>
      <c r="C16" s="166">
        <v>170</v>
      </c>
      <c r="D16" s="167">
        <v>150</v>
      </c>
      <c r="E16" s="167">
        <v>13</v>
      </c>
      <c r="F16" s="167">
        <v>4</v>
      </c>
      <c r="G16" s="167">
        <v>3</v>
      </c>
      <c r="H16" s="167">
        <f t="shared" si="3"/>
        <v>170</v>
      </c>
      <c r="I16" s="168">
        <v>129</v>
      </c>
      <c r="J16" s="168">
        <v>450</v>
      </c>
      <c r="K16" s="168">
        <v>52</v>
      </c>
      <c r="L16" s="168">
        <v>20</v>
      </c>
      <c r="M16" s="168">
        <v>18</v>
      </c>
      <c r="N16" s="169">
        <f t="shared" si="0"/>
        <v>540</v>
      </c>
      <c r="O16" s="169">
        <f t="shared" si="1"/>
        <v>839</v>
      </c>
      <c r="P16" s="170">
        <v>257</v>
      </c>
      <c r="Q16" s="170">
        <v>268</v>
      </c>
      <c r="R16" s="170">
        <v>288</v>
      </c>
      <c r="S16" s="67">
        <f t="shared" si="2"/>
        <v>31</v>
      </c>
      <c r="T16" s="67"/>
    </row>
    <row r="17" spans="1:20" ht="27.75" customHeight="1">
      <c r="A17" s="266">
        <v>12</v>
      </c>
      <c r="B17" s="267" t="s">
        <v>24</v>
      </c>
      <c r="C17" s="286">
        <v>209</v>
      </c>
      <c r="D17" s="287">
        <v>170</v>
      </c>
      <c r="E17" s="287">
        <v>31</v>
      </c>
      <c r="F17" s="287">
        <v>5</v>
      </c>
      <c r="G17" s="287">
        <v>3</v>
      </c>
      <c r="H17" s="287">
        <f t="shared" si="3"/>
        <v>209</v>
      </c>
      <c r="I17" s="288">
        <v>143</v>
      </c>
      <c r="J17" s="288">
        <v>510</v>
      </c>
      <c r="K17" s="288">
        <v>124</v>
      </c>
      <c r="L17" s="288">
        <v>25</v>
      </c>
      <c r="M17" s="288">
        <v>20</v>
      </c>
      <c r="N17" s="289">
        <f t="shared" si="0"/>
        <v>679</v>
      </c>
      <c r="O17" s="289">
        <f t="shared" si="1"/>
        <v>1031</v>
      </c>
      <c r="P17" s="290">
        <v>320</v>
      </c>
      <c r="Q17" s="290">
        <v>347</v>
      </c>
      <c r="R17" s="290">
        <v>376</v>
      </c>
      <c r="S17" s="67">
        <f t="shared" si="2"/>
        <v>56</v>
      </c>
      <c r="T17" s="67"/>
    </row>
    <row r="18" spans="1:20" ht="27.75" customHeight="1">
      <c r="A18" s="53">
        <v>13</v>
      </c>
      <c r="B18" s="111" t="s">
        <v>25</v>
      </c>
      <c r="C18" s="166">
        <v>134</v>
      </c>
      <c r="D18" s="167">
        <v>114</v>
      </c>
      <c r="E18" s="167">
        <v>13</v>
      </c>
      <c r="F18" s="167">
        <v>5</v>
      </c>
      <c r="G18" s="167">
        <v>2</v>
      </c>
      <c r="H18" s="167">
        <f t="shared" si="3"/>
        <v>134</v>
      </c>
      <c r="I18" s="168">
        <v>92</v>
      </c>
      <c r="J18" s="168">
        <v>342</v>
      </c>
      <c r="K18" s="168">
        <v>52</v>
      </c>
      <c r="L18" s="168">
        <v>25</v>
      </c>
      <c r="M18" s="168">
        <v>13</v>
      </c>
      <c r="N18" s="169">
        <f t="shared" si="0"/>
        <v>432</v>
      </c>
      <c r="O18" s="169">
        <f t="shared" si="1"/>
        <v>658</v>
      </c>
      <c r="P18" s="170">
        <v>188</v>
      </c>
      <c r="Q18" s="170">
        <v>205</v>
      </c>
      <c r="R18" s="170">
        <v>213</v>
      </c>
      <c r="S18" s="67">
        <f t="shared" si="2"/>
        <v>25</v>
      </c>
      <c r="T18" s="67"/>
    </row>
    <row r="19" spans="1:20" ht="27.75" customHeight="1">
      <c r="A19" s="266">
        <v>14</v>
      </c>
      <c r="B19" s="267" t="s">
        <v>26</v>
      </c>
      <c r="C19" s="286">
        <v>298</v>
      </c>
      <c r="D19" s="287">
        <v>248</v>
      </c>
      <c r="E19" s="287">
        <v>35</v>
      </c>
      <c r="F19" s="287">
        <v>9</v>
      </c>
      <c r="G19" s="287">
        <v>6</v>
      </c>
      <c r="H19" s="287">
        <f t="shared" si="3"/>
        <v>298</v>
      </c>
      <c r="I19" s="288">
        <v>212</v>
      </c>
      <c r="J19" s="288">
        <v>744</v>
      </c>
      <c r="K19" s="288">
        <v>140</v>
      </c>
      <c r="L19" s="288">
        <v>45</v>
      </c>
      <c r="M19" s="288">
        <v>37</v>
      </c>
      <c r="N19" s="289">
        <f t="shared" si="0"/>
        <v>966</v>
      </c>
      <c r="O19" s="289">
        <f t="shared" si="1"/>
        <v>1476</v>
      </c>
      <c r="P19" s="290">
        <v>327</v>
      </c>
      <c r="Q19" s="290">
        <v>335</v>
      </c>
      <c r="R19" s="290">
        <v>336</v>
      </c>
      <c r="S19" s="67">
        <f t="shared" si="2"/>
        <v>9</v>
      </c>
      <c r="T19" s="67"/>
    </row>
    <row r="20" spans="1:20" ht="27.75" customHeight="1">
      <c r="A20" s="53">
        <v>15</v>
      </c>
      <c r="B20" s="111" t="s">
        <v>27</v>
      </c>
      <c r="C20" s="166">
        <v>129</v>
      </c>
      <c r="D20" s="167">
        <v>98</v>
      </c>
      <c r="E20" s="167">
        <v>25</v>
      </c>
      <c r="F20" s="167">
        <v>4</v>
      </c>
      <c r="G20" s="167">
        <v>2</v>
      </c>
      <c r="H20" s="167">
        <f t="shared" si="3"/>
        <v>129</v>
      </c>
      <c r="I20" s="168">
        <v>80</v>
      </c>
      <c r="J20" s="168">
        <v>294</v>
      </c>
      <c r="K20" s="168">
        <v>100</v>
      </c>
      <c r="L20" s="168">
        <v>20</v>
      </c>
      <c r="M20" s="168">
        <v>16</v>
      </c>
      <c r="N20" s="169">
        <f t="shared" si="0"/>
        <v>430</v>
      </c>
      <c r="O20" s="169">
        <f t="shared" si="1"/>
        <v>639</v>
      </c>
      <c r="P20" s="170">
        <v>223</v>
      </c>
      <c r="Q20" s="170">
        <v>239</v>
      </c>
      <c r="R20" s="170">
        <v>256</v>
      </c>
      <c r="S20" s="67">
        <f t="shared" si="2"/>
        <v>33</v>
      </c>
      <c r="T20" s="67"/>
    </row>
    <row r="21" spans="1:20" ht="27.75" customHeight="1">
      <c r="A21" s="266">
        <v>16</v>
      </c>
      <c r="B21" s="267" t="s">
        <v>28</v>
      </c>
      <c r="C21" s="286">
        <v>129</v>
      </c>
      <c r="D21" s="287">
        <v>112</v>
      </c>
      <c r="E21" s="287">
        <v>9</v>
      </c>
      <c r="F21" s="287">
        <v>7</v>
      </c>
      <c r="G21" s="287">
        <v>1</v>
      </c>
      <c r="H21" s="287">
        <f t="shared" si="3"/>
        <v>129</v>
      </c>
      <c r="I21" s="288">
        <v>107</v>
      </c>
      <c r="J21" s="288">
        <v>336</v>
      </c>
      <c r="K21" s="288">
        <v>36</v>
      </c>
      <c r="L21" s="288">
        <v>35</v>
      </c>
      <c r="M21" s="288">
        <v>11</v>
      </c>
      <c r="N21" s="289">
        <f t="shared" si="0"/>
        <v>418</v>
      </c>
      <c r="O21" s="289">
        <f t="shared" si="1"/>
        <v>654</v>
      </c>
      <c r="P21" s="290">
        <v>220</v>
      </c>
      <c r="Q21" s="290">
        <v>233</v>
      </c>
      <c r="R21" s="290">
        <v>220</v>
      </c>
      <c r="S21" s="67">
        <f t="shared" si="2"/>
        <v>0</v>
      </c>
      <c r="T21" s="67"/>
    </row>
    <row r="22" spans="1:20" ht="27.75" customHeight="1">
      <c r="A22" s="53">
        <v>17</v>
      </c>
      <c r="B22" s="111" t="s">
        <v>29</v>
      </c>
      <c r="C22" s="166">
        <v>207</v>
      </c>
      <c r="D22" s="167">
        <v>179</v>
      </c>
      <c r="E22" s="167">
        <v>21</v>
      </c>
      <c r="F22" s="167">
        <v>5</v>
      </c>
      <c r="G22" s="167">
        <v>2</v>
      </c>
      <c r="H22" s="167">
        <f t="shared" si="3"/>
        <v>207</v>
      </c>
      <c r="I22" s="168">
        <v>157</v>
      </c>
      <c r="J22" s="168">
        <v>537</v>
      </c>
      <c r="K22" s="168">
        <v>84</v>
      </c>
      <c r="L22" s="168">
        <v>25</v>
      </c>
      <c r="M22" s="168">
        <v>12</v>
      </c>
      <c r="N22" s="169">
        <f t="shared" si="0"/>
        <v>658</v>
      </c>
      <c r="O22" s="169">
        <f t="shared" si="1"/>
        <v>1022</v>
      </c>
      <c r="P22" s="170">
        <v>272</v>
      </c>
      <c r="Q22" s="170">
        <v>277</v>
      </c>
      <c r="R22" s="170">
        <v>279</v>
      </c>
      <c r="S22" s="67">
        <f t="shared" si="2"/>
        <v>7</v>
      </c>
      <c r="T22" s="67"/>
    </row>
    <row r="23" spans="1:20" ht="27.75" customHeight="1">
      <c r="A23" s="266">
        <v>18</v>
      </c>
      <c r="B23" s="267" t="s">
        <v>30</v>
      </c>
      <c r="C23" s="286">
        <v>329</v>
      </c>
      <c r="D23" s="287">
        <v>271</v>
      </c>
      <c r="E23" s="287">
        <v>44</v>
      </c>
      <c r="F23" s="287">
        <v>9</v>
      </c>
      <c r="G23" s="287">
        <v>5</v>
      </c>
      <c r="H23" s="287">
        <f t="shared" si="3"/>
        <v>329</v>
      </c>
      <c r="I23" s="288">
        <v>238</v>
      </c>
      <c r="J23" s="288">
        <v>813</v>
      </c>
      <c r="K23" s="288">
        <v>176</v>
      </c>
      <c r="L23" s="288">
        <v>45</v>
      </c>
      <c r="M23" s="288">
        <v>33</v>
      </c>
      <c r="N23" s="289">
        <f t="shared" si="0"/>
        <v>1067</v>
      </c>
      <c r="O23" s="289">
        <f t="shared" si="1"/>
        <v>1634</v>
      </c>
      <c r="P23" s="290">
        <v>389</v>
      </c>
      <c r="Q23" s="290">
        <v>431</v>
      </c>
      <c r="R23" s="290">
        <v>465</v>
      </c>
      <c r="S23" s="67">
        <f t="shared" si="2"/>
        <v>76</v>
      </c>
      <c r="T23" s="67"/>
    </row>
    <row r="24" spans="1:19" ht="18" customHeight="1">
      <c r="A24" s="407" t="s">
        <v>8</v>
      </c>
      <c r="B24" s="408"/>
      <c r="C24" s="171">
        <v>5063</v>
      </c>
      <c r="D24" s="171">
        <v>4301</v>
      </c>
      <c r="E24" s="171">
        <v>560</v>
      </c>
      <c r="F24" s="171">
        <v>141</v>
      </c>
      <c r="G24" s="171">
        <v>61</v>
      </c>
      <c r="H24" s="171">
        <f>SUM(H6:H23)</f>
        <v>5063</v>
      </c>
      <c r="I24" s="171">
        <v>3805</v>
      </c>
      <c r="J24" s="171">
        <v>12903</v>
      </c>
      <c r="K24" s="171">
        <v>2240</v>
      </c>
      <c r="L24" s="171">
        <v>705</v>
      </c>
      <c r="M24" s="171">
        <v>402</v>
      </c>
      <c r="N24" s="171">
        <f>SUM(N6:N23)</f>
        <v>16250</v>
      </c>
      <c r="O24" s="171">
        <f>SUM(O6:O23)</f>
        <v>25118</v>
      </c>
      <c r="P24" s="171">
        <f>SUM(P6:P23)</f>
        <v>6680</v>
      </c>
      <c r="Q24" s="171">
        <f>SUM(Q6:Q23)</f>
        <v>7244</v>
      </c>
      <c r="R24" s="171">
        <f>SUM(R6:R23)</f>
        <v>7607</v>
      </c>
      <c r="S24" s="67">
        <f t="shared" si="2"/>
        <v>927</v>
      </c>
    </row>
    <row r="25" spans="3:15" ht="14.25" customHeight="1" hidden="1">
      <c r="C25">
        <v>2618</v>
      </c>
      <c r="D25">
        <v>2166</v>
      </c>
      <c r="E25">
        <v>336</v>
      </c>
      <c r="F25">
        <v>73</v>
      </c>
      <c r="G25">
        <v>43</v>
      </c>
      <c r="I25">
        <v>1615</v>
      </c>
      <c r="J25">
        <v>6498</v>
      </c>
      <c r="K25">
        <v>1344</v>
      </c>
      <c r="L25">
        <v>365</v>
      </c>
      <c r="M25">
        <v>278</v>
      </c>
      <c r="N25" s="68">
        <f>SUM(J25:M25)</f>
        <v>8485</v>
      </c>
      <c r="O25" s="69">
        <f>SUM(H25:M25)</f>
        <v>10100</v>
      </c>
    </row>
    <row r="26" ht="21.75" customHeight="1" hidden="1">
      <c r="B26" t="s">
        <v>31</v>
      </c>
    </row>
    <row r="29" spans="10:13" ht="12.75">
      <c r="J29" s="15"/>
      <c r="L29" s="15"/>
      <c r="M29" s="15"/>
    </row>
    <row r="30" ht="12.75">
      <c r="N30" s="15"/>
    </row>
  </sheetData>
  <sheetProtection/>
  <mergeCells count="16">
    <mergeCell ref="D4:G4"/>
    <mergeCell ref="H4:H5"/>
    <mergeCell ref="I4:I5"/>
    <mergeCell ref="H3:N3"/>
    <mergeCell ref="C3:G3"/>
    <mergeCell ref="C4:C5"/>
    <mergeCell ref="O3:O5"/>
    <mergeCell ref="J4:N4"/>
    <mergeCell ref="A24:B24"/>
    <mergeCell ref="A1:R1"/>
    <mergeCell ref="A2:A5"/>
    <mergeCell ref="B2:B5"/>
    <mergeCell ref="C2:O2"/>
    <mergeCell ref="P2:P5"/>
    <mergeCell ref="Q2:Q5"/>
    <mergeCell ref="R2:R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60" zoomScaleNormal="60" zoomScalePageLayoutView="0" workbookViewId="0" topLeftCell="A1">
      <selection activeCell="AE11" sqref="AE11"/>
    </sheetView>
  </sheetViews>
  <sheetFormatPr defaultColWidth="9.125" defaultRowHeight="12.75"/>
  <cols>
    <col min="1" max="1" width="4.375" style="39" customWidth="1"/>
    <col min="2" max="2" width="23.50390625" style="39" customWidth="1"/>
    <col min="3" max="3" width="11.625" style="39" customWidth="1"/>
    <col min="4" max="4" width="12.375" style="39" customWidth="1"/>
    <col min="5" max="5" width="10.50390625" style="39" customWidth="1"/>
    <col min="6" max="6" width="10.375" style="39" customWidth="1"/>
    <col min="7" max="7" width="8.625" style="39" bestFit="1" customWidth="1"/>
    <col min="8" max="8" width="13.625" style="39" customWidth="1"/>
    <col min="9" max="9" width="13.375" style="39" bestFit="1" customWidth="1"/>
    <col min="10" max="10" width="9.375" style="39" bestFit="1" customWidth="1"/>
    <col min="11" max="11" width="8.625" style="39" bestFit="1" customWidth="1"/>
    <col min="12" max="12" width="8.625" style="39" customWidth="1"/>
    <col min="13" max="13" width="8.625" style="39" bestFit="1" customWidth="1"/>
    <col min="14" max="14" width="9.375" style="39" bestFit="1" customWidth="1"/>
    <col min="15" max="15" width="11.875" style="39" customWidth="1"/>
    <col min="16" max="16" width="12.625" style="39" customWidth="1"/>
    <col min="17" max="18" width="12.00390625" style="39" customWidth="1"/>
    <col min="19" max="19" width="8.625" style="39" customWidth="1"/>
    <col min="20" max="20" width="9.625" style="39" customWidth="1"/>
    <col min="21" max="21" width="8.625" style="39" bestFit="1" customWidth="1"/>
    <col min="22" max="22" width="9.375" style="39" bestFit="1" customWidth="1"/>
    <col min="23" max="23" width="13.375" style="39" bestFit="1" customWidth="1"/>
    <col min="24" max="24" width="14.50390625" style="39" bestFit="1" customWidth="1"/>
    <col min="25" max="25" width="13.00390625" style="39" customWidth="1"/>
    <col min="26" max="26" width="15.125" style="39" customWidth="1"/>
    <col min="27" max="16384" width="9.125" style="39" customWidth="1"/>
  </cols>
  <sheetData>
    <row r="1" spans="1:26" ht="20.25" customHeight="1">
      <c r="A1" s="428" t="s">
        <v>178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</row>
    <row r="2" spans="1:26" ht="20.25" customHeight="1">
      <c r="A2" s="420" t="s">
        <v>9</v>
      </c>
      <c r="B2" s="420" t="s">
        <v>10</v>
      </c>
      <c r="C2" s="429" t="s">
        <v>297</v>
      </c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3" t="s">
        <v>298</v>
      </c>
      <c r="Z2" s="423" t="s">
        <v>196</v>
      </c>
    </row>
    <row r="3" spans="1:26" ht="15" customHeight="1">
      <c r="A3" s="421"/>
      <c r="B3" s="421"/>
      <c r="C3" s="430" t="s">
        <v>131</v>
      </c>
      <c r="D3" s="430"/>
      <c r="E3" s="431" t="s">
        <v>132</v>
      </c>
      <c r="F3" s="431"/>
      <c r="G3" s="431"/>
      <c r="H3" s="431"/>
      <c r="I3" s="431"/>
      <c r="J3" s="431"/>
      <c r="K3" s="431"/>
      <c r="L3" s="431"/>
      <c r="M3" s="431"/>
      <c r="N3" s="431"/>
      <c r="O3" s="430" t="s">
        <v>133</v>
      </c>
      <c r="P3" s="430"/>
      <c r="Q3" s="432" t="s">
        <v>132</v>
      </c>
      <c r="R3" s="432"/>
      <c r="S3" s="432"/>
      <c r="T3" s="432"/>
      <c r="U3" s="430" t="s">
        <v>134</v>
      </c>
      <c r="V3" s="430"/>
      <c r="W3" s="433" t="s">
        <v>8</v>
      </c>
      <c r="X3" s="433"/>
      <c r="Y3" s="424"/>
      <c r="Z3" s="424"/>
    </row>
    <row r="4" spans="1:26" ht="114" customHeight="1">
      <c r="A4" s="421"/>
      <c r="B4" s="421"/>
      <c r="C4" s="430"/>
      <c r="D4" s="430"/>
      <c r="E4" s="434" t="s">
        <v>135</v>
      </c>
      <c r="F4" s="434"/>
      <c r="G4" s="434" t="s">
        <v>136</v>
      </c>
      <c r="H4" s="434"/>
      <c r="I4" s="434" t="s">
        <v>137</v>
      </c>
      <c r="J4" s="434"/>
      <c r="K4" s="434" t="s">
        <v>209</v>
      </c>
      <c r="L4" s="434"/>
      <c r="M4" s="435" t="s">
        <v>138</v>
      </c>
      <c r="N4" s="435"/>
      <c r="O4" s="430"/>
      <c r="P4" s="430"/>
      <c r="Q4" s="434" t="s">
        <v>139</v>
      </c>
      <c r="R4" s="434"/>
      <c r="S4" s="434" t="s">
        <v>140</v>
      </c>
      <c r="T4" s="434"/>
      <c r="U4" s="430"/>
      <c r="V4" s="430"/>
      <c r="W4" s="433"/>
      <c r="X4" s="433"/>
      <c r="Y4" s="424"/>
      <c r="Z4" s="424"/>
    </row>
    <row r="5" spans="1:26" ht="28.5" customHeight="1" thickBot="1">
      <c r="A5" s="422"/>
      <c r="B5" s="422"/>
      <c r="C5" s="173" t="s">
        <v>141</v>
      </c>
      <c r="D5" s="173" t="s">
        <v>142</v>
      </c>
      <c r="E5" s="173" t="s">
        <v>141</v>
      </c>
      <c r="F5" s="173" t="s">
        <v>142</v>
      </c>
      <c r="G5" s="173" t="s">
        <v>141</v>
      </c>
      <c r="H5" s="173" t="s">
        <v>142</v>
      </c>
      <c r="I5" s="173" t="s">
        <v>141</v>
      </c>
      <c r="J5" s="173" t="s">
        <v>142</v>
      </c>
      <c r="K5" s="173" t="s">
        <v>141</v>
      </c>
      <c r="L5" s="173" t="s">
        <v>142</v>
      </c>
      <c r="M5" s="173" t="s">
        <v>141</v>
      </c>
      <c r="N5" s="173" t="s">
        <v>142</v>
      </c>
      <c r="O5" s="173" t="s">
        <v>141</v>
      </c>
      <c r="P5" s="173" t="s">
        <v>142</v>
      </c>
      <c r="Q5" s="173" t="s">
        <v>141</v>
      </c>
      <c r="R5" s="173" t="s">
        <v>142</v>
      </c>
      <c r="S5" s="173" t="s">
        <v>141</v>
      </c>
      <c r="T5" s="173" t="s">
        <v>142</v>
      </c>
      <c r="U5" s="173" t="s">
        <v>141</v>
      </c>
      <c r="V5" s="173" t="s">
        <v>142</v>
      </c>
      <c r="W5" s="173" t="s">
        <v>141</v>
      </c>
      <c r="X5" s="173" t="s">
        <v>142</v>
      </c>
      <c r="Y5" s="425"/>
      <c r="Z5" s="425"/>
    </row>
    <row r="6" spans="1:26" ht="4.5" customHeight="1" hidden="1" thickBot="1" thickTop="1">
      <c r="A6" s="174"/>
      <c r="B6" s="174"/>
      <c r="C6" s="175" t="s">
        <v>143</v>
      </c>
      <c r="D6" s="175" t="s">
        <v>144</v>
      </c>
      <c r="E6" s="175">
        <v>3</v>
      </c>
      <c r="F6" s="175">
        <v>4</v>
      </c>
      <c r="G6" s="175">
        <v>5</v>
      </c>
      <c r="H6" s="175">
        <v>6</v>
      </c>
      <c r="I6" s="175">
        <v>7</v>
      </c>
      <c r="J6" s="175">
        <v>8</v>
      </c>
      <c r="K6" s="175">
        <v>9</v>
      </c>
      <c r="L6" s="175">
        <v>10</v>
      </c>
      <c r="M6" s="175">
        <v>11</v>
      </c>
      <c r="N6" s="175">
        <v>12</v>
      </c>
      <c r="O6" s="175" t="s">
        <v>145</v>
      </c>
      <c r="P6" s="175" t="s">
        <v>146</v>
      </c>
      <c r="Q6" s="175">
        <v>15</v>
      </c>
      <c r="R6" s="175">
        <v>16</v>
      </c>
      <c r="S6" s="175">
        <v>17</v>
      </c>
      <c r="T6" s="175">
        <v>18</v>
      </c>
      <c r="U6" s="175">
        <v>19</v>
      </c>
      <c r="V6" s="175">
        <v>20</v>
      </c>
      <c r="W6" s="175" t="s">
        <v>147</v>
      </c>
      <c r="X6" s="175" t="s">
        <v>148</v>
      </c>
      <c r="Y6" s="176"/>
      <c r="Z6" s="176"/>
    </row>
    <row r="7" spans="1:26" ht="27.75" customHeight="1" thickTop="1">
      <c r="A7" s="177">
        <v>1</v>
      </c>
      <c r="B7" s="104" t="s">
        <v>13</v>
      </c>
      <c r="C7" s="178">
        <v>1382</v>
      </c>
      <c r="D7" s="178">
        <v>691</v>
      </c>
      <c r="E7" s="178">
        <v>252</v>
      </c>
      <c r="F7" s="178">
        <v>144</v>
      </c>
      <c r="G7" s="178">
        <v>158</v>
      </c>
      <c r="H7" s="178">
        <v>89</v>
      </c>
      <c r="I7" s="178">
        <v>619</v>
      </c>
      <c r="J7" s="178">
        <v>214</v>
      </c>
      <c r="K7" s="178">
        <v>64</v>
      </c>
      <c r="L7" s="178">
        <v>38</v>
      </c>
      <c r="M7" s="178">
        <v>289</v>
      </c>
      <c r="N7" s="178">
        <v>206</v>
      </c>
      <c r="O7" s="178">
        <v>6766</v>
      </c>
      <c r="P7" s="178">
        <v>3067</v>
      </c>
      <c r="Q7" s="178">
        <v>6515</v>
      </c>
      <c r="R7" s="178">
        <v>2989</v>
      </c>
      <c r="S7" s="178">
        <v>251</v>
      </c>
      <c r="T7" s="178">
        <v>78</v>
      </c>
      <c r="U7" s="178">
        <v>127</v>
      </c>
      <c r="V7" s="178">
        <v>53</v>
      </c>
      <c r="W7" s="179">
        <v>8275</v>
      </c>
      <c r="X7" s="180">
        <v>3811</v>
      </c>
      <c r="Y7" s="181">
        <v>4210</v>
      </c>
      <c r="Z7" s="181">
        <v>4166</v>
      </c>
    </row>
    <row r="8" spans="1:26" ht="27.75" customHeight="1">
      <c r="A8" s="291">
        <v>2</v>
      </c>
      <c r="B8" s="267" t="s">
        <v>14</v>
      </c>
      <c r="C8" s="292">
        <v>1379</v>
      </c>
      <c r="D8" s="292">
        <v>676</v>
      </c>
      <c r="E8" s="292">
        <v>287</v>
      </c>
      <c r="F8" s="292">
        <v>188</v>
      </c>
      <c r="G8" s="292">
        <v>296</v>
      </c>
      <c r="H8" s="292">
        <v>202</v>
      </c>
      <c r="I8" s="292">
        <v>563</v>
      </c>
      <c r="J8" s="292">
        <v>154</v>
      </c>
      <c r="K8" s="292">
        <v>117</v>
      </c>
      <c r="L8" s="292">
        <v>64</v>
      </c>
      <c r="M8" s="292">
        <v>116</v>
      </c>
      <c r="N8" s="292">
        <v>68</v>
      </c>
      <c r="O8" s="292">
        <v>3905</v>
      </c>
      <c r="P8" s="292">
        <v>3109</v>
      </c>
      <c r="Q8" s="292">
        <v>3727</v>
      </c>
      <c r="R8" s="292">
        <v>3042</v>
      </c>
      <c r="S8" s="292">
        <v>178</v>
      </c>
      <c r="T8" s="292">
        <v>67</v>
      </c>
      <c r="U8" s="292">
        <v>129</v>
      </c>
      <c r="V8" s="292">
        <v>45</v>
      </c>
      <c r="W8" s="293">
        <v>5413</v>
      </c>
      <c r="X8" s="294">
        <v>3830</v>
      </c>
      <c r="Y8" s="295">
        <v>4403</v>
      </c>
      <c r="Z8" s="295">
        <v>4291</v>
      </c>
    </row>
    <row r="9" spans="1:26" ht="27.75" customHeight="1">
      <c r="A9" s="132">
        <v>3</v>
      </c>
      <c r="B9" s="111" t="s">
        <v>15</v>
      </c>
      <c r="C9" s="182">
        <v>1732</v>
      </c>
      <c r="D9" s="182">
        <v>1157</v>
      </c>
      <c r="E9" s="182">
        <v>549</v>
      </c>
      <c r="F9" s="182">
        <v>406</v>
      </c>
      <c r="G9" s="182">
        <v>108</v>
      </c>
      <c r="H9" s="182">
        <v>88</v>
      </c>
      <c r="I9" s="182">
        <v>670</v>
      </c>
      <c r="J9" s="182">
        <v>315</v>
      </c>
      <c r="K9" s="182">
        <v>126</v>
      </c>
      <c r="L9" s="182">
        <v>112</v>
      </c>
      <c r="M9" s="182">
        <v>279</v>
      </c>
      <c r="N9" s="182">
        <v>236</v>
      </c>
      <c r="O9" s="182">
        <v>10030</v>
      </c>
      <c r="P9" s="182">
        <v>8828</v>
      </c>
      <c r="Q9" s="182">
        <v>9822</v>
      </c>
      <c r="R9" s="182">
        <v>8691</v>
      </c>
      <c r="S9" s="182">
        <v>208</v>
      </c>
      <c r="T9" s="182">
        <v>137</v>
      </c>
      <c r="U9" s="182">
        <v>119</v>
      </c>
      <c r="V9" s="182">
        <v>68</v>
      </c>
      <c r="W9" s="42">
        <v>11881</v>
      </c>
      <c r="X9" s="43">
        <v>10053</v>
      </c>
      <c r="Y9" s="44">
        <v>11020</v>
      </c>
      <c r="Z9" s="44">
        <v>10753</v>
      </c>
    </row>
    <row r="10" spans="1:26" ht="27.75" customHeight="1">
      <c r="A10" s="291">
        <v>4</v>
      </c>
      <c r="B10" s="267" t="s">
        <v>16</v>
      </c>
      <c r="C10" s="292">
        <v>11814</v>
      </c>
      <c r="D10" s="292">
        <v>4723</v>
      </c>
      <c r="E10" s="292">
        <v>1829</v>
      </c>
      <c r="F10" s="292">
        <v>820</v>
      </c>
      <c r="G10" s="292">
        <v>649</v>
      </c>
      <c r="H10" s="292">
        <v>301</v>
      </c>
      <c r="I10" s="292">
        <v>5780</v>
      </c>
      <c r="J10" s="292">
        <v>1758</v>
      </c>
      <c r="K10" s="292">
        <v>2740</v>
      </c>
      <c r="L10" s="292">
        <v>1458</v>
      </c>
      <c r="M10" s="292">
        <v>816</v>
      </c>
      <c r="N10" s="292">
        <v>386</v>
      </c>
      <c r="O10" s="292">
        <v>29990</v>
      </c>
      <c r="P10" s="292">
        <v>16635</v>
      </c>
      <c r="Q10" s="292">
        <v>28895</v>
      </c>
      <c r="R10" s="292">
        <v>16298</v>
      </c>
      <c r="S10" s="292">
        <v>1095</v>
      </c>
      <c r="T10" s="292">
        <v>337</v>
      </c>
      <c r="U10" s="292">
        <v>1132</v>
      </c>
      <c r="V10" s="292">
        <v>413</v>
      </c>
      <c r="W10" s="293">
        <v>42936</v>
      </c>
      <c r="X10" s="294">
        <v>21771</v>
      </c>
      <c r="Y10" s="295">
        <v>23851</v>
      </c>
      <c r="Z10" s="295">
        <v>23545</v>
      </c>
    </row>
    <row r="11" spans="1:26" ht="27.75" customHeight="1">
      <c r="A11" s="132">
        <v>5</v>
      </c>
      <c r="B11" s="111" t="s">
        <v>17</v>
      </c>
      <c r="C11" s="182">
        <v>6833</v>
      </c>
      <c r="D11" s="182">
        <v>2741</v>
      </c>
      <c r="E11" s="182">
        <v>1502</v>
      </c>
      <c r="F11" s="182">
        <v>719</v>
      </c>
      <c r="G11" s="182">
        <v>319</v>
      </c>
      <c r="H11" s="182">
        <v>145</v>
      </c>
      <c r="I11" s="182">
        <v>3334</v>
      </c>
      <c r="J11" s="182">
        <v>1060</v>
      </c>
      <c r="K11" s="182">
        <v>714</v>
      </c>
      <c r="L11" s="182">
        <v>348</v>
      </c>
      <c r="M11" s="182">
        <v>964</v>
      </c>
      <c r="N11" s="182">
        <v>469</v>
      </c>
      <c r="O11" s="182">
        <v>18140</v>
      </c>
      <c r="P11" s="182">
        <v>17721</v>
      </c>
      <c r="Q11" s="182">
        <v>17481</v>
      </c>
      <c r="R11" s="182">
        <v>17446</v>
      </c>
      <c r="S11" s="182">
        <v>659</v>
      </c>
      <c r="T11" s="182">
        <v>275</v>
      </c>
      <c r="U11" s="182">
        <v>658</v>
      </c>
      <c r="V11" s="182">
        <v>231</v>
      </c>
      <c r="W11" s="42">
        <v>25631</v>
      </c>
      <c r="X11" s="43">
        <v>20693</v>
      </c>
      <c r="Y11" s="44">
        <v>22277</v>
      </c>
      <c r="Z11" s="44">
        <v>22118</v>
      </c>
    </row>
    <row r="12" spans="1:26" ht="27.75" customHeight="1">
      <c r="A12" s="291">
        <v>6</v>
      </c>
      <c r="B12" s="267" t="s">
        <v>18</v>
      </c>
      <c r="C12" s="292">
        <v>6701</v>
      </c>
      <c r="D12" s="292">
        <v>3551</v>
      </c>
      <c r="E12" s="292">
        <v>1807</v>
      </c>
      <c r="F12" s="292">
        <v>1037</v>
      </c>
      <c r="G12" s="292">
        <v>1569</v>
      </c>
      <c r="H12" s="292">
        <v>873</v>
      </c>
      <c r="I12" s="292">
        <v>1948</v>
      </c>
      <c r="J12" s="292">
        <v>698</v>
      </c>
      <c r="K12" s="292">
        <v>654</v>
      </c>
      <c r="L12" s="292">
        <v>534</v>
      </c>
      <c r="M12" s="292">
        <v>723</v>
      </c>
      <c r="N12" s="292">
        <v>409</v>
      </c>
      <c r="O12" s="292">
        <v>16495</v>
      </c>
      <c r="P12" s="292">
        <v>14175</v>
      </c>
      <c r="Q12" s="292">
        <v>15728</v>
      </c>
      <c r="R12" s="292">
        <v>13859</v>
      </c>
      <c r="S12" s="292">
        <v>767</v>
      </c>
      <c r="T12" s="292">
        <v>316</v>
      </c>
      <c r="U12" s="292">
        <v>618</v>
      </c>
      <c r="V12" s="292">
        <v>240</v>
      </c>
      <c r="W12" s="293">
        <v>23814</v>
      </c>
      <c r="X12" s="294">
        <v>17966</v>
      </c>
      <c r="Y12" s="295">
        <v>20328</v>
      </c>
      <c r="Z12" s="295">
        <v>19893</v>
      </c>
    </row>
    <row r="13" spans="1:26" ht="27.75" customHeight="1">
      <c r="A13" s="132">
        <v>7</v>
      </c>
      <c r="B13" s="111" t="s">
        <v>19</v>
      </c>
      <c r="C13" s="182">
        <v>1947</v>
      </c>
      <c r="D13" s="182">
        <v>1130</v>
      </c>
      <c r="E13" s="182">
        <v>497</v>
      </c>
      <c r="F13" s="182">
        <v>301</v>
      </c>
      <c r="G13" s="182">
        <v>493</v>
      </c>
      <c r="H13" s="182">
        <v>344</v>
      </c>
      <c r="I13" s="182">
        <v>538</v>
      </c>
      <c r="J13" s="182">
        <v>206</v>
      </c>
      <c r="K13" s="182">
        <v>187</v>
      </c>
      <c r="L13" s="182">
        <v>126</v>
      </c>
      <c r="M13" s="182">
        <v>232</v>
      </c>
      <c r="N13" s="182">
        <v>153</v>
      </c>
      <c r="O13" s="182">
        <v>8036</v>
      </c>
      <c r="P13" s="182">
        <v>6474</v>
      </c>
      <c r="Q13" s="182">
        <v>7623</v>
      </c>
      <c r="R13" s="182">
        <v>6350</v>
      </c>
      <c r="S13" s="182">
        <v>413</v>
      </c>
      <c r="T13" s="182">
        <v>124</v>
      </c>
      <c r="U13" s="182">
        <v>204</v>
      </c>
      <c r="V13" s="182">
        <v>83</v>
      </c>
      <c r="W13" s="42">
        <v>10187</v>
      </c>
      <c r="X13" s="43">
        <v>7687</v>
      </c>
      <c r="Y13" s="44">
        <v>8549</v>
      </c>
      <c r="Z13" s="44">
        <v>8589</v>
      </c>
    </row>
    <row r="14" spans="1:26" ht="27.75" customHeight="1">
      <c r="A14" s="291">
        <v>8</v>
      </c>
      <c r="B14" s="267" t="s">
        <v>20</v>
      </c>
      <c r="C14" s="292">
        <v>804</v>
      </c>
      <c r="D14" s="292">
        <v>747</v>
      </c>
      <c r="E14" s="292">
        <v>152</v>
      </c>
      <c r="F14" s="292">
        <v>150</v>
      </c>
      <c r="G14" s="292">
        <v>161</v>
      </c>
      <c r="H14" s="292">
        <v>156</v>
      </c>
      <c r="I14" s="292">
        <v>287</v>
      </c>
      <c r="J14" s="292">
        <v>250</v>
      </c>
      <c r="K14" s="292">
        <v>51</v>
      </c>
      <c r="L14" s="292">
        <v>51</v>
      </c>
      <c r="M14" s="292">
        <v>153</v>
      </c>
      <c r="N14" s="292">
        <v>140</v>
      </c>
      <c r="O14" s="292">
        <v>4191</v>
      </c>
      <c r="P14" s="292">
        <v>3981</v>
      </c>
      <c r="Q14" s="292">
        <v>4054</v>
      </c>
      <c r="R14" s="292">
        <v>3861</v>
      </c>
      <c r="S14" s="292">
        <v>137</v>
      </c>
      <c r="T14" s="292">
        <v>120</v>
      </c>
      <c r="U14" s="292">
        <v>76</v>
      </c>
      <c r="V14" s="292">
        <v>73</v>
      </c>
      <c r="W14" s="293">
        <v>5071</v>
      </c>
      <c r="X14" s="294">
        <v>4801</v>
      </c>
      <c r="Y14" s="295">
        <v>5159</v>
      </c>
      <c r="Z14" s="295">
        <v>5197</v>
      </c>
    </row>
    <row r="15" spans="1:26" ht="27.75" customHeight="1">
      <c r="A15" s="132">
        <v>9</v>
      </c>
      <c r="B15" s="111" t="s">
        <v>21</v>
      </c>
      <c r="C15" s="182">
        <v>2177</v>
      </c>
      <c r="D15" s="182">
        <v>1056</v>
      </c>
      <c r="E15" s="182">
        <v>333</v>
      </c>
      <c r="F15" s="182">
        <v>183</v>
      </c>
      <c r="G15" s="182">
        <v>395</v>
      </c>
      <c r="H15" s="182">
        <v>237</v>
      </c>
      <c r="I15" s="182">
        <v>906</v>
      </c>
      <c r="J15" s="182">
        <v>319</v>
      </c>
      <c r="K15" s="182">
        <v>161</v>
      </c>
      <c r="L15" s="182">
        <v>100</v>
      </c>
      <c r="M15" s="182">
        <v>382</v>
      </c>
      <c r="N15" s="182">
        <v>217</v>
      </c>
      <c r="O15" s="182">
        <v>8638</v>
      </c>
      <c r="P15" s="182">
        <v>7072</v>
      </c>
      <c r="Q15" s="182">
        <v>8162</v>
      </c>
      <c r="R15" s="182">
        <v>6925</v>
      </c>
      <c r="S15" s="182">
        <v>476</v>
      </c>
      <c r="T15" s="182">
        <v>147</v>
      </c>
      <c r="U15" s="182">
        <v>212</v>
      </c>
      <c r="V15" s="182">
        <v>113</v>
      </c>
      <c r="W15" s="42">
        <v>11027</v>
      </c>
      <c r="X15" s="43">
        <v>8241</v>
      </c>
      <c r="Y15" s="44">
        <v>9224</v>
      </c>
      <c r="Z15" s="44">
        <v>9345</v>
      </c>
    </row>
    <row r="16" spans="1:26" ht="27.75" customHeight="1">
      <c r="A16" s="291">
        <v>10</v>
      </c>
      <c r="B16" s="267" t="s">
        <v>22</v>
      </c>
      <c r="C16" s="292">
        <v>642</v>
      </c>
      <c r="D16" s="292">
        <v>318</v>
      </c>
      <c r="E16" s="292">
        <v>139</v>
      </c>
      <c r="F16" s="292">
        <v>81</v>
      </c>
      <c r="G16" s="292">
        <v>130</v>
      </c>
      <c r="H16" s="292">
        <v>73</v>
      </c>
      <c r="I16" s="292">
        <v>248</v>
      </c>
      <c r="J16" s="292">
        <v>79</v>
      </c>
      <c r="K16" s="292">
        <v>19</v>
      </c>
      <c r="L16" s="292">
        <v>14</v>
      </c>
      <c r="M16" s="292">
        <v>106</v>
      </c>
      <c r="N16" s="292">
        <v>71</v>
      </c>
      <c r="O16" s="292">
        <v>3493</v>
      </c>
      <c r="P16" s="292">
        <v>2339</v>
      </c>
      <c r="Q16" s="292">
        <v>3384</v>
      </c>
      <c r="R16" s="292">
        <v>2291</v>
      </c>
      <c r="S16" s="292">
        <v>109</v>
      </c>
      <c r="T16" s="292">
        <v>48</v>
      </c>
      <c r="U16" s="292">
        <v>85</v>
      </c>
      <c r="V16" s="292">
        <v>39</v>
      </c>
      <c r="W16" s="293">
        <v>4220</v>
      </c>
      <c r="X16" s="294">
        <v>2696</v>
      </c>
      <c r="Y16" s="295">
        <v>3179</v>
      </c>
      <c r="Z16" s="295">
        <v>3013</v>
      </c>
    </row>
    <row r="17" spans="1:26" ht="27.75" customHeight="1">
      <c r="A17" s="132">
        <v>11</v>
      </c>
      <c r="B17" s="111" t="s">
        <v>23</v>
      </c>
      <c r="C17" s="182">
        <v>1743</v>
      </c>
      <c r="D17" s="182">
        <v>919</v>
      </c>
      <c r="E17" s="182">
        <v>423</v>
      </c>
      <c r="F17" s="182">
        <v>262</v>
      </c>
      <c r="G17" s="182">
        <v>298</v>
      </c>
      <c r="H17" s="182">
        <v>166</v>
      </c>
      <c r="I17" s="182">
        <v>537</v>
      </c>
      <c r="J17" s="182">
        <v>175</v>
      </c>
      <c r="K17" s="182">
        <v>364</v>
      </c>
      <c r="L17" s="182">
        <v>245</v>
      </c>
      <c r="M17" s="182">
        <v>121</v>
      </c>
      <c r="N17" s="182">
        <v>71</v>
      </c>
      <c r="O17" s="182">
        <v>4212</v>
      </c>
      <c r="P17" s="182">
        <v>4043</v>
      </c>
      <c r="Q17" s="182">
        <v>4058</v>
      </c>
      <c r="R17" s="182">
        <v>3963</v>
      </c>
      <c r="S17" s="182">
        <v>154</v>
      </c>
      <c r="T17" s="182">
        <v>80</v>
      </c>
      <c r="U17" s="182">
        <v>137</v>
      </c>
      <c r="V17" s="182">
        <v>61</v>
      </c>
      <c r="W17" s="42">
        <v>6092</v>
      </c>
      <c r="X17" s="43">
        <v>5023</v>
      </c>
      <c r="Y17" s="44">
        <v>5806</v>
      </c>
      <c r="Z17" s="44">
        <v>5624</v>
      </c>
    </row>
    <row r="18" spans="1:26" ht="27.75" customHeight="1">
      <c r="A18" s="291">
        <v>12</v>
      </c>
      <c r="B18" s="267" t="s">
        <v>24</v>
      </c>
      <c r="C18" s="292">
        <v>2896</v>
      </c>
      <c r="D18" s="292">
        <v>1616</v>
      </c>
      <c r="E18" s="292">
        <v>697</v>
      </c>
      <c r="F18" s="292">
        <v>433</v>
      </c>
      <c r="G18" s="292">
        <v>771</v>
      </c>
      <c r="H18" s="292">
        <v>487</v>
      </c>
      <c r="I18" s="292">
        <v>767</v>
      </c>
      <c r="J18" s="292">
        <v>271</v>
      </c>
      <c r="K18" s="292">
        <v>279</v>
      </c>
      <c r="L18" s="292">
        <v>174</v>
      </c>
      <c r="M18" s="292">
        <v>382</v>
      </c>
      <c r="N18" s="292">
        <v>251</v>
      </c>
      <c r="O18" s="292">
        <v>11411</v>
      </c>
      <c r="P18" s="292">
        <v>5909</v>
      </c>
      <c r="Q18" s="292">
        <v>11078</v>
      </c>
      <c r="R18" s="292">
        <v>5810</v>
      </c>
      <c r="S18" s="292">
        <v>333</v>
      </c>
      <c r="T18" s="292">
        <v>99</v>
      </c>
      <c r="U18" s="292">
        <v>236</v>
      </c>
      <c r="V18" s="292">
        <v>95</v>
      </c>
      <c r="W18" s="293">
        <v>14543</v>
      </c>
      <c r="X18" s="294">
        <v>7620</v>
      </c>
      <c r="Y18" s="295">
        <v>8744</v>
      </c>
      <c r="Z18" s="295">
        <v>8543</v>
      </c>
    </row>
    <row r="19" spans="1:26" ht="27.75" customHeight="1">
      <c r="A19" s="132">
        <v>13</v>
      </c>
      <c r="B19" s="111" t="s">
        <v>299</v>
      </c>
      <c r="C19" s="182">
        <v>1195</v>
      </c>
      <c r="D19" s="182">
        <v>736</v>
      </c>
      <c r="E19" s="182">
        <v>327</v>
      </c>
      <c r="F19" s="182">
        <v>219</v>
      </c>
      <c r="G19" s="182">
        <v>413</v>
      </c>
      <c r="H19" s="182">
        <v>280</v>
      </c>
      <c r="I19" s="182">
        <v>296</v>
      </c>
      <c r="J19" s="182">
        <v>119</v>
      </c>
      <c r="K19" s="182">
        <v>22</v>
      </c>
      <c r="L19" s="182">
        <v>17</v>
      </c>
      <c r="M19" s="182">
        <v>137</v>
      </c>
      <c r="N19" s="182">
        <v>101</v>
      </c>
      <c r="O19" s="182">
        <v>4108</v>
      </c>
      <c r="P19" s="182">
        <v>2397</v>
      </c>
      <c r="Q19" s="182">
        <v>3883</v>
      </c>
      <c r="R19" s="182">
        <v>2316</v>
      </c>
      <c r="S19" s="182">
        <v>225</v>
      </c>
      <c r="T19" s="182">
        <v>81</v>
      </c>
      <c r="U19" s="182">
        <v>131</v>
      </c>
      <c r="V19" s="182">
        <v>62</v>
      </c>
      <c r="W19" s="42">
        <v>5434</v>
      </c>
      <c r="X19" s="43">
        <v>3195</v>
      </c>
      <c r="Y19" s="44">
        <v>3724</v>
      </c>
      <c r="Z19" s="44">
        <v>3600</v>
      </c>
    </row>
    <row r="20" spans="1:26" ht="27.75" customHeight="1">
      <c r="A20" s="291">
        <v>14</v>
      </c>
      <c r="B20" s="267" t="s">
        <v>26</v>
      </c>
      <c r="C20" s="292">
        <v>843</v>
      </c>
      <c r="D20" s="292">
        <v>644</v>
      </c>
      <c r="E20" s="292">
        <v>160</v>
      </c>
      <c r="F20" s="292">
        <v>127</v>
      </c>
      <c r="G20" s="292">
        <v>105</v>
      </c>
      <c r="H20" s="292">
        <v>68</v>
      </c>
      <c r="I20" s="292">
        <v>359</v>
      </c>
      <c r="J20" s="292">
        <v>286</v>
      </c>
      <c r="K20" s="292">
        <v>66</v>
      </c>
      <c r="L20" s="292">
        <v>53</v>
      </c>
      <c r="M20" s="292">
        <v>153</v>
      </c>
      <c r="N20" s="292">
        <v>110</v>
      </c>
      <c r="O20" s="292">
        <v>7831</v>
      </c>
      <c r="P20" s="292">
        <v>5147</v>
      </c>
      <c r="Q20" s="292">
        <v>7537</v>
      </c>
      <c r="R20" s="292">
        <v>5038</v>
      </c>
      <c r="S20" s="292">
        <v>294</v>
      </c>
      <c r="T20" s="292">
        <v>109</v>
      </c>
      <c r="U20" s="292">
        <v>564</v>
      </c>
      <c r="V20" s="292">
        <v>307</v>
      </c>
      <c r="W20" s="293">
        <v>9238</v>
      </c>
      <c r="X20" s="294">
        <v>6098</v>
      </c>
      <c r="Y20" s="295">
        <v>6666</v>
      </c>
      <c r="Z20" s="295">
        <v>6526</v>
      </c>
    </row>
    <row r="21" spans="1:26" ht="27.75" customHeight="1">
      <c r="A21" s="132">
        <v>15</v>
      </c>
      <c r="B21" s="111" t="s">
        <v>27</v>
      </c>
      <c r="C21" s="182">
        <v>956</v>
      </c>
      <c r="D21" s="182">
        <v>675</v>
      </c>
      <c r="E21" s="182">
        <v>253</v>
      </c>
      <c r="F21" s="182">
        <v>216</v>
      </c>
      <c r="G21" s="182">
        <v>157</v>
      </c>
      <c r="H21" s="182">
        <v>121</v>
      </c>
      <c r="I21" s="182">
        <v>330</v>
      </c>
      <c r="J21" s="182">
        <v>177</v>
      </c>
      <c r="K21" s="182">
        <v>47</v>
      </c>
      <c r="L21" s="182">
        <v>38</v>
      </c>
      <c r="M21" s="182">
        <v>169</v>
      </c>
      <c r="N21" s="182">
        <v>123</v>
      </c>
      <c r="O21" s="182">
        <v>4777</v>
      </c>
      <c r="P21" s="182">
        <v>4739</v>
      </c>
      <c r="Q21" s="182">
        <v>4680</v>
      </c>
      <c r="R21" s="182">
        <v>4653</v>
      </c>
      <c r="S21" s="182">
        <v>97</v>
      </c>
      <c r="T21" s="182">
        <v>86</v>
      </c>
      <c r="U21" s="182">
        <v>69</v>
      </c>
      <c r="V21" s="182">
        <v>50</v>
      </c>
      <c r="W21" s="42">
        <v>5802</v>
      </c>
      <c r="X21" s="43">
        <v>5464</v>
      </c>
      <c r="Y21" s="44">
        <v>6029</v>
      </c>
      <c r="Z21" s="44">
        <v>5924</v>
      </c>
    </row>
    <row r="22" spans="1:26" ht="27.75" customHeight="1">
      <c r="A22" s="291">
        <v>16</v>
      </c>
      <c r="B22" s="267" t="s">
        <v>28</v>
      </c>
      <c r="C22" s="292">
        <v>1571</v>
      </c>
      <c r="D22" s="292">
        <v>673</v>
      </c>
      <c r="E22" s="292">
        <v>219</v>
      </c>
      <c r="F22" s="292">
        <v>102</v>
      </c>
      <c r="G22" s="292">
        <v>337</v>
      </c>
      <c r="H22" s="292">
        <v>157</v>
      </c>
      <c r="I22" s="292">
        <v>608</v>
      </c>
      <c r="J22" s="292">
        <v>203</v>
      </c>
      <c r="K22" s="292">
        <v>197</v>
      </c>
      <c r="L22" s="292">
        <v>102</v>
      </c>
      <c r="M22" s="292">
        <v>210</v>
      </c>
      <c r="N22" s="292">
        <v>109</v>
      </c>
      <c r="O22" s="292">
        <v>3831</v>
      </c>
      <c r="P22" s="292">
        <v>3176</v>
      </c>
      <c r="Q22" s="292">
        <v>3714</v>
      </c>
      <c r="R22" s="292">
        <v>3092</v>
      </c>
      <c r="S22" s="292">
        <v>117</v>
      </c>
      <c r="T22" s="292">
        <v>84</v>
      </c>
      <c r="U22" s="292">
        <v>2256</v>
      </c>
      <c r="V22" s="292">
        <v>881</v>
      </c>
      <c r="W22" s="293">
        <v>7658</v>
      </c>
      <c r="X22" s="294">
        <v>4730</v>
      </c>
      <c r="Y22" s="295">
        <v>5109</v>
      </c>
      <c r="Z22" s="295">
        <v>5209</v>
      </c>
    </row>
    <row r="23" spans="1:26" ht="27.75" customHeight="1">
      <c r="A23" s="132">
        <v>17</v>
      </c>
      <c r="B23" s="111" t="s">
        <v>29</v>
      </c>
      <c r="C23" s="182">
        <v>1661</v>
      </c>
      <c r="D23" s="182">
        <v>723</v>
      </c>
      <c r="E23" s="182">
        <v>301</v>
      </c>
      <c r="F23" s="182">
        <v>148</v>
      </c>
      <c r="G23" s="182">
        <v>176</v>
      </c>
      <c r="H23" s="182">
        <v>92</v>
      </c>
      <c r="I23" s="182">
        <v>728</v>
      </c>
      <c r="J23" s="182">
        <v>238</v>
      </c>
      <c r="K23" s="182">
        <v>81</v>
      </c>
      <c r="L23" s="182">
        <v>36</v>
      </c>
      <c r="M23" s="182">
        <v>375</v>
      </c>
      <c r="N23" s="182">
        <v>209</v>
      </c>
      <c r="O23" s="182">
        <v>9954</v>
      </c>
      <c r="P23" s="182">
        <v>4990</v>
      </c>
      <c r="Q23" s="182">
        <v>9500</v>
      </c>
      <c r="R23" s="182">
        <v>4808</v>
      </c>
      <c r="S23" s="182">
        <v>454</v>
      </c>
      <c r="T23" s="182">
        <v>182</v>
      </c>
      <c r="U23" s="182">
        <v>202</v>
      </c>
      <c r="V23" s="182">
        <v>90</v>
      </c>
      <c r="W23" s="42">
        <v>11817</v>
      </c>
      <c r="X23" s="43">
        <v>5803</v>
      </c>
      <c r="Y23" s="44">
        <v>6253</v>
      </c>
      <c r="Z23" s="44">
        <v>6338</v>
      </c>
    </row>
    <row r="24" spans="1:26" ht="27.75" customHeight="1">
      <c r="A24" s="291">
        <v>18</v>
      </c>
      <c r="B24" s="267" t="s">
        <v>30</v>
      </c>
      <c r="C24" s="292">
        <v>4104</v>
      </c>
      <c r="D24" s="292">
        <v>2300</v>
      </c>
      <c r="E24" s="292">
        <v>1159</v>
      </c>
      <c r="F24" s="292">
        <v>742</v>
      </c>
      <c r="G24" s="292">
        <v>1246</v>
      </c>
      <c r="H24" s="292">
        <v>781</v>
      </c>
      <c r="I24" s="292">
        <v>1044</v>
      </c>
      <c r="J24" s="292">
        <v>355</v>
      </c>
      <c r="K24" s="292">
        <v>346</v>
      </c>
      <c r="L24" s="292">
        <v>225</v>
      </c>
      <c r="M24" s="292">
        <v>309</v>
      </c>
      <c r="N24" s="292">
        <v>197</v>
      </c>
      <c r="O24" s="292">
        <v>8866</v>
      </c>
      <c r="P24" s="292">
        <v>7335</v>
      </c>
      <c r="Q24" s="292">
        <v>8574</v>
      </c>
      <c r="R24" s="292">
        <v>7158</v>
      </c>
      <c r="S24" s="292">
        <v>292</v>
      </c>
      <c r="T24" s="292">
        <v>177</v>
      </c>
      <c r="U24" s="292">
        <v>246</v>
      </c>
      <c r="V24" s="292">
        <v>118</v>
      </c>
      <c r="W24" s="293">
        <v>13216</v>
      </c>
      <c r="X24" s="294">
        <v>9753</v>
      </c>
      <c r="Y24" s="295">
        <v>10835</v>
      </c>
      <c r="Z24" s="295">
        <v>10760</v>
      </c>
    </row>
    <row r="25" spans="1:26" ht="30.75" customHeight="1">
      <c r="A25" s="426" t="s">
        <v>8</v>
      </c>
      <c r="B25" s="427"/>
      <c r="C25" s="45">
        <v>49186</v>
      </c>
      <c r="D25" s="45">
        <v>24341</v>
      </c>
      <c r="E25" s="45">
        <v>10559</v>
      </c>
      <c r="F25" s="45">
        <v>6059</v>
      </c>
      <c r="G25" s="45">
        <v>7368</v>
      </c>
      <c r="H25" s="45">
        <v>4380</v>
      </c>
      <c r="I25" s="45">
        <v>19266</v>
      </c>
      <c r="J25" s="45">
        <v>6758</v>
      </c>
      <c r="K25" s="45">
        <v>6213</v>
      </c>
      <c r="L25" s="45">
        <v>3718</v>
      </c>
      <c r="M25" s="45">
        <v>5780</v>
      </c>
      <c r="N25" s="45">
        <v>3426</v>
      </c>
      <c r="O25" s="45">
        <v>160571</v>
      </c>
      <c r="P25" s="45">
        <v>118744</v>
      </c>
      <c r="Q25" s="45">
        <v>154534</v>
      </c>
      <c r="R25" s="45">
        <v>116276</v>
      </c>
      <c r="S25" s="45">
        <v>6037</v>
      </c>
      <c r="T25" s="45">
        <v>2468</v>
      </c>
      <c r="U25" s="45">
        <v>7070</v>
      </c>
      <c r="V25" s="45">
        <v>2960</v>
      </c>
      <c r="W25" s="45">
        <v>216827</v>
      </c>
      <c r="X25" s="45">
        <v>146045</v>
      </c>
      <c r="Y25" s="45">
        <f>SUM(Y7:Y24)</f>
        <v>165366</v>
      </c>
      <c r="Z25" s="45">
        <f>SUM(Z7:Z24)</f>
        <v>163434</v>
      </c>
    </row>
  </sheetData>
  <sheetProtection/>
  <mergeCells count="20">
    <mergeCell ref="Q3:T3"/>
    <mergeCell ref="U3:V4"/>
    <mergeCell ref="W3:X4"/>
    <mergeCell ref="E4:F4"/>
    <mergeCell ref="G4:H4"/>
    <mergeCell ref="I4:J4"/>
    <mergeCell ref="K4:L4"/>
    <mergeCell ref="M4:N4"/>
    <mergeCell ref="Q4:R4"/>
    <mergeCell ref="S4:T4"/>
    <mergeCell ref="A2:A5"/>
    <mergeCell ref="B2:B5"/>
    <mergeCell ref="Y2:Y5"/>
    <mergeCell ref="Z2:Z5"/>
    <mergeCell ref="A25:B25"/>
    <mergeCell ref="A1:Z1"/>
    <mergeCell ref="C2:X2"/>
    <mergeCell ref="C3:D4"/>
    <mergeCell ref="E3:N3"/>
    <mergeCell ref="O3:P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="60" zoomScaleNormal="60" zoomScalePageLayoutView="0" workbookViewId="0" topLeftCell="A1">
      <selection activeCell="P15" sqref="P15"/>
    </sheetView>
  </sheetViews>
  <sheetFormatPr defaultColWidth="12.00390625" defaultRowHeight="12.75"/>
  <cols>
    <col min="1" max="1" width="5.00390625" style="32" customWidth="1"/>
    <col min="2" max="2" width="26.375" style="23" customWidth="1"/>
    <col min="3" max="3" width="15.625" style="23" customWidth="1"/>
    <col min="4" max="4" width="17.50390625" style="23" customWidth="1"/>
    <col min="5" max="5" width="15.875" style="23" customWidth="1"/>
    <col min="6" max="6" width="12.375" style="23" customWidth="1"/>
    <col min="7" max="7" width="11.00390625" style="23" customWidth="1"/>
    <col min="8" max="8" width="9.00390625" style="23" customWidth="1"/>
    <col min="9" max="10" width="10.125" style="23" customWidth="1"/>
    <col min="11" max="12" width="12.00390625" style="23" customWidth="1"/>
    <col min="13" max="13" width="19.125" style="23" customWidth="1"/>
    <col min="14" max="14" width="16.625" style="23" customWidth="1"/>
    <col min="15" max="16384" width="12.00390625" style="23" customWidth="1"/>
  </cols>
  <sheetData>
    <row r="1" spans="1:14" s="22" customFormat="1" ht="51.75" customHeight="1">
      <c r="A1" s="436" t="s">
        <v>300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4" ht="58.5" customHeight="1">
      <c r="A2" s="395" t="s">
        <v>9</v>
      </c>
      <c r="B2" s="383" t="s">
        <v>10</v>
      </c>
      <c r="C2" s="387" t="s">
        <v>210</v>
      </c>
      <c r="D2" s="387" t="s">
        <v>80</v>
      </c>
      <c r="E2" s="387"/>
      <c r="F2" s="387" t="s">
        <v>211</v>
      </c>
      <c r="G2" s="387"/>
      <c r="H2" s="387"/>
      <c r="I2" s="387"/>
      <c r="J2" s="387"/>
      <c r="K2" s="387" t="s">
        <v>212</v>
      </c>
      <c r="L2" s="387" t="s">
        <v>213</v>
      </c>
      <c r="M2" s="387" t="s">
        <v>214</v>
      </c>
      <c r="N2" s="387"/>
    </row>
    <row r="3" spans="1:14" ht="41.25" customHeight="1" thickBot="1">
      <c r="A3" s="439"/>
      <c r="B3" s="384"/>
      <c r="C3" s="388"/>
      <c r="D3" s="136" t="s">
        <v>215</v>
      </c>
      <c r="E3" s="137" t="s">
        <v>216</v>
      </c>
      <c r="F3" s="183" t="s">
        <v>186</v>
      </c>
      <c r="G3" s="184" t="s">
        <v>217</v>
      </c>
      <c r="H3" s="184" t="s">
        <v>218</v>
      </c>
      <c r="I3" s="184" t="s">
        <v>219</v>
      </c>
      <c r="J3" s="184" t="s">
        <v>220</v>
      </c>
      <c r="K3" s="388"/>
      <c r="L3" s="388"/>
      <c r="M3" s="183" t="s">
        <v>186</v>
      </c>
      <c r="N3" s="184" t="s">
        <v>221</v>
      </c>
    </row>
    <row r="4" spans="1:14" s="24" customFormat="1" ht="27.75" customHeight="1" thickTop="1">
      <c r="A4" s="185">
        <v>1</v>
      </c>
      <c r="B4" s="104" t="s">
        <v>13</v>
      </c>
      <c r="C4" s="177">
        <v>190</v>
      </c>
      <c r="D4" s="177">
        <v>523</v>
      </c>
      <c r="E4" s="75" t="s">
        <v>301</v>
      </c>
      <c r="F4" s="186">
        <v>19</v>
      </c>
      <c r="G4" s="186">
        <v>17</v>
      </c>
      <c r="H4" s="186">
        <v>2</v>
      </c>
      <c r="I4" s="177">
        <v>0</v>
      </c>
      <c r="J4" s="177">
        <v>0</v>
      </c>
      <c r="K4" s="187">
        <v>5</v>
      </c>
      <c r="L4" s="187">
        <v>33</v>
      </c>
      <c r="M4" s="187">
        <v>19</v>
      </c>
      <c r="N4" s="177">
        <v>0</v>
      </c>
    </row>
    <row r="5" spans="1:14" s="25" customFormat="1" ht="27.75" customHeight="1">
      <c r="A5" s="296">
        <v>2</v>
      </c>
      <c r="B5" s="267" t="s">
        <v>14</v>
      </c>
      <c r="C5" s="291">
        <v>184</v>
      </c>
      <c r="D5" s="291">
        <v>160</v>
      </c>
      <c r="E5" s="280" t="s">
        <v>302</v>
      </c>
      <c r="F5" s="291">
        <v>14</v>
      </c>
      <c r="G5" s="291">
        <v>11</v>
      </c>
      <c r="H5" s="291">
        <v>3</v>
      </c>
      <c r="I5" s="291">
        <v>0</v>
      </c>
      <c r="J5" s="291">
        <v>0</v>
      </c>
      <c r="K5" s="297">
        <v>34</v>
      </c>
      <c r="L5" s="297">
        <v>46</v>
      </c>
      <c r="M5" s="297">
        <v>125</v>
      </c>
      <c r="N5" s="291">
        <v>74</v>
      </c>
    </row>
    <row r="6" spans="1:14" s="25" customFormat="1" ht="27.75" customHeight="1">
      <c r="A6" s="172">
        <v>3</v>
      </c>
      <c r="B6" s="111" t="s">
        <v>15</v>
      </c>
      <c r="C6" s="132">
        <v>360</v>
      </c>
      <c r="D6" s="132">
        <v>516</v>
      </c>
      <c r="E6" s="72" t="s">
        <v>303</v>
      </c>
      <c r="F6" s="188">
        <v>27</v>
      </c>
      <c r="G6" s="188">
        <v>26</v>
      </c>
      <c r="H6" s="188">
        <v>1</v>
      </c>
      <c r="I6" s="132">
        <v>0</v>
      </c>
      <c r="J6" s="132">
        <v>0</v>
      </c>
      <c r="K6" s="133">
        <v>46</v>
      </c>
      <c r="L6" s="133">
        <v>57</v>
      </c>
      <c r="M6" s="133">
        <v>158</v>
      </c>
      <c r="N6" s="132">
        <v>35</v>
      </c>
    </row>
    <row r="7" spans="1:14" s="25" customFormat="1" ht="27.75" customHeight="1">
      <c r="A7" s="296">
        <v>4</v>
      </c>
      <c r="B7" s="267" t="s">
        <v>16</v>
      </c>
      <c r="C7" s="291">
        <v>909</v>
      </c>
      <c r="D7" s="291">
        <v>243</v>
      </c>
      <c r="E7" s="280" t="s">
        <v>304</v>
      </c>
      <c r="F7" s="291">
        <v>68</v>
      </c>
      <c r="G7" s="291">
        <v>59</v>
      </c>
      <c r="H7" s="291">
        <v>9</v>
      </c>
      <c r="I7" s="291">
        <v>0</v>
      </c>
      <c r="J7" s="291">
        <v>0</v>
      </c>
      <c r="K7" s="297">
        <v>62</v>
      </c>
      <c r="L7" s="297">
        <v>143</v>
      </c>
      <c r="M7" s="297">
        <v>234</v>
      </c>
      <c r="N7" s="291">
        <v>91</v>
      </c>
    </row>
    <row r="8" spans="1:14" s="25" customFormat="1" ht="27.75" customHeight="1">
      <c r="A8" s="172">
        <v>5</v>
      </c>
      <c r="B8" s="111" t="s">
        <v>17</v>
      </c>
      <c r="C8" s="132">
        <v>650</v>
      </c>
      <c r="D8" s="132">
        <v>312</v>
      </c>
      <c r="E8" s="72" t="s">
        <v>305</v>
      </c>
      <c r="F8" s="188">
        <v>46</v>
      </c>
      <c r="G8" s="188">
        <v>34</v>
      </c>
      <c r="H8" s="188">
        <v>12</v>
      </c>
      <c r="I8" s="132">
        <v>0</v>
      </c>
      <c r="J8" s="132">
        <v>0</v>
      </c>
      <c r="K8" s="133">
        <v>60</v>
      </c>
      <c r="L8" s="133">
        <v>91</v>
      </c>
      <c r="M8" s="133">
        <v>296</v>
      </c>
      <c r="N8" s="132">
        <v>137</v>
      </c>
    </row>
    <row r="9" spans="1:14" s="25" customFormat="1" ht="27.75" customHeight="1">
      <c r="A9" s="296">
        <v>6</v>
      </c>
      <c r="B9" s="267" t="s">
        <v>18</v>
      </c>
      <c r="C9" s="291">
        <v>760</v>
      </c>
      <c r="D9" s="291">
        <v>873</v>
      </c>
      <c r="E9" s="280" t="s">
        <v>306</v>
      </c>
      <c r="F9" s="291">
        <v>48</v>
      </c>
      <c r="G9" s="291">
        <v>38</v>
      </c>
      <c r="H9" s="291">
        <v>10</v>
      </c>
      <c r="I9" s="291">
        <v>0</v>
      </c>
      <c r="J9" s="291">
        <v>0</v>
      </c>
      <c r="K9" s="297">
        <v>89</v>
      </c>
      <c r="L9" s="297">
        <v>118</v>
      </c>
      <c r="M9" s="297">
        <v>417</v>
      </c>
      <c r="N9" s="291">
        <v>193</v>
      </c>
    </row>
    <row r="10" spans="1:14" s="25" customFormat="1" ht="27.75" customHeight="1">
      <c r="A10" s="172">
        <v>7</v>
      </c>
      <c r="B10" s="111" t="s">
        <v>19</v>
      </c>
      <c r="C10" s="132">
        <v>286</v>
      </c>
      <c r="D10" s="132">
        <v>271</v>
      </c>
      <c r="E10" s="72" t="s">
        <v>307</v>
      </c>
      <c r="F10" s="188">
        <v>35</v>
      </c>
      <c r="G10" s="188">
        <v>30</v>
      </c>
      <c r="H10" s="188">
        <v>5</v>
      </c>
      <c r="I10" s="132">
        <v>0</v>
      </c>
      <c r="J10" s="132">
        <v>0</v>
      </c>
      <c r="K10" s="133">
        <v>36</v>
      </c>
      <c r="L10" s="133">
        <v>37</v>
      </c>
      <c r="M10" s="133">
        <v>204</v>
      </c>
      <c r="N10" s="132">
        <v>94</v>
      </c>
    </row>
    <row r="11" spans="1:14" s="25" customFormat="1" ht="27.75" customHeight="1">
      <c r="A11" s="296">
        <v>8</v>
      </c>
      <c r="B11" s="267" t="s">
        <v>20</v>
      </c>
      <c r="C11" s="291">
        <v>270</v>
      </c>
      <c r="D11" s="291">
        <v>293</v>
      </c>
      <c r="E11" s="280" t="s">
        <v>308</v>
      </c>
      <c r="F11" s="291">
        <v>24</v>
      </c>
      <c r="G11" s="291">
        <v>22</v>
      </c>
      <c r="H11" s="291">
        <v>2</v>
      </c>
      <c r="I11" s="291">
        <v>0</v>
      </c>
      <c r="J11" s="291">
        <v>0</v>
      </c>
      <c r="K11" s="297">
        <v>22</v>
      </c>
      <c r="L11" s="297">
        <v>24</v>
      </c>
      <c r="M11" s="297">
        <v>38</v>
      </c>
      <c r="N11" s="291">
        <v>0</v>
      </c>
    </row>
    <row r="12" spans="1:14" s="25" customFormat="1" ht="27.75" customHeight="1">
      <c r="A12" s="172">
        <v>9</v>
      </c>
      <c r="B12" s="111" t="s">
        <v>21</v>
      </c>
      <c r="C12" s="132">
        <v>231</v>
      </c>
      <c r="D12" s="132">
        <v>185</v>
      </c>
      <c r="E12" s="72" t="s">
        <v>309</v>
      </c>
      <c r="F12" s="132">
        <v>29</v>
      </c>
      <c r="G12" s="132">
        <v>24</v>
      </c>
      <c r="H12" s="132">
        <v>5</v>
      </c>
      <c r="I12" s="132">
        <v>0</v>
      </c>
      <c r="J12" s="132">
        <v>0</v>
      </c>
      <c r="K12" s="133">
        <v>58</v>
      </c>
      <c r="L12" s="133">
        <v>47</v>
      </c>
      <c r="M12" s="133">
        <v>99</v>
      </c>
      <c r="N12" s="132">
        <v>39</v>
      </c>
    </row>
    <row r="13" spans="1:14" s="25" customFormat="1" ht="27.75" customHeight="1">
      <c r="A13" s="296">
        <v>10</v>
      </c>
      <c r="B13" s="267" t="s">
        <v>22</v>
      </c>
      <c r="C13" s="291">
        <v>100</v>
      </c>
      <c r="D13" s="291">
        <v>453</v>
      </c>
      <c r="E13" s="280" t="s">
        <v>310</v>
      </c>
      <c r="F13" s="291">
        <v>11</v>
      </c>
      <c r="G13" s="291">
        <v>9</v>
      </c>
      <c r="H13" s="291">
        <v>2</v>
      </c>
      <c r="I13" s="291">
        <v>0</v>
      </c>
      <c r="J13" s="291">
        <v>0</v>
      </c>
      <c r="K13" s="297">
        <v>12</v>
      </c>
      <c r="L13" s="297">
        <v>23</v>
      </c>
      <c r="M13" s="297">
        <v>106</v>
      </c>
      <c r="N13" s="291">
        <v>87</v>
      </c>
    </row>
    <row r="14" spans="1:14" s="25" customFormat="1" ht="27.75" customHeight="1">
      <c r="A14" s="172">
        <v>11</v>
      </c>
      <c r="B14" s="111" t="s">
        <v>23</v>
      </c>
      <c r="C14" s="132">
        <v>189</v>
      </c>
      <c r="D14" s="132">
        <v>221</v>
      </c>
      <c r="E14" s="72" t="s">
        <v>311</v>
      </c>
      <c r="F14" s="132">
        <v>22</v>
      </c>
      <c r="G14" s="132">
        <v>16</v>
      </c>
      <c r="H14" s="132">
        <v>6</v>
      </c>
      <c r="I14" s="132">
        <v>0</v>
      </c>
      <c r="J14" s="132">
        <v>0</v>
      </c>
      <c r="K14" s="133">
        <v>23</v>
      </c>
      <c r="L14" s="133">
        <v>36</v>
      </c>
      <c r="M14" s="133">
        <v>95</v>
      </c>
      <c r="N14" s="132">
        <v>61</v>
      </c>
    </row>
    <row r="15" spans="1:14" s="25" customFormat="1" ht="27.75" customHeight="1">
      <c r="A15" s="296">
        <v>12</v>
      </c>
      <c r="B15" s="267" t="s">
        <v>24</v>
      </c>
      <c r="C15" s="291">
        <v>204</v>
      </c>
      <c r="D15" s="291">
        <v>215</v>
      </c>
      <c r="E15" s="280" t="s">
        <v>312</v>
      </c>
      <c r="F15" s="291">
        <v>27</v>
      </c>
      <c r="G15" s="291">
        <v>21</v>
      </c>
      <c r="H15" s="291">
        <v>6</v>
      </c>
      <c r="I15" s="291">
        <v>0</v>
      </c>
      <c r="J15" s="291">
        <v>0</v>
      </c>
      <c r="K15" s="297">
        <v>55</v>
      </c>
      <c r="L15" s="297">
        <v>36</v>
      </c>
      <c r="M15" s="297">
        <v>0</v>
      </c>
      <c r="N15" s="291">
        <v>0</v>
      </c>
    </row>
    <row r="16" spans="1:14" s="25" customFormat="1" ht="27.75" customHeight="1">
      <c r="A16" s="172">
        <v>13</v>
      </c>
      <c r="B16" s="111" t="s">
        <v>25</v>
      </c>
      <c r="C16" s="132">
        <v>113</v>
      </c>
      <c r="D16" s="132">
        <v>933</v>
      </c>
      <c r="E16" s="72" t="s">
        <v>313</v>
      </c>
      <c r="F16" s="132">
        <v>10</v>
      </c>
      <c r="G16" s="132">
        <v>7</v>
      </c>
      <c r="H16" s="132">
        <v>3</v>
      </c>
      <c r="I16" s="132">
        <v>0</v>
      </c>
      <c r="J16" s="132">
        <v>0</v>
      </c>
      <c r="K16" s="133">
        <v>20</v>
      </c>
      <c r="L16" s="133">
        <v>25</v>
      </c>
      <c r="M16" s="133">
        <v>173</v>
      </c>
      <c r="N16" s="132">
        <v>122</v>
      </c>
    </row>
    <row r="17" spans="1:14" s="25" customFormat="1" ht="27.75" customHeight="1">
      <c r="A17" s="296">
        <v>14</v>
      </c>
      <c r="B17" s="267" t="s">
        <v>26</v>
      </c>
      <c r="C17" s="291">
        <v>159</v>
      </c>
      <c r="D17" s="291">
        <v>457</v>
      </c>
      <c r="E17" s="280" t="s">
        <v>314</v>
      </c>
      <c r="F17" s="291">
        <v>21</v>
      </c>
      <c r="G17" s="291">
        <v>16</v>
      </c>
      <c r="H17" s="291">
        <v>5</v>
      </c>
      <c r="I17" s="291">
        <v>0</v>
      </c>
      <c r="J17" s="291">
        <v>0</v>
      </c>
      <c r="K17" s="297">
        <v>19</v>
      </c>
      <c r="L17" s="297">
        <v>32</v>
      </c>
      <c r="M17" s="297">
        <v>58</v>
      </c>
      <c r="N17" s="291">
        <v>42</v>
      </c>
    </row>
    <row r="18" spans="1:14" s="25" customFormat="1" ht="27.75" customHeight="1">
      <c r="A18" s="172">
        <v>15</v>
      </c>
      <c r="B18" s="111" t="s">
        <v>27</v>
      </c>
      <c r="C18" s="132">
        <v>185</v>
      </c>
      <c r="D18" s="132">
        <v>555</v>
      </c>
      <c r="E18" s="72" t="s">
        <v>315</v>
      </c>
      <c r="F18" s="188">
        <v>16</v>
      </c>
      <c r="G18" s="188">
        <v>14</v>
      </c>
      <c r="H18" s="188">
        <v>2</v>
      </c>
      <c r="I18" s="132">
        <v>0</v>
      </c>
      <c r="J18" s="132">
        <v>0</v>
      </c>
      <c r="K18" s="133">
        <v>26</v>
      </c>
      <c r="L18" s="133">
        <v>40</v>
      </c>
      <c r="M18" s="133">
        <v>0</v>
      </c>
      <c r="N18" s="132">
        <v>0</v>
      </c>
    </row>
    <row r="19" spans="1:14" s="25" customFormat="1" ht="27.75" customHeight="1">
      <c r="A19" s="296">
        <v>16</v>
      </c>
      <c r="B19" s="267" t="s">
        <v>28</v>
      </c>
      <c r="C19" s="291">
        <v>250</v>
      </c>
      <c r="D19" s="291">
        <v>187</v>
      </c>
      <c r="E19" s="280" t="s">
        <v>316</v>
      </c>
      <c r="F19" s="291">
        <v>16</v>
      </c>
      <c r="G19" s="291">
        <v>14</v>
      </c>
      <c r="H19" s="291">
        <v>2</v>
      </c>
      <c r="I19" s="291">
        <v>0</v>
      </c>
      <c r="J19" s="291">
        <v>0</v>
      </c>
      <c r="K19" s="297">
        <v>0</v>
      </c>
      <c r="L19" s="297">
        <v>8</v>
      </c>
      <c r="M19" s="297">
        <v>0</v>
      </c>
      <c r="N19" s="291">
        <v>0</v>
      </c>
    </row>
    <row r="20" spans="1:14" s="25" customFormat="1" ht="27.75" customHeight="1">
      <c r="A20" s="172">
        <v>17</v>
      </c>
      <c r="B20" s="111" t="s">
        <v>29</v>
      </c>
      <c r="C20" s="132">
        <v>250</v>
      </c>
      <c r="D20" s="132">
        <v>357</v>
      </c>
      <c r="E20" s="72" t="s">
        <v>317</v>
      </c>
      <c r="F20" s="132">
        <v>28</v>
      </c>
      <c r="G20" s="132">
        <v>26</v>
      </c>
      <c r="H20" s="132">
        <v>2</v>
      </c>
      <c r="I20" s="132">
        <v>0</v>
      </c>
      <c r="J20" s="132">
        <v>0</v>
      </c>
      <c r="K20" s="133">
        <v>35</v>
      </c>
      <c r="L20" s="133">
        <v>29</v>
      </c>
      <c r="M20" s="133">
        <v>64</v>
      </c>
      <c r="N20" s="132">
        <v>30</v>
      </c>
    </row>
    <row r="21" spans="1:14" s="25" customFormat="1" ht="27.75" customHeight="1">
      <c r="A21" s="296">
        <v>18</v>
      </c>
      <c r="B21" s="267" t="s">
        <v>30</v>
      </c>
      <c r="C21" s="291">
        <v>293</v>
      </c>
      <c r="D21" s="291">
        <v>157</v>
      </c>
      <c r="E21" s="280" t="s">
        <v>318</v>
      </c>
      <c r="F21" s="291">
        <v>26</v>
      </c>
      <c r="G21" s="291">
        <v>20</v>
      </c>
      <c r="H21" s="291">
        <v>6</v>
      </c>
      <c r="I21" s="291">
        <v>0</v>
      </c>
      <c r="J21" s="291">
        <v>0</v>
      </c>
      <c r="K21" s="297">
        <v>51</v>
      </c>
      <c r="L21" s="297">
        <v>69</v>
      </c>
      <c r="M21" s="297">
        <v>148</v>
      </c>
      <c r="N21" s="291">
        <v>80</v>
      </c>
    </row>
    <row r="22" spans="1:14" s="25" customFormat="1" ht="27.75" customHeight="1">
      <c r="A22" s="437" t="s">
        <v>8</v>
      </c>
      <c r="B22" s="437"/>
      <c r="C22" s="135">
        <v>5583</v>
      </c>
      <c r="D22" s="135">
        <v>6911</v>
      </c>
      <c r="E22" s="189" t="s">
        <v>319</v>
      </c>
      <c r="F22" s="135">
        <v>487</v>
      </c>
      <c r="G22" s="135">
        <v>404</v>
      </c>
      <c r="H22" s="135">
        <v>83</v>
      </c>
      <c r="I22" s="135">
        <v>0</v>
      </c>
      <c r="J22" s="135">
        <v>0</v>
      </c>
      <c r="K22" s="135">
        <v>653</v>
      </c>
      <c r="L22" s="135">
        <v>894</v>
      </c>
      <c r="M22" s="135">
        <v>2234</v>
      </c>
      <c r="N22" s="135">
        <v>1085</v>
      </c>
    </row>
    <row r="23" spans="1:14" ht="23.25" customHeight="1">
      <c r="A23" s="190"/>
      <c r="B23" s="438" t="s">
        <v>150</v>
      </c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191"/>
    </row>
    <row r="24" spans="1:8" s="27" customFormat="1" ht="12.75" customHeight="1">
      <c r="A24" s="26"/>
      <c r="B24" s="28"/>
      <c r="C24" s="26"/>
      <c r="D24" s="26"/>
      <c r="E24" s="26"/>
      <c r="F24" s="26"/>
      <c r="H24" s="26"/>
    </row>
    <row r="25" spans="1:8" ht="12.75" customHeight="1">
      <c r="A25" s="29"/>
      <c r="B25" s="30"/>
      <c r="C25" s="31"/>
      <c r="D25" s="31"/>
      <c r="E25" s="31"/>
      <c r="F25" s="31"/>
      <c r="H25" s="30"/>
    </row>
    <row r="26" spans="1:8" ht="12.75" customHeight="1">
      <c r="A26" s="29"/>
      <c r="B26" s="30"/>
      <c r="C26" s="30"/>
      <c r="D26" s="30"/>
      <c r="E26" s="30"/>
      <c r="F26" s="30"/>
      <c r="H26" s="30"/>
    </row>
  </sheetData>
  <sheetProtection/>
  <mergeCells count="11">
    <mergeCell ref="M2:N2"/>
    <mergeCell ref="A1:N1"/>
    <mergeCell ref="C2:C3"/>
    <mergeCell ref="K2:K3"/>
    <mergeCell ref="L2:L3"/>
    <mergeCell ref="A22:B22"/>
    <mergeCell ref="B23:M23"/>
    <mergeCell ref="B2:B3"/>
    <mergeCell ref="A2:A3"/>
    <mergeCell ref="D2:E2"/>
    <mergeCell ref="F2:J2"/>
  </mergeCells>
  <printOptions/>
  <pageMargins left="1.04" right="0.16" top="0.16" bottom="0.16" header="0.16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="70" zoomScaleNormal="70" zoomScalePageLayoutView="0" workbookViewId="0" topLeftCell="A1">
      <selection activeCell="AB11" sqref="AB11"/>
    </sheetView>
  </sheetViews>
  <sheetFormatPr defaultColWidth="9.00390625" defaultRowHeight="12.75"/>
  <cols>
    <col min="1" max="1" width="4.625" style="0" customWidth="1"/>
    <col min="2" max="2" width="22.375" style="33" customWidth="1"/>
    <col min="3" max="3" width="14.375" style="0" customWidth="1"/>
    <col min="4" max="4" width="18.50390625" style="0" customWidth="1"/>
    <col min="5" max="5" width="10.00390625" style="0" customWidth="1"/>
    <col min="6" max="6" width="8.375" style="0" customWidth="1"/>
    <col min="7" max="7" width="8.50390625" style="0" customWidth="1"/>
    <col min="8" max="8" width="11.375" style="0" customWidth="1"/>
    <col min="9" max="9" width="7.50390625" style="0" customWidth="1"/>
    <col min="10" max="10" width="8.125" style="0" customWidth="1"/>
    <col min="11" max="11" width="11.50390625" style="0" customWidth="1"/>
    <col min="12" max="12" width="9.50390625" style="0" customWidth="1"/>
    <col min="13" max="13" width="8.50390625" style="0" customWidth="1"/>
    <col min="14" max="14" width="14.875" style="0" customWidth="1"/>
  </cols>
  <sheetData>
    <row r="1" spans="1:14" ht="15" customHeight="1">
      <c r="A1" s="440" t="s">
        <v>222</v>
      </c>
      <c r="B1" s="440"/>
      <c r="C1" s="440"/>
      <c r="D1" s="440"/>
      <c r="E1" s="440"/>
      <c r="F1" s="440"/>
      <c r="G1" s="441"/>
      <c r="H1" s="441"/>
      <c r="I1" s="441"/>
      <c r="J1" s="441"/>
      <c r="K1" s="441"/>
      <c r="L1" s="441"/>
      <c r="M1" s="441"/>
      <c r="N1" s="441"/>
    </row>
    <row r="2" spans="1:14" s="34" customFormat="1" ht="29.25" customHeight="1">
      <c r="A2" s="449" t="s">
        <v>320</v>
      </c>
      <c r="B2" s="449"/>
      <c r="C2" s="449"/>
      <c r="D2" s="449"/>
      <c r="E2" s="449"/>
      <c r="F2" s="449"/>
      <c r="G2" s="450"/>
      <c r="H2" s="450"/>
      <c r="I2" s="450"/>
      <c r="J2" s="450"/>
      <c r="K2" s="450"/>
      <c r="L2" s="450"/>
      <c r="M2" s="450"/>
      <c r="N2" s="450"/>
    </row>
    <row r="3" spans="1:14" s="35" customFormat="1" ht="15" customHeight="1">
      <c r="A3" s="442" t="s">
        <v>1</v>
      </c>
      <c r="B3" s="442" t="s">
        <v>10</v>
      </c>
      <c r="C3" s="442" t="s">
        <v>7</v>
      </c>
      <c r="D3" s="447" t="s">
        <v>81</v>
      </c>
      <c r="E3" s="446" t="s">
        <v>223</v>
      </c>
      <c r="F3" s="446"/>
      <c r="G3" s="446"/>
      <c r="H3" s="444" t="s">
        <v>82</v>
      </c>
      <c r="I3" s="444"/>
      <c r="J3" s="444"/>
      <c r="K3" s="444" t="s">
        <v>83</v>
      </c>
      <c r="L3" s="444"/>
      <c r="M3" s="444"/>
      <c r="N3" s="444" t="s">
        <v>84</v>
      </c>
    </row>
    <row r="4" spans="1:14" s="35" customFormat="1" ht="12" customHeight="1">
      <c r="A4" s="442"/>
      <c r="B4" s="442"/>
      <c r="C4" s="442"/>
      <c r="D4" s="447"/>
      <c r="E4" s="451" t="s">
        <v>7</v>
      </c>
      <c r="F4" s="453" t="s">
        <v>85</v>
      </c>
      <c r="G4" s="453"/>
      <c r="H4" s="454" t="s">
        <v>7</v>
      </c>
      <c r="I4" s="456" t="s">
        <v>85</v>
      </c>
      <c r="J4" s="456"/>
      <c r="K4" s="454" t="s">
        <v>7</v>
      </c>
      <c r="L4" s="456" t="s">
        <v>85</v>
      </c>
      <c r="M4" s="456"/>
      <c r="N4" s="444"/>
    </row>
    <row r="5" spans="1:14" s="35" customFormat="1" ht="15" thickBot="1">
      <c r="A5" s="443"/>
      <c r="B5" s="443"/>
      <c r="C5" s="443"/>
      <c r="D5" s="448"/>
      <c r="E5" s="452"/>
      <c r="F5" s="121" t="s">
        <v>86</v>
      </c>
      <c r="G5" s="121" t="s">
        <v>87</v>
      </c>
      <c r="H5" s="455"/>
      <c r="I5" s="192" t="s">
        <v>86</v>
      </c>
      <c r="J5" s="192" t="s">
        <v>87</v>
      </c>
      <c r="K5" s="455"/>
      <c r="L5" s="192" t="s">
        <v>86</v>
      </c>
      <c r="M5" s="192" t="s">
        <v>87</v>
      </c>
      <c r="N5" s="445"/>
    </row>
    <row r="6" spans="1:14" s="35" customFormat="1" ht="0.75" customHeight="1" hidden="1">
      <c r="A6" s="298">
        <v>1</v>
      </c>
      <c r="B6" s="298">
        <v>2</v>
      </c>
      <c r="C6" s="298" t="s">
        <v>321</v>
      </c>
      <c r="D6" s="298">
        <v>4</v>
      </c>
      <c r="E6" s="298" t="s">
        <v>322</v>
      </c>
      <c r="F6" s="298">
        <v>6</v>
      </c>
      <c r="G6" s="298">
        <v>7</v>
      </c>
      <c r="H6" s="299" t="s">
        <v>323</v>
      </c>
      <c r="I6" s="299">
        <v>9</v>
      </c>
      <c r="J6" s="299">
        <v>10</v>
      </c>
      <c r="K6" s="299" t="s">
        <v>324</v>
      </c>
      <c r="L6" s="299">
        <v>12</v>
      </c>
      <c r="M6" s="299">
        <v>13</v>
      </c>
      <c r="N6" s="299">
        <v>14</v>
      </c>
    </row>
    <row r="7" spans="1:14" s="36" customFormat="1" ht="27" customHeight="1" hidden="1" thickTop="1">
      <c r="A7" s="99"/>
      <c r="B7" s="41"/>
      <c r="C7" s="56"/>
      <c r="D7" s="56">
        <v>1</v>
      </c>
      <c r="E7" s="41"/>
      <c r="F7" s="56">
        <v>2</v>
      </c>
      <c r="G7" s="56">
        <v>3</v>
      </c>
      <c r="H7" s="57"/>
      <c r="I7" s="58">
        <v>4</v>
      </c>
      <c r="J7" s="58">
        <v>5</v>
      </c>
      <c r="K7" s="57"/>
      <c r="L7" s="58">
        <v>6</v>
      </c>
      <c r="M7" s="58">
        <v>7</v>
      </c>
      <c r="N7" s="58">
        <v>8</v>
      </c>
    </row>
    <row r="8" spans="1:14" s="36" customFormat="1" ht="27.75" customHeight="1" thickTop="1">
      <c r="A8" s="53">
        <v>1</v>
      </c>
      <c r="B8" s="111" t="s">
        <v>13</v>
      </c>
      <c r="C8" s="135">
        <f>D8+E8+H8+K8+N8</f>
        <v>1397</v>
      </c>
      <c r="D8" s="72">
        <v>27</v>
      </c>
      <c r="E8" s="193">
        <f>F8+G8</f>
        <v>148</v>
      </c>
      <c r="F8" s="194" t="s">
        <v>239</v>
      </c>
      <c r="G8" s="194">
        <v>57</v>
      </c>
      <c r="H8" s="195">
        <f>I8++J8</f>
        <v>59</v>
      </c>
      <c r="I8" s="196">
        <v>37</v>
      </c>
      <c r="J8" s="196">
        <v>22</v>
      </c>
      <c r="K8" s="195">
        <f>L8+M8</f>
        <v>61</v>
      </c>
      <c r="L8" s="197">
        <v>26</v>
      </c>
      <c r="M8" s="196">
        <v>35</v>
      </c>
      <c r="N8" s="198">
        <v>1102</v>
      </c>
    </row>
    <row r="9" spans="1:14" s="36" customFormat="1" ht="27.75" customHeight="1">
      <c r="A9" s="266">
        <v>2</v>
      </c>
      <c r="B9" s="267" t="s">
        <v>14</v>
      </c>
      <c r="C9" s="300">
        <f aca="true" t="shared" si="0" ref="C9:C26">D9+E9+H9+K9+N9</f>
        <v>853</v>
      </c>
      <c r="D9" s="280">
        <v>16</v>
      </c>
      <c r="E9" s="301">
        <f aca="true" t="shared" si="1" ref="E9:E26">F9+G9</f>
        <v>53</v>
      </c>
      <c r="F9" s="302" t="s">
        <v>242</v>
      </c>
      <c r="G9" s="302">
        <v>7</v>
      </c>
      <c r="H9" s="301">
        <f aca="true" t="shared" si="2" ref="H9:H26">I9++J9</f>
        <v>100</v>
      </c>
      <c r="I9" s="302">
        <v>77</v>
      </c>
      <c r="J9" s="302">
        <v>23</v>
      </c>
      <c r="K9" s="301">
        <f aca="true" t="shared" si="3" ref="K9:K26">L9+M9</f>
        <v>411</v>
      </c>
      <c r="L9" s="280">
        <v>174</v>
      </c>
      <c r="M9" s="302">
        <v>237</v>
      </c>
      <c r="N9" s="303">
        <v>273</v>
      </c>
    </row>
    <row r="10" spans="1:14" s="36" customFormat="1" ht="27.75" customHeight="1">
      <c r="A10" s="53">
        <v>3</v>
      </c>
      <c r="B10" s="111" t="s">
        <v>15</v>
      </c>
      <c r="C10" s="135">
        <f t="shared" si="0"/>
        <v>1946</v>
      </c>
      <c r="D10" s="72">
        <v>41</v>
      </c>
      <c r="E10" s="193">
        <f t="shared" si="1"/>
        <v>383</v>
      </c>
      <c r="F10" s="194" t="s">
        <v>245</v>
      </c>
      <c r="G10" s="194">
        <v>42</v>
      </c>
      <c r="H10" s="195">
        <f t="shared" si="2"/>
        <v>150</v>
      </c>
      <c r="I10" s="196">
        <v>132</v>
      </c>
      <c r="J10" s="196">
        <v>18</v>
      </c>
      <c r="K10" s="195">
        <f t="shared" si="3"/>
        <v>129</v>
      </c>
      <c r="L10" s="197">
        <v>76</v>
      </c>
      <c r="M10" s="196">
        <v>53</v>
      </c>
      <c r="N10" s="198">
        <v>1243</v>
      </c>
    </row>
    <row r="11" spans="1:14" s="36" customFormat="1" ht="27.75" customHeight="1">
      <c r="A11" s="266">
        <v>4</v>
      </c>
      <c r="B11" s="267" t="s">
        <v>16</v>
      </c>
      <c r="C11" s="300">
        <f t="shared" si="0"/>
        <v>5176</v>
      </c>
      <c r="D11" s="280">
        <v>76</v>
      </c>
      <c r="E11" s="301">
        <f t="shared" si="1"/>
        <v>508</v>
      </c>
      <c r="F11" s="302" t="s">
        <v>248</v>
      </c>
      <c r="G11" s="302">
        <v>118</v>
      </c>
      <c r="H11" s="301">
        <f t="shared" si="2"/>
        <v>2604</v>
      </c>
      <c r="I11" s="302">
        <v>1969</v>
      </c>
      <c r="J11" s="302">
        <v>635</v>
      </c>
      <c r="K11" s="301">
        <f t="shared" si="3"/>
        <v>504</v>
      </c>
      <c r="L11" s="280">
        <v>260</v>
      </c>
      <c r="M11" s="302">
        <v>244</v>
      </c>
      <c r="N11" s="303">
        <v>1484</v>
      </c>
    </row>
    <row r="12" spans="1:14" s="36" customFormat="1" ht="27.75" customHeight="1">
      <c r="A12" s="53">
        <v>5</v>
      </c>
      <c r="B12" s="111" t="s">
        <v>17</v>
      </c>
      <c r="C12" s="135">
        <f t="shared" si="0"/>
        <v>3134</v>
      </c>
      <c r="D12" s="72">
        <v>90</v>
      </c>
      <c r="E12" s="193">
        <f t="shared" si="1"/>
        <v>359</v>
      </c>
      <c r="F12" s="194" t="s">
        <v>251</v>
      </c>
      <c r="G12" s="194">
        <v>22</v>
      </c>
      <c r="H12" s="195">
        <f t="shared" si="2"/>
        <v>598</v>
      </c>
      <c r="I12" s="196">
        <v>535</v>
      </c>
      <c r="J12" s="196">
        <v>63</v>
      </c>
      <c r="K12" s="195">
        <f t="shared" si="3"/>
        <v>438</v>
      </c>
      <c r="L12" s="197">
        <v>286</v>
      </c>
      <c r="M12" s="196">
        <v>152</v>
      </c>
      <c r="N12" s="198">
        <v>1649</v>
      </c>
    </row>
    <row r="13" spans="1:14" s="36" customFormat="1" ht="27.75" customHeight="1">
      <c r="A13" s="266">
        <v>6</v>
      </c>
      <c r="B13" s="267" t="s">
        <v>18</v>
      </c>
      <c r="C13" s="300">
        <f t="shared" si="0"/>
        <v>5043</v>
      </c>
      <c r="D13" s="280">
        <v>81</v>
      </c>
      <c r="E13" s="301">
        <f t="shared" si="1"/>
        <v>425</v>
      </c>
      <c r="F13" s="302" t="s">
        <v>254</v>
      </c>
      <c r="G13" s="302">
        <v>26</v>
      </c>
      <c r="H13" s="301">
        <f t="shared" si="2"/>
        <v>990</v>
      </c>
      <c r="I13" s="302">
        <v>783</v>
      </c>
      <c r="J13" s="302">
        <v>207</v>
      </c>
      <c r="K13" s="301">
        <f t="shared" si="3"/>
        <v>2003</v>
      </c>
      <c r="L13" s="280">
        <v>977</v>
      </c>
      <c r="M13" s="302">
        <v>1026</v>
      </c>
      <c r="N13" s="303">
        <v>1544</v>
      </c>
    </row>
    <row r="14" spans="1:14" s="36" customFormat="1" ht="27.75" customHeight="1">
      <c r="A14" s="53">
        <v>7</v>
      </c>
      <c r="B14" s="111" t="s">
        <v>19</v>
      </c>
      <c r="C14" s="135">
        <f t="shared" si="0"/>
        <v>1391</v>
      </c>
      <c r="D14" s="72">
        <v>26</v>
      </c>
      <c r="E14" s="193">
        <f t="shared" si="1"/>
        <v>122</v>
      </c>
      <c r="F14" s="194" t="s">
        <v>257</v>
      </c>
      <c r="G14" s="194">
        <v>36</v>
      </c>
      <c r="H14" s="195">
        <f t="shared" si="2"/>
        <v>190</v>
      </c>
      <c r="I14" s="196">
        <v>138</v>
      </c>
      <c r="J14" s="196">
        <v>52</v>
      </c>
      <c r="K14" s="195">
        <f t="shared" si="3"/>
        <v>564</v>
      </c>
      <c r="L14" s="197">
        <v>204</v>
      </c>
      <c r="M14" s="196">
        <v>360</v>
      </c>
      <c r="N14" s="198">
        <v>489</v>
      </c>
    </row>
    <row r="15" spans="1:14" s="36" customFormat="1" ht="27.75" customHeight="1">
      <c r="A15" s="266">
        <v>8</v>
      </c>
      <c r="B15" s="267" t="s">
        <v>20</v>
      </c>
      <c r="C15" s="300">
        <f t="shared" si="0"/>
        <v>1134</v>
      </c>
      <c r="D15" s="280">
        <v>15</v>
      </c>
      <c r="E15" s="301">
        <f t="shared" si="1"/>
        <v>109</v>
      </c>
      <c r="F15" s="302" t="s">
        <v>257</v>
      </c>
      <c r="G15" s="302">
        <v>23</v>
      </c>
      <c r="H15" s="301">
        <f t="shared" si="2"/>
        <v>99</v>
      </c>
      <c r="I15" s="302">
        <v>58</v>
      </c>
      <c r="J15" s="302">
        <v>41</v>
      </c>
      <c r="K15" s="301">
        <f t="shared" si="3"/>
        <v>193</v>
      </c>
      <c r="L15" s="280">
        <v>50</v>
      </c>
      <c r="M15" s="302">
        <v>143</v>
      </c>
      <c r="N15" s="303">
        <v>718</v>
      </c>
    </row>
    <row r="16" spans="1:14" s="36" customFormat="1" ht="27.75" customHeight="1">
      <c r="A16" s="53">
        <v>9</v>
      </c>
      <c r="B16" s="111" t="s">
        <v>21</v>
      </c>
      <c r="C16" s="135">
        <f t="shared" si="0"/>
        <v>2003</v>
      </c>
      <c r="D16" s="72">
        <v>37</v>
      </c>
      <c r="E16" s="193">
        <f t="shared" si="1"/>
        <v>210</v>
      </c>
      <c r="F16" s="194" t="s">
        <v>262</v>
      </c>
      <c r="G16" s="194">
        <v>29</v>
      </c>
      <c r="H16" s="195">
        <f t="shared" si="2"/>
        <v>347</v>
      </c>
      <c r="I16" s="196">
        <v>283</v>
      </c>
      <c r="J16" s="196">
        <v>64</v>
      </c>
      <c r="K16" s="195">
        <f t="shared" si="3"/>
        <v>495</v>
      </c>
      <c r="L16" s="197">
        <v>254</v>
      </c>
      <c r="M16" s="196">
        <v>241</v>
      </c>
      <c r="N16" s="198">
        <v>914</v>
      </c>
    </row>
    <row r="17" spans="1:14" s="36" customFormat="1" ht="27.75" customHeight="1">
      <c r="A17" s="266">
        <v>10</v>
      </c>
      <c r="B17" s="267" t="s">
        <v>22</v>
      </c>
      <c r="C17" s="300">
        <f t="shared" si="0"/>
        <v>588</v>
      </c>
      <c r="D17" s="280">
        <v>16</v>
      </c>
      <c r="E17" s="301">
        <f t="shared" si="1"/>
        <v>79</v>
      </c>
      <c r="F17" s="302" t="s">
        <v>265</v>
      </c>
      <c r="G17" s="302">
        <v>26</v>
      </c>
      <c r="H17" s="301">
        <f t="shared" si="2"/>
        <v>31</v>
      </c>
      <c r="I17" s="302">
        <v>21</v>
      </c>
      <c r="J17" s="302">
        <v>10</v>
      </c>
      <c r="K17" s="301">
        <f t="shared" si="3"/>
        <v>87</v>
      </c>
      <c r="L17" s="280">
        <v>37</v>
      </c>
      <c r="M17" s="302">
        <v>50</v>
      </c>
      <c r="N17" s="303">
        <v>375</v>
      </c>
    </row>
    <row r="18" spans="1:14" s="36" customFormat="1" ht="27.75" customHeight="1">
      <c r="A18" s="53">
        <v>11</v>
      </c>
      <c r="B18" s="111" t="s">
        <v>23</v>
      </c>
      <c r="C18" s="135">
        <f t="shared" si="0"/>
        <v>1278</v>
      </c>
      <c r="D18" s="72">
        <v>17</v>
      </c>
      <c r="E18" s="193">
        <f t="shared" si="1"/>
        <v>95</v>
      </c>
      <c r="F18" s="194" t="s">
        <v>268</v>
      </c>
      <c r="G18" s="194">
        <v>12</v>
      </c>
      <c r="H18" s="195">
        <f t="shared" si="2"/>
        <v>351</v>
      </c>
      <c r="I18" s="196">
        <v>270</v>
      </c>
      <c r="J18" s="196">
        <v>81</v>
      </c>
      <c r="K18" s="195">
        <f t="shared" si="3"/>
        <v>401</v>
      </c>
      <c r="L18" s="197">
        <v>192</v>
      </c>
      <c r="M18" s="196">
        <v>209</v>
      </c>
      <c r="N18" s="198">
        <v>414</v>
      </c>
    </row>
    <row r="19" spans="1:14" s="36" customFormat="1" ht="27.75" customHeight="1">
      <c r="A19" s="266">
        <v>12</v>
      </c>
      <c r="B19" s="267" t="s">
        <v>24</v>
      </c>
      <c r="C19" s="300">
        <f t="shared" si="0"/>
        <v>1915</v>
      </c>
      <c r="D19" s="280">
        <v>78</v>
      </c>
      <c r="E19" s="301">
        <f t="shared" si="1"/>
        <v>173</v>
      </c>
      <c r="F19" s="302" t="s">
        <v>271</v>
      </c>
      <c r="G19" s="302">
        <v>60</v>
      </c>
      <c r="H19" s="301">
        <f t="shared" si="2"/>
        <v>274</v>
      </c>
      <c r="I19" s="302">
        <v>208</v>
      </c>
      <c r="J19" s="302">
        <v>66</v>
      </c>
      <c r="K19" s="301">
        <f t="shared" si="3"/>
        <v>806</v>
      </c>
      <c r="L19" s="280">
        <v>300</v>
      </c>
      <c r="M19" s="302">
        <v>506</v>
      </c>
      <c r="N19" s="303">
        <v>584</v>
      </c>
    </row>
    <row r="20" spans="1:14" s="36" customFormat="1" ht="27.75" customHeight="1">
      <c r="A20" s="53">
        <v>13</v>
      </c>
      <c r="B20" s="111" t="s">
        <v>25</v>
      </c>
      <c r="C20" s="135">
        <f t="shared" si="0"/>
        <v>950</v>
      </c>
      <c r="D20" s="72">
        <v>12</v>
      </c>
      <c r="E20" s="193">
        <f t="shared" si="1"/>
        <v>74</v>
      </c>
      <c r="F20" s="194" t="s">
        <v>274</v>
      </c>
      <c r="G20" s="194">
        <v>19</v>
      </c>
      <c r="H20" s="195">
        <f t="shared" si="2"/>
        <v>26</v>
      </c>
      <c r="I20" s="196">
        <v>20</v>
      </c>
      <c r="J20" s="196">
        <v>6</v>
      </c>
      <c r="K20" s="195">
        <f t="shared" si="3"/>
        <v>487</v>
      </c>
      <c r="L20" s="197">
        <v>184</v>
      </c>
      <c r="M20" s="196">
        <v>303</v>
      </c>
      <c r="N20" s="198">
        <v>351</v>
      </c>
    </row>
    <row r="21" spans="1:14" s="36" customFormat="1" ht="27.75" customHeight="1">
      <c r="A21" s="266">
        <v>14</v>
      </c>
      <c r="B21" s="267" t="s">
        <v>26</v>
      </c>
      <c r="C21" s="300">
        <f t="shared" si="0"/>
        <v>835</v>
      </c>
      <c r="D21" s="280">
        <v>30</v>
      </c>
      <c r="E21" s="301">
        <f t="shared" si="1"/>
        <v>92</v>
      </c>
      <c r="F21" s="302" t="s">
        <v>277</v>
      </c>
      <c r="G21" s="302">
        <v>14</v>
      </c>
      <c r="H21" s="301">
        <f t="shared" si="2"/>
        <v>222</v>
      </c>
      <c r="I21" s="302">
        <v>176</v>
      </c>
      <c r="J21" s="302">
        <v>46</v>
      </c>
      <c r="K21" s="301">
        <f t="shared" si="3"/>
        <v>146</v>
      </c>
      <c r="L21" s="280">
        <v>69</v>
      </c>
      <c r="M21" s="302">
        <v>77</v>
      </c>
      <c r="N21" s="303">
        <v>345</v>
      </c>
    </row>
    <row r="22" spans="1:14" s="36" customFormat="1" ht="27.75" customHeight="1">
      <c r="A22" s="53">
        <v>15</v>
      </c>
      <c r="B22" s="111" t="s">
        <v>27</v>
      </c>
      <c r="C22" s="135">
        <f t="shared" si="0"/>
        <v>872</v>
      </c>
      <c r="D22" s="72">
        <v>38</v>
      </c>
      <c r="E22" s="193">
        <f t="shared" si="1"/>
        <v>97</v>
      </c>
      <c r="F22" s="194" t="s">
        <v>257</v>
      </c>
      <c r="G22" s="194">
        <v>11</v>
      </c>
      <c r="H22" s="195">
        <f t="shared" si="2"/>
        <v>92</v>
      </c>
      <c r="I22" s="196">
        <v>45</v>
      </c>
      <c r="J22" s="196">
        <v>47</v>
      </c>
      <c r="K22" s="195">
        <f t="shared" si="3"/>
        <v>237</v>
      </c>
      <c r="L22" s="197">
        <v>115</v>
      </c>
      <c r="M22" s="196">
        <v>122</v>
      </c>
      <c r="N22" s="198">
        <v>408</v>
      </c>
    </row>
    <row r="23" spans="1:14" s="36" customFormat="1" ht="27.75" customHeight="1">
      <c r="A23" s="266">
        <v>16</v>
      </c>
      <c r="B23" s="267" t="s">
        <v>28</v>
      </c>
      <c r="C23" s="300">
        <f t="shared" si="0"/>
        <v>1038</v>
      </c>
      <c r="D23" s="280">
        <v>19</v>
      </c>
      <c r="E23" s="301">
        <f t="shared" si="1"/>
        <v>98</v>
      </c>
      <c r="F23" s="302" t="s">
        <v>281</v>
      </c>
      <c r="G23" s="302">
        <v>18</v>
      </c>
      <c r="H23" s="301">
        <f t="shared" si="2"/>
        <v>346</v>
      </c>
      <c r="I23" s="302">
        <v>250</v>
      </c>
      <c r="J23" s="302">
        <v>96</v>
      </c>
      <c r="K23" s="301">
        <f t="shared" si="3"/>
        <v>217</v>
      </c>
      <c r="L23" s="280">
        <v>65</v>
      </c>
      <c r="M23" s="302">
        <v>152</v>
      </c>
      <c r="N23" s="303">
        <v>358</v>
      </c>
    </row>
    <row r="24" spans="1:14" s="36" customFormat="1" ht="27.75" customHeight="1">
      <c r="A24" s="53">
        <v>17</v>
      </c>
      <c r="B24" s="111" t="s">
        <v>29</v>
      </c>
      <c r="C24" s="135">
        <f t="shared" si="0"/>
        <v>1265</v>
      </c>
      <c r="D24" s="72">
        <v>23</v>
      </c>
      <c r="E24" s="193">
        <f t="shared" si="1"/>
        <v>160</v>
      </c>
      <c r="F24" s="194" t="s">
        <v>284</v>
      </c>
      <c r="G24" s="194">
        <v>55</v>
      </c>
      <c r="H24" s="195">
        <f t="shared" si="2"/>
        <v>86</v>
      </c>
      <c r="I24" s="196">
        <v>54</v>
      </c>
      <c r="J24" s="196">
        <v>32</v>
      </c>
      <c r="K24" s="195">
        <f t="shared" si="3"/>
        <v>84</v>
      </c>
      <c r="L24" s="197">
        <v>24</v>
      </c>
      <c r="M24" s="196">
        <v>60</v>
      </c>
      <c r="N24" s="198">
        <v>912</v>
      </c>
    </row>
    <row r="25" spans="1:14" s="37" customFormat="1" ht="27.75" customHeight="1">
      <c r="A25" s="266">
        <v>18</v>
      </c>
      <c r="B25" s="267" t="s">
        <v>30</v>
      </c>
      <c r="C25" s="300">
        <f t="shared" si="0"/>
        <v>2727</v>
      </c>
      <c r="D25" s="280">
        <v>33</v>
      </c>
      <c r="E25" s="301">
        <f t="shared" si="1"/>
        <v>169</v>
      </c>
      <c r="F25" s="302" t="s">
        <v>287</v>
      </c>
      <c r="G25" s="302">
        <v>30</v>
      </c>
      <c r="H25" s="301">
        <f t="shared" si="2"/>
        <v>332</v>
      </c>
      <c r="I25" s="302">
        <v>250</v>
      </c>
      <c r="J25" s="302">
        <v>82</v>
      </c>
      <c r="K25" s="301">
        <f t="shared" si="3"/>
        <v>1509</v>
      </c>
      <c r="L25" s="280">
        <v>630</v>
      </c>
      <c r="M25" s="302">
        <v>879</v>
      </c>
      <c r="N25" s="303">
        <v>684</v>
      </c>
    </row>
    <row r="26" spans="1:14" s="9" customFormat="1" ht="15" customHeight="1" hidden="1">
      <c r="A26" s="54"/>
      <c r="B26" s="54" t="s">
        <v>8</v>
      </c>
      <c r="C26" s="135">
        <f t="shared" si="0"/>
        <v>33545</v>
      </c>
      <c r="D26" s="135">
        <v>675</v>
      </c>
      <c r="E26" s="193">
        <f t="shared" si="1"/>
        <v>3354</v>
      </c>
      <c r="F26" s="135" t="s">
        <v>290</v>
      </c>
      <c r="G26" s="135">
        <v>605</v>
      </c>
      <c r="H26" s="195">
        <f t="shared" si="2"/>
        <v>6897</v>
      </c>
      <c r="I26" s="96">
        <v>5306</v>
      </c>
      <c r="J26" s="96">
        <v>1591</v>
      </c>
      <c r="K26" s="195">
        <f t="shared" si="3"/>
        <v>8772</v>
      </c>
      <c r="L26" s="96">
        <v>3923</v>
      </c>
      <c r="M26" s="96">
        <v>4849</v>
      </c>
      <c r="N26" s="96">
        <v>13847</v>
      </c>
    </row>
    <row r="27" spans="2:4" s="9" customFormat="1" ht="15" customHeight="1" hidden="1">
      <c r="B27" s="55"/>
      <c r="D27" s="9">
        <f>SUM(D7:D24)</f>
        <v>643</v>
      </c>
    </row>
    <row r="28" spans="2:4" s="9" customFormat="1" ht="15" customHeight="1" hidden="1">
      <c r="B28" s="55"/>
      <c r="C28" s="9">
        <v>15869</v>
      </c>
      <c r="D28" s="9">
        <v>11316</v>
      </c>
    </row>
    <row r="29" s="9" customFormat="1" ht="15" customHeight="1" hidden="1">
      <c r="B29" s="55"/>
    </row>
    <row r="30" spans="2:4" s="9" customFormat="1" ht="15" customHeight="1" hidden="1">
      <c r="B30" s="55"/>
      <c r="C30" s="9">
        <f>C28-F25</f>
        <v>15730</v>
      </c>
      <c r="D30" s="9">
        <f>D28-J25</f>
        <v>11234</v>
      </c>
    </row>
    <row r="31" spans="1:14" s="55" customFormat="1" ht="22.5" customHeight="1">
      <c r="A31" s="54"/>
      <c r="B31" s="54" t="s">
        <v>8</v>
      </c>
      <c r="C31" s="135">
        <f>D31+E31+H31+K31+N31</f>
        <v>33545</v>
      </c>
      <c r="D31" s="135">
        <v>675</v>
      </c>
      <c r="E31" s="193">
        <f>F31+G31</f>
        <v>3354</v>
      </c>
      <c r="F31" s="135" t="s">
        <v>290</v>
      </c>
      <c r="G31" s="135">
        <v>605</v>
      </c>
      <c r="H31" s="195">
        <f>I31++J31</f>
        <v>6897</v>
      </c>
      <c r="I31" s="96">
        <v>5306</v>
      </c>
      <c r="J31" s="96">
        <v>1591</v>
      </c>
      <c r="K31" s="195">
        <f>L31+M31</f>
        <v>8772</v>
      </c>
      <c r="L31" s="96">
        <v>3923</v>
      </c>
      <c r="M31" s="96">
        <v>4849</v>
      </c>
      <c r="N31" s="96">
        <v>13847</v>
      </c>
    </row>
    <row r="32" spans="1:14" ht="15">
      <c r="A32" s="9"/>
      <c r="B32" s="304" t="s">
        <v>88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ht="12.75">
      <c r="E33" s="33"/>
    </row>
  </sheetData>
  <sheetProtection/>
  <mergeCells count="16">
    <mergeCell ref="E4:E5"/>
    <mergeCell ref="F4:G4"/>
    <mergeCell ref="H4:H5"/>
    <mergeCell ref="I4:J4"/>
    <mergeCell ref="K4:K5"/>
    <mergeCell ref="L4:M4"/>
    <mergeCell ref="A1:N1"/>
    <mergeCell ref="C3:C5"/>
    <mergeCell ref="K3:M3"/>
    <mergeCell ref="H3:J3"/>
    <mergeCell ref="N3:N5"/>
    <mergeCell ref="E3:G3"/>
    <mergeCell ref="D3:D5"/>
    <mergeCell ref="A2:N2"/>
    <mergeCell ref="B3:B5"/>
    <mergeCell ref="A3:A5"/>
  </mergeCells>
  <printOptions horizontalCentered="1"/>
  <pageMargins left="0.46" right="0.16" top="0.45" bottom="0.18" header="0.6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="70" zoomScaleNormal="70" zoomScalePageLayoutView="0" workbookViewId="0" topLeftCell="A1">
      <selection activeCell="S19" sqref="S19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3.50390625" style="0" customWidth="1"/>
    <col min="4" max="4" width="11.125" style="0" customWidth="1"/>
    <col min="5" max="5" width="13.00390625" style="4" customWidth="1"/>
    <col min="6" max="7" width="10.625" style="0" customWidth="1"/>
    <col min="8" max="11" width="9.50390625" style="0" customWidth="1"/>
    <col min="12" max="12" width="12.00390625" style="0" customWidth="1"/>
  </cols>
  <sheetData>
    <row r="1" spans="2:15" ht="30.75" customHeight="1">
      <c r="B1" s="460" t="s">
        <v>325</v>
      </c>
      <c r="C1" s="460"/>
      <c r="D1" s="460"/>
      <c r="E1" s="460"/>
      <c r="F1" s="460"/>
      <c r="G1" s="460"/>
      <c r="H1" s="460"/>
      <c r="I1" s="461"/>
      <c r="J1" s="461"/>
      <c r="K1" s="461"/>
      <c r="L1" s="461"/>
      <c r="M1" s="461"/>
      <c r="N1" s="461"/>
      <c r="O1" s="461"/>
    </row>
    <row r="2" spans="1:15" ht="17.25" customHeight="1">
      <c r="A2" s="458" t="s">
        <v>1</v>
      </c>
      <c r="B2" s="471" t="s">
        <v>10</v>
      </c>
      <c r="C2" s="462" t="s">
        <v>77</v>
      </c>
      <c r="D2" s="462" t="s">
        <v>121</v>
      </c>
      <c r="E2" s="462"/>
      <c r="F2" s="462"/>
      <c r="G2" s="462" t="s">
        <v>120</v>
      </c>
      <c r="H2" s="464" t="s">
        <v>121</v>
      </c>
      <c r="I2" s="465"/>
      <c r="J2" s="465"/>
      <c r="K2" s="465"/>
      <c r="L2" s="465"/>
      <c r="M2" s="465"/>
      <c r="N2" s="465"/>
      <c r="O2" s="465"/>
    </row>
    <row r="3" spans="1:15" ht="19.5" customHeight="1">
      <c r="A3" s="458"/>
      <c r="B3" s="352"/>
      <c r="C3" s="462"/>
      <c r="D3" s="458" t="s">
        <v>172</v>
      </c>
      <c r="E3" s="458" t="s">
        <v>173</v>
      </c>
      <c r="F3" s="458" t="s">
        <v>174</v>
      </c>
      <c r="G3" s="462"/>
      <c r="H3" s="466" t="s">
        <v>186</v>
      </c>
      <c r="I3" s="467" t="s">
        <v>122</v>
      </c>
      <c r="J3" s="467" t="s">
        <v>123</v>
      </c>
      <c r="K3" s="469" t="s">
        <v>124</v>
      </c>
      <c r="L3" s="469"/>
      <c r="M3" s="470"/>
      <c r="N3" s="470"/>
      <c r="O3" s="470"/>
    </row>
    <row r="4" spans="1:15" ht="18.75" customHeight="1" thickBot="1">
      <c r="A4" s="459"/>
      <c r="B4" s="459"/>
      <c r="C4" s="463"/>
      <c r="D4" s="459"/>
      <c r="E4" s="459"/>
      <c r="F4" s="459"/>
      <c r="G4" s="463"/>
      <c r="H4" s="388"/>
      <c r="I4" s="468"/>
      <c r="J4" s="468"/>
      <c r="K4" s="200" t="s">
        <v>125</v>
      </c>
      <c r="L4" s="200" t="s">
        <v>126</v>
      </c>
      <c r="M4" s="200" t="s">
        <v>127</v>
      </c>
      <c r="N4" s="200" t="s">
        <v>128</v>
      </c>
      <c r="O4" s="201" t="s">
        <v>129</v>
      </c>
    </row>
    <row r="5" spans="1:15" ht="27.75" customHeight="1" thickTop="1">
      <c r="A5" s="103">
        <v>1</v>
      </c>
      <c r="B5" s="104" t="s">
        <v>13</v>
      </c>
      <c r="C5" s="202">
        <f>G5+H5</f>
        <v>3872</v>
      </c>
      <c r="D5" s="202">
        <v>409</v>
      </c>
      <c r="E5" s="202">
        <v>1751</v>
      </c>
      <c r="F5" s="202">
        <f>H5-D5-E5</f>
        <v>1600</v>
      </c>
      <c r="G5" s="203">
        <v>112</v>
      </c>
      <c r="H5" s="204">
        <v>3760</v>
      </c>
      <c r="I5" s="205">
        <f>H5-J5</f>
        <v>2105</v>
      </c>
      <c r="J5" s="206">
        <v>1655</v>
      </c>
      <c r="K5" s="207">
        <v>190</v>
      </c>
      <c r="L5" s="207">
        <v>193</v>
      </c>
      <c r="M5" s="208">
        <v>335</v>
      </c>
      <c r="N5" s="208">
        <v>366</v>
      </c>
      <c r="O5" s="209">
        <f>K5+L5+M5+N5</f>
        <v>1084</v>
      </c>
    </row>
    <row r="6" spans="1:15" ht="27.75" customHeight="1">
      <c r="A6" s="266">
        <v>2</v>
      </c>
      <c r="B6" s="267" t="s">
        <v>14</v>
      </c>
      <c r="C6" s="305">
        <f aca="true" t="shared" si="0" ref="C6:C23">G6+H6</f>
        <v>4301</v>
      </c>
      <c r="D6" s="305">
        <v>322</v>
      </c>
      <c r="E6" s="305">
        <v>2279</v>
      </c>
      <c r="F6" s="305">
        <f aca="true" t="shared" si="1" ref="F6:F23">H6-D6-E6</f>
        <v>1590</v>
      </c>
      <c r="G6" s="306">
        <v>110</v>
      </c>
      <c r="H6" s="307">
        <v>4191</v>
      </c>
      <c r="I6" s="308">
        <f aca="true" t="shared" si="2" ref="I6:I23">H6-J6</f>
        <v>2681</v>
      </c>
      <c r="J6" s="309">
        <v>1510</v>
      </c>
      <c r="K6" s="310">
        <v>157</v>
      </c>
      <c r="L6" s="310">
        <v>182</v>
      </c>
      <c r="M6" s="311">
        <v>291</v>
      </c>
      <c r="N6" s="311">
        <v>294</v>
      </c>
      <c r="O6" s="307">
        <f aca="true" t="shared" si="3" ref="O6:O22">K6+L6+M6+N6</f>
        <v>924</v>
      </c>
    </row>
    <row r="7" spans="1:15" ht="27.75" customHeight="1">
      <c r="A7" s="53">
        <v>3</v>
      </c>
      <c r="B7" s="111" t="s">
        <v>15</v>
      </c>
      <c r="C7" s="210">
        <f t="shared" si="0"/>
        <v>11126</v>
      </c>
      <c r="D7" s="210">
        <v>988</v>
      </c>
      <c r="E7" s="210">
        <v>7094</v>
      </c>
      <c r="F7" s="210">
        <f t="shared" si="1"/>
        <v>2880</v>
      </c>
      <c r="G7" s="211">
        <v>164</v>
      </c>
      <c r="H7" s="212">
        <v>10962</v>
      </c>
      <c r="I7" s="213">
        <f t="shared" si="2"/>
        <v>7013</v>
      </c>
      <c r="J7" s="214">
        <v>3949</v>
      </c>
      <c r="K7" s="215">
        <v>516</v>
      </c>
      <c r="L7" s="215">
        <v>485</v>
      </c>
      <c r="M7" s="216">
        <v>890</v>
      </c>
      <c r="N7" s="216">
        <v>675</v>
      </c>
      <c r="O7" s="217">
        <f t="shared" si="3"/>
        <v>2566</v>
      </c>
    </row>
    <row r="8" spans="1:15" ht="27.75" customHeight="1">
      <c r="A8" s="266">
        <v>4</v>
      </c>
      <c r="B8" s="267" t="s">
        <v>16</v>
      </c>
      <c r="C8" s="305">
        <f t="shared" si="0"/>
        <v>23180</v>
      </c>
      <c r="D8" s="305">
        <v>1769</v>
      </c>
      <c r="E8" s="305">
        <v>13019</v>
      </c>
      <c r="F8" s="305">
        <f t="shared" si="1"/>
        <v>7999</v>
      </c>
      <c r="G8" s="306">
        <v>393</v>
      </c>
      <c r="H8" s="307">
        <v>22787</v>
      </c>
      <c r="I8" s="308">
        <f t="shared" si="2"/>
        <v>14418</v>
      </c>
      <c r="J8" s="309">
        <v>8369</v>
      </c>
      <c r="K8" s="310">
        <v>847</v>
      </c>
      <c r="L8" s="310">
        <v>1015</v>
      </c>
      <c r="M8" s="311">
        <v>1785</v>
      </c>
      <c r="N8" s="311">
        <v>1434</v>
      </c>
      <c r="O8" s="307">
        <f t="shared" si="3"/>
        <v>5081</v>
      </c>
    </row>
    <row r="9" spans="1:15" ht="27.75" customHeight="1">
      <c r="A9" s="53">
        <v>5</v>
      </c>
      <c r="B9" s="111" t="s">
        <v>17</v>
      </c>
      <c r="C9" s="210">
        <f t="shared" si="0"/>
        <v>21590</v>
      </c>
      <c r="D9" s="210">
        <v>1612</v>
      </c>
      <c r="E9" s="210">
        <v>13863</v>
      </c>
      <c r="F9" s="210">
        <f t="shared" si="1"/>
        <v>5791</v>
      </c>
      <c r="G9" s="211">
        <v>324</v>
      </c>
      <c r="H9" s="212">
        <v>21266</v>
      </c>
      <c r="I9" s="213">
        <f t="shared" si="2"/>
        <v>14122</v>
      </c>
      <c r="J9" s="214">
        <v>7144</v>
      </c>
      <c r="K9" s="215">
        <v>604</v>
      </c>
      <c r="L9" s="215">
        <v>775</v>
      </c>
      <c r="M9" s="216">
        <v>1121</v>
      </c>
      <c r="N9" s="216">
        <v>1233</v>
      </c>
      <c r="O9" s="217">
        <f t="shared" si="3"/>
        <v>3733</v>
      </c>
    </row>
    <row r="10" spans="1:15" ht="27.75" customHeight="1">
      <c r="A10" s="266">
        <v>6</v>
      </c>
      <c r="B10" s="267" t="s">
        <v>18</v>
      </c>
      <c r="C10" s="305">
        <f t="shared" si="0"/>
        <v>19872</v>
      </c>
      <c r="D10" s="305">
        <v>1554</v>
      </c>
      <c r="E10" s="305">
        <v>12422</v>
      </c>
      <c r="F10" s="305">
        <f t="shared" si="1"/>
        <v>5475</v>
      </c>
      <c r="G10" s="306">
        <v>421</v>
      </c>
      <c r="H10" s="307">
        <v>19451</v>
      </c>
      <c r="I10" s="308">
        <f t="shared" si="2"/>
        <v>12637</v>
      </c>
      <c r="J10" s="309">
        <v>6814</v>
      </c>
      <c r="K10" s="310">
        <v>621</v>
      </c>
      <c r="L10" s="310">
        <v>559</v>
      </c>
      <c r="M10" s="311">
        <v>1225</v>
      </c>
      <c r="N10" s="311">
        <v>937</v>
      </c>
      <c r="O10" s="307">
        <f t="shared" si="3"/>
        <v>3342</v>
      </c>
    </row>
    <row r="11" spans="1:15" ht="27.75" customHeight="1">
      <c r="A11" s="53">
        <v>7</v>
      </c>
      <c r="B11" s="111" t="s">
        <v>19</v>
      </c>
      <c r="C11" s="210">
        <f t="shared" si="0"/>
        <v>7907</v>
      </c>
      <c r="D11" s="210">
        <v>544</v>
      </c>
      <c r="E11" s="210">
        <v>3538</v>
      </c>
      <c r="F11" s="210">
        <f t="shared" si="1"/>
        <v>3681</v>
      </c>
      <c r="G11" s="211">
        <v>144</v>
      </c>
      <c r="H11" s="212">
        <v>7763</v>
      </c>
      <c r="I11" s="213">
        <f t="shared" si="2"/>
        <v>4760</v>
      </c>
      <c r="J11" s="214">
        <v>3003</v>
      </c>
      <c r="K11" s="215">
        <v>338</v>
      </c>
      <c r="L11" s="215">
        <v>455</v>
      </c>
      <c r="M11" s="216">
        <v>534</v>
      </c>
      <c r="N11" s="216">
        <v>604</v>
      </c>
      <c r="O11" s="217">
        <f t="shared" si="3"/>
        <v>1931</v>
      </c>
    </row>
    <row r="12" spans="1:15" ht="27.75" customHeight="1">
      <c r="A12" s="266">
        <v>8</v>
      </c>
      <c r="B12" s="267" t="s">
        <v>20</v>
      </c>
      <c r="C12" s="305">
        <f t="shared" si="0"/>
        <v>4709</v>
      </c>
      <c r="D12" s="305">
        <v>369</v>
      </c>
      <c r="E12" s="305">
        <v>2264</v>
      </c>
      <c r="F12" s="305">
        <f t="shared" si="1"/>
        <v>1922</v>
      </c>
      <c r="G12" s="306">
        <v>154</v>
      </c>
      <c r="H12" s="307">
        <v>4555</v>
      </c>
      <c r="I12" s="308">
        <f t="shared" si="2"/>
        <v>2709</v>
      </c>
      <c r="J12" s="309">
        <v>1846</v>
      </c>
      <c r="K12" s="310">
        <v>200</v>
      </c>
      <c r="L12" s="310">
        <v>219</v>
      </c>
      <c r="M12" s="311">
        <v>290</v>
      </c>
      <c r="N12" s="311">
        <v>352</v>
      </c>
      <c r="O12" s="307">
        <f t="shared" si="3"/>
        <v>1061</v>
      </c>
    </row>
    <row r="13" spans="1:15" ht="27.75" customHeight="1">
      <c r="A13" s="53">
        <v>9</v>
      </c>
      <c r="B13" s="111" t="s">
        <v>21</v>
      </c>
      <c r="C13" s="210">
        <f t="shared" si="0"/>
        <v>9218</v>
      </c>
      <c r="D13" s="210">
        <v>734</v>
      </c>
      <c r="E13" s="210">
        <v>4028</v>
      </c>
      <c r="F13" s="210">
        <f t="shared" si="1"/>
        <v>4262</v>
      </c>
      <c r="G13" s="211">
        <v>194</v>
      </c>
      <c r="H13" s="212">
        <v>9024</v>
      </c>
      <c r="I13" s="213">
        <f t="shared" si="2"/>
        <v>5818</v>
      </c>
      <c r="J13" s="214">
        <v>3206</v>
      </c>
      <c r="K13" s="215">
        <v>295</v>
      </c>
      <c r="L13" s="215">
        <v>362</v>
      </c>
      <c r="M13" s="216">
        <v>510</v>
      </c>
      <c r="N13" s="216">
        <v>619</v>
      </c>
      <c r="O13" s="217">
        <f t="shared" si="3"/>
        <v>1786</v>
      </c>
    </row>
    <row r="14" spans="1:15" ht="27.75" customHeight="1">
      <c r="A14" s="266">
        <v>10</v>
      </c>
      <c r="B14" s="267" t="s">
        <v>22</v>
      </c>
      <c r="C14" s="305">
        <f t="shared" si="0"/>
        <v>2994</v>
      </c>
      <c r="D14" s="305">
        <v>251</v>
      </c>
      <c r="E14" s="305">
        <v>1389</v>
      </c>
      <c r="F14" s="305">
        <f t="shared" si="1"/>
        <v>1294</v>
      </c>
      <c r="G14" s="306">
        <v>60</v>
      </c>
      <c r="H14" s="307">
        <v>2934</v>
      </c>
      <c r="I14" s="308">
        <f t="shared" si="2"/>
        <v>1775</v>
      </c>
      <c r="J14" s="309">
        <v>1159</v>
      </c>
      <c r="K14" s="310">
        <v>115</v>
      </c>
      <c r="L14" s="310">
        <v>182</v>
      </c>
      <c r="M14" s="311">
        <v>229</v>
      </c>
      <c r="N14" s="311">
        <v>252</v>
      </c>
      <c r="O14" s="307">
        <f t="shared" si="3"/>
        <v>778</v>
      </c>
    </row>
    <row r="15" spans="1:15" ht="27.75" customHeight="1">
      <c r="A15" s="53">
        <v>11</v>
      </c>
      <c r="B15" s="111" t="s">
        <v>23</v>
      </c>
      <c r="C15" s="210">
        <f t="shared" si="0"/>
        <v>5617</v>
      </c>
      <c r="D15" s="210">
        <v>426</v>
      </c>
      <c r="E15" s="210">
        <v>3355</v>
      </c>
      <c r="F15" s="210">
        <f t="shared" si="1"/>
        <v>1725</v>
      </c>
      <c r="G15" s="211">
        <v>111</v>
      </c>
      <c r="H15" s="212">
        <v>5506</v>
      </c>
      <c r="I15" s="213">
        <f t="shared" si="2"/>
        <v>3535</v>
      </c>
      <c r="J15" s="214">
        <v>1971</v>
      </c>
      <c r="K15" s="215">
        <v>179</v>
      </c>
      <c r="L15" s="215">
        <v>157</v>
      </c>
      <c r="M15" s="216">
        <v>384</v>
      </c>
      <c r="N15" s="216">
        <v>312</v>
      </c>
      <c r="O15" s="217">
        <f t="shared" si="3"/>
        <v>1032</v>
      </c>
    </row>
    <row r="16" spans="1:15" ht="27.75" customHeight="1">
      <c r="A16" s="266">
        <v>12</v>
      </c>
      <c r="B16" s="267" t="s">
        <v>24</v>
      </c>
      <c r="C16" s="305">
        <f t="shared" si="0"/>
        <v>7951</v>
      </c>
      <c r="D16" s="305">
        <v>879</v>
      </c>
      <c r="E16" s="305">
        <v>3983</v>
      </c>
      <c r="F16" s="305">
        <f t="shared" si="1"/>
        <v>2939</v>
      </c>
      <c r="G16" s="306">
        <v>150</v>
      </c>
      <c r="H16" s="307">
        <v>7801</v>
      </c>
      <c r="I16" s="308">
        <f t="shared" si="2"/>
        <v>4915</v>
      </c>
      <c r="J16" s="309">
        <v>2886</v>
      </c>
      <c r="K16" s="310">
        <v>276</v>
      </c>
      <c r="L16" s="310">
        <v>318</v>
      </c>
      <c r="M16" s="311">
        <v>467</v>
      </c>
      <c r="N16" s="311">
        <v>524</v>
      </c>
      <c r="O16" s="307">
        <f t="shared" si="3"/>
        <v>1585</v>
      </c>
    </row>
    <row r="17" spans="1:15" ht="27.75" customHeight="1">
      <c r="A17" s="53">
        <v>13</v>
      </c>
      <c r="B17" s="111" t="s">
        <v>25</v>
      </c>
      <c r="C17" s="210">
        <f t="shared" si="0"/>
        <v>3378</v>
      </c>
      <c r="D17" s="210">
        <v>274</v>
      </c>
      <c r="E17" s="210">
        <v>1420</v>
      </c>
      <c r="F17" s="210">
        <f t="shared" si="1"/>
        <v>1567</v>
      </c>
      <c r="G17" s="211">
        <v>117</v>
      </c>
      <c r="H17" s="212">
        <v>3261</v>
      </c>
      <c r="I17" s="213">
        <f t="shared" si="2"/>
        <v>1868</v>
      </c>
      <c r="J17" s="214">
        <v>1393</v>
      </c>
      <c r="K17" s="215">
        <v>141</v>
      </c>
      <c r="L17" s="215">
        <v>203</v>
      </c>
      <c r="M17" s="216">
        <v>258</v>
      </c>
      <c r="N17" s="216">
        <v>367</v>
      </c>
      <c r="O17" s="217">
        <f t="shared" si="3"/>
        <v>969</v>
      </c>
    </row>
    <row r="18" spans="1:15" ht="27.75" customHeight="1">
      <c r="A18" s="266">
        <v>14</v>
      </c>
      <c r="B18" s="267" t="s">
        <v>26</v>
      </c>
      <c r="C18" s="305">
        <f t="shared" si="0"/>
        <v>5920</v>
      </c>
      <c r="D18" s="305">
        <v>425</v>
      </c>
      <c r="E18" s="305">
        <v>3261</v>
      </c>
      <c r="F18" s="305">
        <f t="shared" si="1"/>
        <v>2097</v>
      </c>
      <c r="G18" s="306">
        <v>137</v>
      </c>
      <c r="H18" s="307">
        <v>5783</v>
      </c>
      <c r="I18" s="308">
        <f t="shared" si="2"/>
        <v>3681</v>
      </c>
      <c r="J18" s="309">
        <v>2102</v>
      </c>
      <c r="K18" s="310">
        <v>157</v>
      </c>
      <c r="L18" s="310">
        <v>246</v>
      </c>
      <c r="M18" s="311">
        <v>319</v>
      </c>
      <c r="N18" s="311">
        <v>384</v>
      </c>
      <c r="O18" s="307">
        <f t="shared" si="3"/>
        <v>1106</v>
      </c>
    </row>
    <row r="19" spans="1:15" ht="27.75" customHeight="1">
      <c r="A19" s="53">
        <v>15</v>
      </c>
      <c r="B19" s="111" t="s">
        <v>27</v>
      </c>
      <c r="C19" s="210">
        <f t="shared" si="0"/>
        <v>5580</v>
      </c>
      <c r="D19" s="210">
        <v>561</v>
      </c>
      <c r="E19" s="210">
        <v>3019</v>
      </c>
      <c r="F19" s="210">
        <f t="shared" si="1"/>
        <v>1883</v>
      </c>
      <c r="G19" s="211">
        <v>117</v>
      </c>
      <c r="H19" s="212">
        <v>5463</v>
      </c>
      <c r="I19" s="213">
        <f t="shared" si="2"/>
        <v>3463</v>
      </c>
      <c r="J19" s="214">
        <v>2000</v>
      </c>
      <c r="K19" s="215">
        <v>221</v>
      </c>
      <c r="L19" s="215">
        <v>275</v>
      </c>
      <c r="M19" s="216">
        <v>377</v>
      </c>
      <c r="N19" s="216">
        <v>463</v>
      </c>
      <c r="O19" s="217">
        <f t="shared" si="3"/>
        <v>1336</v>
      </c>
    </row>
    <row r="20" spans="1:15" ht="27.75" customHeight="1">
      <c r="A20" s="266">
        <v>16</v>
      </c>
      <c r="B20" s="267" t="s">
        <v>28</v>
      </c>
      <c r="C20" s="305">
        <f t="shared" si="0"/>
        <v>3995</v>
      </c>
      <c r="D20" s="305">
        <v>539</v>
      </c>
      <c r="E20" s="305">
        <v>2064</v>
      </c>
      <c r="F20" s="305">
        <f t="shared" si="1"/>
        <v>1285</v>
      </c>
      <c r="G20" s="306">
        <v>107</v>
      </c>
      <c r="H20" s="307">
        <v>3888</v>
      </c>
      <c r="I20" s="308">
        <f t="shared" si="2"/>
        <v>2371</v>
      </c>
      <c r="J20" s="309">
        <v>1517</v>
      </c>
      <c r="K20" s="310">
        <v>115</v>
      </c>
      <c r="L20" s="310">
        <v>180</v>
      </c>
      <c r="M20" s="311">
        <v>233</v>
      </c>
      <c r="N20" s="311">
        <v>228</v>
      </c>
      <c r="O20" s="307">
        <f t="shared" si="3"/>
        <v>756</v>
      </c>
    </row>
    <row r="21" spans="1:15" ht="27.75" customHeight="1">
      <c r="A21" s="53">
        <v>17</v>
      </c>
      <c r="B21" s="111" t="s">
        <v>29</v>
      </c>
      <c r="C21" s="210">
        <f t="shared" si="0"/>
        <v>5981</v>
      </c>
      <c r="D21" s="210">
        <v>858</v>
      </c>
      <c r="E21" s="210">
        <v>2855</v>
      </c>
      <c r="F21" s="210">
        <f t="shared" si="1"/>
        <v>2072</v>
      </c>
      <c r="G21" s="211">
        <v>196</v>
      </c>
      <c r="H21" s="212">
        <v>5785</v>
      </c>
      <c r="I21" s="213">
        <f t="shared" si="2"/>
        <v>3168</v>
      </c>
      <c r="J21" s="214">
        <v>2617</v>
      </c>
      <c r="K21" s="215">
        <v>283</v>
      </c>
      <c r="L21" s="215">
        <v>250</v>
      </c>
      <c r="M21" s="216">
        <v>480</v>
      </c>
      <c r="N21" s="216">
        <v>514</v>
      </c>
      <c r="O21" s="217">
        <f t="shared" si="3"/>
        <v>1527</v>
      </c>
    </row>
    <row r="22" spans="1:15" ht="27.75" customHeight="1">
      <c r="A22" s="266">
        <v>18</v>
      </c>
      <c r="B22" s="267" t="s">
        <v>30</v>
      </c>
      <c r="C22" s="305">
        <f t="shared" si="0"/>
        <v>10190</v>
      </c>
      <c r="D22" s="305">
        <v>837</v>
      </c>
      <c r="E22" s="305">
        <v>5679</v>
      </c>
      <c r="F22" s="305">
        <f t="shared" si="1"/>
        <v>3464</v>
      </c>
      <c r="G22" s="306">
        <v>210</v>
      </c>
      <c r="H22" s="307">
        <v>9980</v>
      </c>
      <c r="I22" s="308">
        <f t="shared" si="2"/>
        <v>6474</v>
      </c>
      <c r="J22" s="309">
        <v>3506</v>
      </c>
      <c r="K22" s="310">
        <v>355</v>
      </c>
      <c r="L22" s="310">
        <v>421</v>
      </c>
      <c r="M22" s="311">
        <v>564</v>
      </c>
      <c r="N22" s="311">
        <v>636</v>
      </c>
      <c r="O22" s="307">
        <f t="shared" si="3"/>
        <v>1976</v>
      </c>
    </row>
    <row r="23" spans="1:15" ht="27.75" customHeight="1">
      <c r="A23" s="350" t="s">
        <v>8</v>
      </c>
      <c r="B23" s="351"/>
      <c r="C23" s="210">
        <f t="shared" si="0"/>
        <v>157381</v>
      </c>
      <c r="D23" s="210">
        <v>13351</v>
      </c>
      <c r="E23" s="210">
        <v>87283</v>
      </c>
      <c r="F23" s="210">
        <f t="shared" si="1"/>
        <v>53526</v>
      </c>
      <c r="G23" s="210">
        <v>3221</v>
      </c>
      <c r="H23" s="212">
        <v>154160</v>
      </c>
      <c r="I23" s="212">
        <f t="shared" si="2"/>
        <v>97513</v>
      </c>
      <c r="J23" s="212">
        <v>56647</v>
      </c>
      <c r="K23" s="212">
        <v>5610</v>
      </c>
      <c r="L23" s="212">
        <v>6477</v>
      </c>
      <c r="M23" s="212">
        <v>10292</v>
      </c>
      <c r="N23" s="212">
        <v>10194</v>
      </c>
      <c r="O23" s="217">
        <f>O5+O6+O7+O8+O9+O10+O11+O12+O13+O14+O15+O16+O17+O18+O19+O20+O21+O22</f>
        <v>32573</v>
      </c>
    </row>
    <row r="24" spans="2:12" ht="12.75">
      <c r="B24" s="457"/>
      <c r="C24" s="457"/>
      <c r="D24" s="457"/>
      <c r="E24" s="457"/>
      <c r="L24" s="40"/>
    </row>
  </sheetData>
  <sheetProtection/>
  <mergeCells count="16">
    <mergeCell ref="I3:I4"/>
    <mergeCell ref="J3:J4"/>
    <mergeCell ref="K3:O3"/>
    <mergeCell ref="A2:A4"/>
    <mergeCell ref="B2:B4"/>
    <mergeCell ref="C2:C4"/>
    <mergeCell ref="B24:E24"/>
    <mergeCell ref="A23:B23"/>
    <mergeCell ref="F3:F4"/>
    <mergeCell ref="D3:D4"/>
    <mergeCell ref="B1:O1"/>
    <mergeCell ref="D2:F2"/>
    <mergeCell ref="G2:G4"/>
    <mergeCell ref="H2:O2"/>
    <mergeCell ref="E3:E4"/>
    <mergeCell ref="H3:H4"/>
  </mergeCells>
  <printOptions/>
  <pageMargins left="0.72" right="0.16" top="0.31" bottom="0.18" header="0.2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Rodkina</dc:creator>
  <cp:keywords/>
  <dc:description/>
  <cp:lastModifiedBy>Ющинская Лариса Петровна</cp:lastModifiedBy>
  <cp:lastPrinted>2014-01-27T08:57:05Z</cp:lastPrinted>
  <dcterms:created xsi:type="dcterms:W3CDTF">2012-06-09T06:34:01Z</dcterms:created>
  <dcterms:modified xsi:type="dcterms:W3CDTF">2014-05-16T11:03:52Z</dcterms:modified>
  <cp:category/>
  <cp:version/>
  <cp:contentType/>
  <cp:contentStatus/>
</cp:coreProperties>
</file>