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4120" windowHeight="12525" tabRatio="995" activeTab="7"/>
  </bookViews>
  <sheets>
    <sheet name="ЕДВ" sheetId="1" r:id="rId1"/>
    <sheet name="федрегистр" sheetId="2" r:id="rId2"/>
    <sheet name="РЕДК" sheetId="3" r:id="rId3"/>
    <sheet name="ЕДК-село" sheetId="4" r:id="rId4"/>
    <sheet name="ЕДК-многодет" sheetId="5" r:id="rId5"/>
    <sheet name="ФЕДК" sheetId="6" r:id="rId6"/>
    <sheet name="ОблМПС" sheetId="7" r:id="rId7"/>
    <sheet name="ВОВ " sheetId="8" r:id="rId8"/>
    <sheet name="инвалиды" sheetId="9" r:id="rId9"/>
    <sheet name="ДП" sheetId="10" r:id="rId10"/>
    <sheet name="ДопДП" sheetId="11" r:id="rId11"/>
    <sheet name="1,5" sheetId="12" r:id="rId12"/>
    <sheet name="Матер.кап." sheetId="13" r:id="rId13"/>
    <sheet name="бер и корм" sheetId="14" r:id="rId14"/>
    <sheet name="актуальные" sheetId="15" r:id="rId15"/>
    <sheet name="142" sheetId="16" r:id="rId16"/>
    <sheet name="475" sheetId="17" r:id="rId17"/>
    <sheet name="субсидии" sheetId="18" r:id="rId18"/>
    <sheet name="ЧАЭС" sheetId="19" r:id="rId19"/>
  </sheets>
  <definedNames>
    <definedName name="DATABASE" localSheetId="9">'ДП'!$B$4:$H$21</definedName>
  </definedNames>
  <calcPr fullCalcOnLoad="1"/>
</workbook>
</file>

<file path=xl/sharedStrings.xml><?xml version="1.0" encoding="utf-8"?>
<sst xmlns="http://schemas.openxmlformats.org/spreadsheetml/2006/main" count="815" uniqueCount="291">
  <si>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</si>
  <si>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№ п/п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</si>
  <si>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</si>
  <si>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</si>
  <si>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</si>
  <si>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</si>
  <si>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</si>
  <si>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</si>
  <si>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ИТОГО</t>
  </si>
  <si>
    <t>№</t>
  </si>
  <si>
    <t>Наименование МО</t>
  </si>
  <si>
    <t>получатели</t>
  </si>
  <si>
    <t xml:space="preserve">иждивенцы 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</si>
  <si>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</si>
  <si>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</si>
  <si>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</si>
  <si>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</si>
  <si>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</si>
  <si>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</si>
  <si>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</si>
  <si>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</si>
  <si>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</si>
  <si>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</si>
  <si>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</si>
  <si>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</si>
  <si>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</si>
  <si>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</si>
  <si>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</si>
  <si>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</si>
  <si>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</si>
  <si>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</si>
  <si>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</si>
  <si>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</si>
  <si>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</si>
  <si>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</si>
  <si>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</si>
  <si>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</si>
  <si>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</si>
  <si>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</si>
  <si>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</si>
  <si>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</si>
  <si>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</si>
  <si>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</si>
  <si>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</si>
  <si>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</si>
  <si>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</si>
  <si>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</si>
  <si>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</si>
  <si>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</si>
  <si>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</si>
  <si>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</si>
  <si>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</si>
  <si>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</si>
  <si>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</si>
  <si>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</si>
  <si>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</si>
  <si>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</si>
  <si>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</si>
  <si>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</si>
  <si>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</si>
  <si>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</si>
  <si>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</si>
  <si>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</si>
  <si>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</si>
  <si>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№
п/п</t>
  </si>
  <si>
    <t>Число получателей (чел.)</t>
  </si>
  <si>
    <t>Всего детей (чел.)</t>
  </si>
  <si>
    <t>% к предш. месяцу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</si>
  <si>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</si>
  <si>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</si>
  <si>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</si>
  <si>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</si>
  <si>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</si>
  <si>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</si>
  <si>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</si>
  <si>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</si>
  <si>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</si>
  <si>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ВСЕГО:</t>
  </si>
  <si>
    <t>В т.ч. Детей</t>
  </si>
  <si>
    <t xml:space="preserve">В т.ч. женщин </t>
  </si>
  <si>
    <t>Государственная социальная помощь</t>
  </si>
  <si>
    <t xml:space="preserve">         Инвалиды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</si>
  <si>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</si>
  <si>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</si>
  <si>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</si>
  <si>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</si>
  <si>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</si>
  <si>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</si>
  <si>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Примечание:  Человек  учитывается один раз по более приоритетной категории.</t>
  </si>
  <si>
    <t>Инвали-ды ВОВ</t>
  </si>
  <si>
    <t xml:space="preserve">Участники ВОВ </t>
  </si>
  <si>
    <t xml:space="preserve">Лица награжденные знаком "ЖБЛ" </t>
  </si>
  <si>
    <t>Узники</t>
  </si>
  <si>
    <t>Ветераны боев. действий</t>
  </si>
  <si>
    <t>Учасники ликвидации ЧАЭС</t>
  </si>
  <si>
    <t>Инвалиды ОЗ</t>
  </si>
  <si>
    <t>Дети-инвали-ды</t>
  </si>
  <si>
    <t>Члены семей погибших/ умерших инв, участ, ВОВ, вет боев</t>
  </si>
  <si>
    <t>Граждане, подвергшиеся рад.воз-действию ЧАЭС</t>
  </si>
  <si>
    <t>признанные инвалидами</t>
  </si>
  <si>
    <t>без группы инвалидности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</si>
  <si>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</si>
  <si>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</si>
  <si>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</si>
  <si>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</si>
  <si>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</si>
  <si>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</si>
  <si>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</si>
  <si>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</si>
  <si>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</si>
  <si>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</si>
  <si>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</si>
  <si>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</si>
  <si>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</si>
  <si>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</si>
  <si>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</si>
  <si>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</si>
  <si>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</si>
  <si>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</si>
  <si>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Примечание:  Человек  учитывается один раз по наиболее приоритетной категории (см.рейтинг).</t>
  </si>
  <si>
    <t>в т.ч. Ребенок-инвалид</t>
  </si>
  <si>
    <t>Инвалиды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</si>
  <si>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</si>
  <si>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</si>
  <si>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</si>
  <si>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</si>
  <si>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</si>
  <si>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</si>
  <si>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</si>
  <si>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</si>
  <si>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>2</t>
  </si>
  <si>
    <t>3</t>
  </si>
  <si>
    <t>4</t>
  </si>
  <si>
    <t>6</t>
  </si>
  <si>
    <t>8</t>
  </si>
  <si>
    <t>11</t>
  </si>
  <si>
    <t>13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</si>
  <si>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</si>
  <si>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</si>
  <si>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</si>
  <si>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</si>
  <si>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</si>
  <si>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</si>
  <si>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</si>
  <si>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</si>
  <si>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</si>
  <si>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</si>
  <si>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</si>
  <si>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</si>
  <si>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</si>
  <si>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</si>
  <si>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</si>
  <si>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</si>
  <si>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</si>
  <si>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</si>
  <si>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*-в данную численность также включены граждане у которых имеется задолженность по данному виду выплаты</t>
  </si>
  <si>
    <t>* В гр.10 Данные указаны без учета соц.пособия на погребения, перечисленные по безналичному расчету организациям, занимающимися погребением.</t>
  </si>
  <si>
    <t>9</t>
  </si>
  <si>
    <t>ВСЕГО_по_ежемесячному детскому пособию</t>
  </si>
  <si>
    <t>в т.ч. детей впервые</t>
  </si>
  <si>
    <t>Ребенок-инвалид, один из родителей которого не работает по причине ухода за ребенком-инвалидом</t>
  </si>
  <si>
    <t>Ребенок-инвалид, единственный родитель которого не работает по причине ухода за ребенком-инвалидом</t>
  </si>
  <si>
    <t>Ребенок, оба родителя которого являются инвалидами I или II групп и не работают</t>
  </si>
  <si>
    <t>Ребенок, единственный родитель которого является инвалидом I или II группы и не работат</t>
  </si>
  <si>
    <t>Ребенок, один из родителей которого является инвалидом I или II группы, а второй не работает в связи с осуществлением ухода за ребенком до 3-х лет</t>
  </si>
  <si>
    <t>Всего детей, получающих пособие в виде доплаты до ПМ</t>
  </si>
  <si>
    <t>Получ.</t>
  </si>
  <si>
    <t>детей</t>
  </si>
  <si>
    <t xml:space="preserve">Количество граждан зарегистрированных в БД 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</si>
  <si>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</si>
  <si>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</si>
  <si>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</si>
  <si>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</si>
  <si>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</si>
  <si>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</si>
  <si>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</si>
  <si>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ЧАЭС, в том числе:</t>
  </si>
  <si>
    <t>МАЯК, в том числе:</t>
  </si>
  <si>
    <t xml:space="preserve">ПОР       </t>
  </si>
  <si>
    <t>14</t>
  </si>
  <si>
    <t>1 группа</t>
  </si>
  <si>
    <t>2 группа</t>
  </si>
  <si>
    <t>3 группа</t>
  </si>
  <si>
    <t xml:space="preserve">Жертвы политических репрессий </t>
  </si>
  <si>
    <t xml:space="preserve">Ветераны труда </t>
  </si>
  <si>
    <t>Количество многодетных семей зарегистрированных в БД на текущий момент 2014</t>
  </si>
  <si>
    <t xml:space="preserve">Информация о получателях федеральной ежемесячной денежной компенсации  за  расходы по коммунальным услугам  </t>
  </si>
  <si>
    <t>Всего за 2014г. (накопительно)</t>
  </si>
  <si>
    <t>Всего  за  2014г. (накопительно)</t>
  </si>
  <si>
    <t>Ежемесячное пособие по уходу за ребенком</t>
  </si>
  <si>
    <t>не подлежащим обязательному социальному страхованию</t>
  </si>
  <si>
    <t xml:space="preserve">  Активных распоряжений на детей на отчётную дату.                        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</si>
  <si>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</si>
  <si>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</si>
  <si>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</si>
  <si>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</si>
  <si>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</si>
  <si>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</si>
  <si>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</si>
  <si>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</si>
  <si>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Количество получателей у которых были начисления (с учетом должников) накопительно в  2014 году</t>
  </si>
  <si>
    <t>Количество граждан, получивших различные меры социальной поддержки в 2014 году (накопительно)</t>
  </si>
  <si>
    <t xml:space="preserve">   Нарастающим итогом за 2014 год</t>
  </si>
  <si>
    <t xml:space="preserve">Количество льготников находящихся в регистре Пенсионного Фонда </t>
  </si>
  <si>
    <t>Количество носителей льгот у которых были начисления (с учетом должников) в 2014 году (накопительно)</t>
  </si>
  <si>
    <t>2884</t>
  </si>
  <si>
    <t>на 01.03.14</t>
  </si>
  <si>
    <t>Накопительно льготоносителей за 2014г.(без начислений текущего месяца</t>
  </si>
  <si>
    <r>
      <t>Накопительно льготоносителей за 2014г.(</t>
    </r>
    <r>
      <rPr>
        <sz val="12"/>
        <rFont val="Arial Cyr"/>
        <family val="0"/>
      </rPr>
      <t>без начислений текущего месяца)</t>
    </r>
  </si>
  <si>
    <t>Наименование МO</t>
  </si>
  <si>
    <t>текущий месяц</t>
  </si>
  <si>
    <t>ВСЕГО (накопительно)</t>
  </si>
  <si>
    <t>за 2014 г</t>
  </si>
  <si>
    <t>семей</t>
  </si>
  <si>
    <t>граждан</t>
  </si>
  <si>
    <t xml:space="preserve">№ </t>
  </si>
  <si>
    <t>на  апрель  2014 года</t>
  </si>
  <si>
    <r>
      <t>ВСЕГО  граждан , которым назначена выплата  в 2014 году (</t>
    </r>
    <r>
      <rPr>
        <u val="single"/>
        <sz val="12"/>
        <rFont val="Arial Cyr"/>
        <family val="0"/>
      </rPr>
      <t>накопительно, включительно начисления за текущий месяц</t>
    </r>
    <r>
      <rPr>
        <sz val="12"/>
        <rFont val="Arial Cyr"/>
        <family val="0"/>
      </rPr>
      <t>)</t>
    </r>
  </si>
  <si>
    <r>
      <t xml:space="preserve">Сведения о количестве граждан зарегистрированных в БД АИС "Соцзащита", </t>
    </r>
    <r>
      <rPr>
        <b/>
        <u val="single"/>
        <sz val="14"/>
        <rFont val="Arial Cyr"/>
        <family val="0"/>
      </rPr>
      <t xml:space="preserve">имеющих право </t>
    </r>
    <r>
      <rPr>
        <b/>
        <i/>
        <sz val="14"/>
        <rFont val="Arial Cyr"/>
        <family val="0"/>
      </rPr>
      <t>на получение ежемесячной денежной выплаты из федерального бюджета на 01.04.2014г.</t>
    </r>
  </si>
  <si>
    <t>5018</t>
  </si>
  <si>
    <t>30</t>
  </si>
  <si>
    <t>25</t>
  </si>
  <si>
    <t>19</t>
  </si>
  <si>
    <t>24</t>
  </si>
  <si>
    <t>8090</t>
  </si>
  <si>
    <t>начислено к выплате за февраль 2014 года</t>
  </si>
  <si>
    <t>Количество актуальных получателей (с учетом должников без иждивенцев) по БД  на апрель 2014 г</t>
  </si>
  <si>
    <t>Количество получателей у которых были начисления (с учетом должников без иждивенцев) накопительно * в 2014г.</t>
  </si>
  <si>
    <t>начислено к выплате на апрель 2014 года</t>
  </si>
  <si>
    <t>Количество получателей у которых были начисления (с учетом должников без иждивенцев) накопительно* в 2014 г.</t>
  </si>
  <si>
    <t>Количество актуальных получателей в БД на апрель 2014 года (с учетом должников)</t>
  </si>
  <si>
    <t>Количество актуальных (семей) /получателей (с учетом должников) на апрель 2014г</t>
  </si>
  <si>
    <t xml:space="preserve">Количество семей  (с учетом должников) апрель 2014 г. (накопительно по начислению) </t>
  </si>
  <si>
    <t>количество получа-телей мно-годетная мать/отец (чел).</t>
  </si>
  <si>
    <t>Количество актуальных получателей (с учетом должников) на апрель 2014г.</t>
  </si>
  <si>
    <t xml:space="preserve">   лица, жители бло-кадного Лен-да, признанные инв-ми</t>
  </si>
  <si>
    <r>
      <t>Информация об оказании некоторых мер социальной поддерждки из средств областного бюджета  </t>
    </r>
    <r>
      <rPr>
        <b/>
        <i/>
        <u val="single"/>
        <sz val="14"/>
        <rFont val="Arial"/>
        <family val="2"/>
      </rPr>
      <t> за  2014</t>
    </r>
    <r>
      <rPr>
        <b/>
        <i/>
        <sz val="14"/>
        <rFont val="Arial"/>
        <family val="2"/>
      </rPr>
      <t xml:space="preserve"> год (нарастающим итогом) по состоянию БД "Социальная защита" на 01.04.2014  г.   </t>
    </r>
  </si>
  <si>
    <t>Компенсация на рождение ребенка ЛО чел.(детей)</t>
  </si>
  <si>
    <t>Единоврем. Выплата лицам, состоящим в браке 50, 60,70, 75 лет                                                                       (семейных пар)</t>
  </si>
  <si>
    <t>Социальное пособие на погребение (чел.)</t>
  </si>
  <si>
    <t>Пособие на рожд. по ФЗ №81 
чел. (детей)</t>
  </si>
  <si>
    <t>Ежегод. компенсация на приобрет. одежды и шк.-письм. принадлежностей многодетным         чел.(детей)</t>
  </si>
  <si>
    <t>единовременная выплата (органы соцзащиты) чел.</t>
  </si>
  <si>
    <t>ежемесячная доплата до ПМ (ОПФР)чел.</t>
  </si>
  <si>
    <t>в т.ч.        50 лет брака</t>
  </si>
  <si>
    <t>в т.ч.      60 лет брака</t>
  </si>
  <si>
    <t>в т.ч.       70 лет брака</t>
  </si>
  <si>
    <t>в т.ч.      75 лет брака</t>
  </si>
  <si>
    <t>в т.ч. из малоимущих семей</t>
  </si>
  <si>
    <t>Информация о количестве  ветеранов  Великой Отечественной войны 1941-1945 годов,  состоящих на учете</t>
  </si>
  <si>
    <t xml:space="preserve"> в БД АИС "Социальная защита" по состоянию  на 01  апреля  2014 года</t>
  </si>
  <si>
    <t xml:space="preserve">  участники ВОВ </t>
  </si>
  <si>
    <t>Сведения о количестве инвалидов по БД "Социальная защита" на 01.04.2014</t>
  </si>
  <si>
    <r>
      <t xml:space="preserve">Информация о получателях ежемесячных пособий, гражданам имеющим детей  на  </t>
    </r>
    <r>
      <rPr>
        <b/>
        <i/>
        <u val="single"/>
        <sz val="14"/>
        <rFont val="Arial Cyr"/>
        <family val="0"/>
      </rPr>
      <t xml:space="preserve"> апрель  2014 г</t>
    </r>
    <r>
      <rPr>
        <b/>
        <i/>
        <sz val="14"/>
        <rFont val="Arial Cyr"/>
        <family val="0"/>
      </rPr>
      <t>.</t>
    </r>
  </si>
  <si>
    <t>на 01.04.14</t>
  </si>
  <si>
    <t>Информация по ежемесячным пособиям на детей по  заявке на апрель  2014 г.</t>
  </si>
  <si>
    <t>на 01 апреля 2014 года.</t>
  </si>
  <si>
    <t xml:space="preserve">Информация о численности получателей материнского капитала </t>
  </si>
  <si>
    <t>с 01.2014 по 03.2014</t>
  </si>
  <si>
    <t>Улучшение жилищных условий</t>
  </si>
  <si>
    <t>Получение образования ребенком (детьми)</t>
  </si>
  <si>
    <t>Получение медицинских услуг ребенком (детьми)</t>
  </si>
  <si>
    <t>Лечение и реабилитация ребенка-инвалида</t>
  </si>
  <si>
    <t>Приобретение транспортного средства</t>
  </si>
  <si>
    <t>Итого</t>
  </si>
  <si>
    <t>Улучшение жил. условий всего</t>
  </si>
  <si>
    <t>строительство  жилого дома</t>
  </si>
  <si>
    <t>приобретение жилья</t>
  </si>
  <si>
    <t>ремонт жилья</t>
  </si>
  <si>
    <t>газификация домовладения</t>
  </si>
  <si>
    <t>приобретение зем. уч-ков</t>
  </si>
  <si>
    <t>Сведения о числености граждан зарегистрированных в БД АИС "Социальная защита" на 01.04.2014 г.</t>
  </si>
  <si>
    <t xml:space="preserve">                      на   апрель   2014 г.</t>
  </si>
  <si>
    <t>Численность льгото-носителей</t>
  </si>
  <si>
    <t>на   апрель   2014 г.</t>
  </si>
  <si>
    <t xml:space="preserve">        на апрель месяц 2014 года</t>
  </si>
  <si>
    <t>Численность получателей всего</t>
  </si>
  <si>
    <t>из  них</t>
  </si>
  <si>
    <t>Ликвидаторы без инв-ти, из них получают в соответствии с</t>
  </si>
  <si>
    <t>инвалиды, из них получают в соответствии с</t>
  </si>
  <si>
    <t>получатели в связи с потерей кормильца в соответствии с</t>
  </si>
  <si>
    <t>получатели в связи с потерей кормильца  по суд.реш.</t>
  </si>
  <si>
    <t>законода-тельством</t>
  </si>
  <si>
    <t>судебным решением</t>
  </si>
  <si>
    <t>Информация о получателях субсидий на оплату жилого помещения и коммунальных услуг
 на 01 апреля 2014 г.</t>
  </si>
  <si>
    <t>март</t>
  </si>
  <si>
    <t xml:space="preserve">и    детям в возрасте до 3-х лет             </t>
  </si>
  <si>
    <t xml:space="preserve"> на  апрель   2014 г.</t>
  </si>
  <si>
    <r>
      <t>Численность за 2014г. (</t>
    </r>
    <r>
      <rPr>
        <u val="single"/>
        <sz val="12"/>
        <rFont val="Arial Cyr"/>
        <family val="0"/>
      </rPr>
      <t>накопительно</t>
    </r>
    <r>
      <rPr>
        <sz val="12"/>
        <rFont val="Arial Cyr"/>
        <family val="0"/>
      </rPr>
      <t>)</t>
    </r>
  </si>
  <si>
    <t>Получа-телей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</si>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</sst>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&quot; &quot;[$руб.-419];[Red]&quot;-&quot;#,##0.00&quot; &quot;[$руб.-419]"/>
  </numFmts>
  <fonts count="127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i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name val="Arial Unicode MS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 Cyr"/>
      <family val="0"/>
    </font>
    <font>
      <b/>
      <sz val="12"/>
      <color indexed="8"/>
      <name val="Arial"/>
      <family val="2"/>
    </font>
    <font>
      <b/>
      <i/>
      <sz val="16"/>
      <name val="Arial Cyr"/>
      <family val="0"/>
    </font>
    <font>
      <sz val="18"/>
      <name val="Arial Cyr"/>
      <family val="0"/>
    </font>
    <font>
      <u val="single"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Arial "/>
      <family val="0"/>
    </font>
    <font>
      <sz val="12"/>
      <name val="Arial "/>
      <family val="0"/>
    </font>
    <font>
      <sz val="14"/>
      <name val="Arial "/>
      <family val="0"/>
    </font>
    <font>
      <sz val="10"/>
      <name val="Arial "/>
      <family val="0"/>
    </font>
    <font>
      <b/>
      <sz val="14"/>
      <name val="Arial "/>
      <family val="0"/>
    </font>
    <font>
      <b/>
      <sz val="11"/>
      <name val="Arial "/>
      <family val="0"/>
    </font>
    <font>
      <b/>
      <i/>
      <u val="single"/>
      <sz val="14"/>
      <name val="Arial"/>
      <family val="2"/>
    </font>
    <font>
      <i/>
      <sz val="14"/>
      <name val="Arial Cyr"/>
      <family val="0"/>
    </font>
    <font>
      <b/>
      <i/>
      <u val="single"/>
      <sz val="14"/>
      <name val="Arial Cyr"/>
      <family val="0"/>
    </font>
    <font>
      <i/>
      <sz val="16"/>
      <name val="Arial Cyr"/>
      <family val="0"/>
    </font>
    <font>
      <sz val="14"/>
      <name val="Arial Unicode MS"/>
      <family val="2"/>
    </font>
    <font>
      <b/>
      <i/>
      <sz val="14"/>
      <color indexed="8"/>
      <name val="Arial Cyr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"/>
      <family val="2"/>
    </font>
    <font>
      <b/>
      <i/>
      <sz val="14"/>
      <name val="Arial 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b/>
      <i/>
      <sz val="16"/>
      <color theme="1"/>
      <name val="Arial Cyr"/>
      <family val="0"/>
    </font>
    <font>
      <b/>
      <i/>
      <u val="single"/>
      <sz val="11"/>
      <color theme="1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1"/>
      <color theme="1"/>
      <name val="Arial Cyr"/>
      <family val="0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1" fillId="3" borderId="0" applyNumberFormat="0" applyBorder="0" applyAlignment="0" applyProtection="0"/>
    <xf numFmtId="0" fontId="92" fillId="4" borderId="0">
      <alignment/>
      <protection/>
    </xf>
    <xf numFmtId="0" fontId="91" fillId="5" borderId="0" applyNumberFormat="0" applyBorder="0" applyAlignment="0" applyProtection="0"/>
    <xf numFmtId="0" fontId="1" fillId="6" borderId="0" applyNumberFormat="0" applyBorder="0" applyAlignment="0" applyProtection="0"/>
    <xf numFmtId="0" fontId="92" fillId="7" borderId="0">
      <alignment/>
      <protection/>
    </xf>
    <xf numFmtId="0" fontId="91" fillId="8" borderId="0" applyNumberFormat="0" applyBorder="0" applyAlignment="0" applyProtection="0"/>
    <xf numFmtId="0" fontId="1" fillId="9" borderId="0" applyNumberFormat="0" applyBorder="0" applyAlignment="0" applyProtection="0"/>
    <xf numFmtId="0" fontId="92" fillId="10" borderId="0">
      <alignment/>
      <protection/>
    </xf>
    <xf numFmtId="0" fontId="91" fillId="11" borderId="0" applyNumberFormat="0" applyBorder="0" applyAlignment="0" applyProtection="0"/>
    <xf numFmtId="0" fontId="1" fillId="12" borderId="0" applyNumberFormat="0" applyBorder="0" applyAlignment="0" applyProtection="0"/>
    <xf numFmtId="0" fontId="92" fillId="13" borderId="0">
      <alignment/>
      <protection/>
    </xf>
    <xf numFmtId="0" fontId="91" fillId="14" borderId="0" applyNumberFormat="0" applyBorder="0" applyAlignment="0" applyProtection="0"/>
    <xf numFmtId="0" fontId="1" fillId="15" borderId="0" applyNumberFormat="0" applyBorder="0" applyAlignment="0" applyProtection="0"/>
    <xf numFmtId="0" fontId="92" fillId="16" borderId="0">
      <alignment/>
      <protection/>
    </xf>
    <xf numFmtId="0" fontId="91" fillId="17" borderId="0" applyNumberFormat="0" applyBorder="0" applyAlignment="0" applyProtection="0"/>
    <xf numFmtId="0" fontId="1" fillId="18" borderId="0" applyNumberFormat="0" applyBorder="0" applyAlignment="0" applyProtection="0"/>
    <xf numFmtId="0" fontId="92" fillId="19" borderId="0">
      <alignment/>
      <protection/>
    </xf>
    <xf numFmtId="0" fontId="91" fillId="20" borderId="0" applyNumberFormat="0" applyBorder="0" applyAlignment="0" applyProtection="0"/>
    <xf numFmtId="0" fontId="1" fillId="21" borderId="0" applyNumberFormat="0" applyBorder="0" applyAlignment="0" applyProtection="0"/>
    <xf numFmtId="0" fontId="92" fillId="22" borderId="0">
      <alignment/>
      <protection/>
    </xf>
    <xf numFmtId="0" fontId="91" fillId="23" borderId="0" applyNumberFormat="0" applyBorder="0" applyAlignment="0" applyProtection="0"/>
    <xf numFmtId="0" fontId="1" fillId="24" borderId="0" applyNumberFormat="0" applyBorder="0" applyAlignment="0" applyProtection="0"/>
    <xf numFmtId="0" fontId="92" fillId="25" borderId="0">
      <alignment/>
      <protection/>
    </xf>
    <xf numFmtId="0" fontId="91" fillId="26" borderId="0" applyNumberFormat="0" applyBorder="0" applyAlignment="0" applyProtection="0"/>
    <xf numFmtId="0" fontId="1" fillId="27" borderId="0" applyNumberFormat="0" applyBorder="0" applyAlignment="0" applyProtection="0"/>
    <xf numFmtId="0" fontId="92" fillId="28" borderId="0">
      <alignment/>
      <protection/>
    </xf>
    <xf numFmtId="0" fontId="91" fillId="29" borderId="0" applyNumberFormat="0" applyBorder="0" applyAlignment="0" applyProtection="0"/>
    <xf numFmtId="0" fontId="1" fillId="12" borderId="0" applyNumberFormat="0" applyBorder="0" applyAlignment="0" applyProtection="0"/>
    <xf numFmtId="0" fontId="92" fillId="13" borderId="0">
      <alignment/>
      <protection/>
    </xf>
    <xf numFmtId="0" fontId="91" fillId="30" borderId="0" applyNumberFormat="0" applyBorder="0" applyAlignment="0" applyProtection="0"/>
    <xf numFmtId="0" fontId="1" fillId="21" borderId="0" applyNumberFormat="0" applyBorder="0" applyAlignment="0" applyProtection="0"/>
    <xf numFmtId="0" fontId="92" fillId="22" borderId="0">
      <alignment/>
      <protection/>
    </xf>
    <xf numFmtId="0" fontId="91" fillId="31" borderId="0" applyNumberFormat="0" applyBorder="0" applyAlignment="0" applyProtection="0"/>
    <xf numFmtId="0" fontId="1" fillId="32" borderId="0" applyNumberFormat="0" applyBorder="0" applyAlignment="0" applyProtection="0"/>
    <xf numFmtId="0" fontId="92" fillId="33" borderId="0">
      <alignment/>
      <protection/>
    </xf>
    <xf numFmtId="0" fontId="93" fillId="34" borderId="0" applyNumberFormat="0" applyBorder="0" applyAlignment="0" applyProtection="0"/>
    <xf numFmtId="0" fontId="43" fillId="35" borderId="0" applyNumberFormat="0" applyBorder="0" applyAlignment="0" applyProtection="0"/>
    <xf numFmtId="0" fontId="94" fillId="36" borderId="0">
      <alignment/>
      <protection/>
    </xf>
    <xf numFmtId="0" fontId="93" fillId="37" borderId="0" applyNumberFormat="0" applyBorder="0" applyAlignment="0" applyProtection="0"/>
    <xf numFmtId="0" fontId="43" fillId="24" borderId="0" applyNumberFormat="0" applyBorder="0" applyAlignment="0" applyProtection="0"/>
    <xf numFmtId="0" fontId="94" fillId="25" borderId="0">
      <alignment/>
      <protection/>
    </xf>
    <xf numFmtId="0" fontId="93" fillId="38" borderId="0" applyNumberFormat="0" applyBorder="0" applyAlignment="0" applyProtection="0"/>
    <xf numFmtId="0" fontId="43" fillId="27" borderId="0" applyNumberFormat="0" applyBorder="0" applyAlignment="0" applyProtection="0"/>
    <xf numFmtId="0" fontId="94" fillId="28" borderId="0">
      <alignment/>
      <protection/>
    </xf>
    <xf numFmtId="0" fontId="93" fillId="39" borderId="0" applyNumberFormat="0" applyBorder="0" applyAlignment="0" applyProtection="0"/>
    <xf numFmtId="0" fontId="43" fillId="40" borderId="0" applyNumberFormat="0" applyBorder="0" applyAlignment="0" applyProtection="0"/>
    <xf numFmtId="0" fontId="94" fillId="41" borderId="0">
      <alignment/>
      <protection/>
    </xf>
    <xf numFmtId="0" fontId="93" fillId="42" borderId="0" applyNumberFormat="0" applyBorder="0" applyAlignment="0" applyProtection="0"/>
    <xf numFmtId="0" fontId="43" fillId="43" borderId="0" applyNumberFormat="0" applyBorder="0" applyAlignment="0" applyProtection="0"/>
    <xf numFmtId="0" fontId="94" fillId="44" borderId="0">
      <alignment/>
      <protection/>
    </xf>
    <xf numFmtId="0" fontId="93" fillId="45" borderId="0" applyNumberFormat="0" applyBorder="0" applyAlignment="0" applyProtection="0"/>
    <xf numFmtId="0" fontId="43" fillId="46" borderId="0" applyNumberFormat="0" applyBorder="0" applyAlignment="0" applyProtection="0"/>
    <xf numFmtId="0" fontId="94" fillId="47" borderId="0">
      <alignment/>
      <protection/>
    </xf>
    <xf numFmtId="0" fontId="95" fillId="0" borderId="0">
      <alignment horizontal="center"/>
      <protection/>
    </xf>
    <xf numFmtId="0" fontId="95" fillId="0" borderId="0">
      <alignment horizontal="center" textRotation="90"/>
      <protection/>
    </xf>
    <xf numFmtId="0" fontId="96" fillId="0" borderId="0">
      <alignment/>
      <protection/>
    </xf>
    <xf numFmtId="165" fontId="96" fillId="0" borderId="0">
      <alignment/>
      <protection/>
    </xf>
    <xf numFmtId="0" fontId="93" fillId="48" borderId="0" applyNumberFormat="0" applyBorder="0" applyAlignment="0" applyProtection="0"/>
    <xf numFmtId="0" fontId="43" fillId="49" borderId="0" applyNumberFormat="0" applyBorder="0" applyAlignment="0" applyProtection="0"/>
    <xf numFmtId="0" fontId="94" fillId="50" borderId="0">
      <alignment/>
      <protection/>
    </xf>
    <xf numFmtId="0" fontId="93" fillId="51" borderId="0" applyNumberFormat="0" applyBorder="0" applyAlignment="0" applyProtection="0"/>
    <xf numFmtId="0" fontId="43" fillId="52" borderId="0" applyNumberFormat="0" applyBorder="0" applyAlignment="0" applyProtection="0"/>
    <xf numFmtId="0" fontId="94" fillId="53" borderId="0">
      <alignment/>
      <protection/>
    </xf>
    <xf numFmtId="0" fontId="93" fillId="54" borderId="0" applyNumberFormat="0" applyBorder="0" applyAlignment="0" applyProtection="0"/>
    <xf numFmtId="0" fontId="43" fillId="55" borderId="0" applyNumberFormat="0" applyBorder="0" applyAlignment="0" applyProtection="0"/>
    <xf numFmtId="0" fontId="94" fillId="56" borderId="0">
      <alignment/>
      <protection/>
    </xf>
    <xf numFmtId="0" fontId="93" fillId="57" borderId="0" applyNumberFormat="0" applyBorder="0" applyAlignment="0" applyProtection="0"/>
    <xf numFmtId="0" fontId="43" fillId="40" borderId="0" applyNumberFormat="0" applyBorder="0" applyAlignment="0" applyProtection="0"/>
    <xf numFmtId="0" fontId="94" fillId="41" borderId="0">
      <alignment/>
      <protection/>
    </xf>
    <xf numFmtId="0" fontId="93" fillId="58" borderId="0" applyNumberFormat="0" applyBorder="0" applyAlignment="0" applyProtection="0"/>
    <xf numFmtId="0" fontId="43" fillId="43" borderId="0" applyNumberFormat="0" applyBorder="0" applyAlignment="0" applyProtection="0"/>
    <xf numFmtId="0" fontId="94" fillId="44" borderId="0">
      <alignment/>
      <protection/>
    </xf>
    <xf numFmtId="0" fontId="93" fillId="59" borderId="0" applyNumberFormat="0" applyBorder="0" applyAlignment="0" applyProtection="0"/>
    <xf numFmtId="0" fontId="43" fillId="60" borderId="0" applyNumberFormat="0" applyBorder="0" applyAlignment="0" applyProtection="0"/>
    <xf numFmtId="0" fontId="94" fillId="61" borderId="0">
      <alignment/>
      <protection/>
    </xf>
    <xf numFmtId="0" fontId="97" fillId="62" borderId="1" applyNumberFormat="0" applyAlignment="0" applyProtection="0"/>
    <xf numFmtId="0" fontId="44" fillId="18" borderId="2" applyNumberFormat="0" applyAlignment="0" applyProtection="0"/>
    <xf numFmtId="0" fontId="98" fillId="19" borderId="3">
      <alignment/>
      <protection/>
    </xf>
    <xf numFmtId="0" fontId="99" fillId="63" borderId="4" applyNumberFormat="0" applyAlignment="0" applyProtection="0"/>
    <xf numFmtId="0" fontId="45" fillId="64" borderId="5" applyNumberFormat="0" applyAlignment="0" applyProtection="0"/>
    <xf numFmtId="0" fontId="100" fillId="65" borderId="6">
      <alignment/>
      <protection/>
    </xf>
    <xf numFmtId="0" fontId="101" fillId="63" borderId="1" applyNumberFormat="0" applyAlignment="0" applyProtection="0"/>
    <xf numFmtId="0" fontId="46" fillId="64" borderId="2" applyNumberFormat="0" applyAlignment="0" applyProtection="0"/>
    <xf numFmtId="0" fontId="102" fillId="65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3" fillId="0" borderId="7" applyNumberFormat="0" applyFill="0" applyAlignment="0" applyProtection="0"/>
    <xf numFmtId="0" fontId="47" fillId="0" borderId="8" applyNumberFormat="0" applyFill="0" applyAlignment="0" applyProtection="0"/>
    <xf numFmtId="0" fontId="104" fillId="0" borderId="9">
      <alignment/>
      <protection/>
    </xf>
    <xf numFmtId="0" fontId="105" fillId="0" borderId="10" applyNumberFormat="0" applyFill="0" applyAlignment="0" applyProtection="0"/>
    <xf numFmtId="0" fontId="48" fillId="0" borderId="11" applyNumberFormat="0" applyFill="0" applyAlignment="0" applyProtection="0"/>
    <xf numFmtId="0" fontId="106" fillId="0" borderId="12">
      <alignment/>
      <protection/>
    </xf>
    <xf numFmtId="0" fontId="107" fillId="0" borderId="13" applyNumberFormat="0" applyFill="0" applyAlignment="0" applyProtection="0"/>
    <xf numFmtId="0" fontId="49" fillId="0" borderId="14" applyNumberFormat="0" applyFill="0" applyAlignment="0" applyProtection="0"/>
    <xf numFmtId="0" fontId="108" fillId="0" borderId="15">
      <alignment/>
      <protection/>
    </xf>
    <xf numFmtId="0" fontId="10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8" fillId="0" borderId="0">
      <alignment/>
      <protection/>
    </xf>
    <xf numFmtId="0" fontId="109" fillId="0" borderId="16" applyNumberFormat="0" applyFill="0" applyAlignment="0" applyProtection="0"/>
    <xf numFmtId="0" fontId="39" fillId="0" borderId="17" applyNumberFormat="0" applyFill="0" applyAlignment="0" applyProtection="0"/>
    <xf numFmtId="0" fontId="110" fillId="0" borderId="18">
      <alignment/>
      <protection/>
    </xf>
    <xf numFmtId="0" fontId="111" fillId="66" borderId="19" applyNumberFormat="0" applyAlignment="0" applyProtection="0"/>
    <xf numFmtId="0" fontId="50" fillId="67" borderId="20" applyNumberFormat="0" applyAlignment="0" applyProtection="0"/>
    <xf numFmtId="0" fontId="112" fillId="68" borderId="21">
      <alignment/>
      <protection/>
    </xf>
    <xf numFmtId="0" fontId="1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>
      <alignment/>
      <protection/>
    </xf>
    <xf numFmtId="0" fontId="115" fillId="69" borderId="0" applyNumberFormat="0" applyBorder="0" applyAlignment="0" applyProtection="0"/>
    <xf numFmtId="0" fontId="52" fillId="70" borderId="0" applyNumberFormat="0" applyBorder="0" applyAlignment="0" applyProtection="0"/>
    <xf numFmtId="0" fontId="116" fillId="71" borderId="0">
      <alignment/>
      <protection/>
    </xf>
    <xf numFmtId="0" fontId="26" fillId="0" borderId="0">
      <alignment/>
      <protection/>
    </xf>
    <xf numFmtId="0" fontId="91" fillId="0" borderId="0">
      <alignment/>
      <protection/>
    </xf>
    <xf numFmtId="0" fontId="117" fillId="0" borderId="0">
      <alignment/>
      <protection/>
    </xf>
    <xf numFmtId="0" fontId="118" fillId="72" borderId="0" applyNumberFormat="0" applyBorder="0" applyAlignment="0" applyProtection="0"/>
    <xf numFmtId="0" fontId="53" fillId="6" borderId="0" applyNumberFormat="0" applyBorder="0" applyAlignment="0" applyProtection="0"/>
    <xf numFmtId="0" fontId="119" fillId="7" borderId="0">
      <alignment/>
      <protection/>
    </xf>
    <xf numFmtId="0" fontId="1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1" fillId="0" borderId="0">
      <alignment/>
      <protection/>
    </xf>
    <xf numFmtId="0" fontId="1" fillId="73" borderId="22" applyNumberFormat="0" applyFont="0" applyAlignment="0" applyProtection="0"/>
    <xf numFmtId="0" fontId="0" fillId="74" borderId="23" applyNumberFormat="0" applyFont="0" applyAlignment="0" applyProtection="0"/>
    <xf numFmtId="0" fontId="117" fillId="75" borderId="24">
      <alignment/>
      <protection/>
    </xf>
    <xf numFmtId="0" fontId="1" fillId="73" borderId="22" applyNumberFormat="0" applyFon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22" fillId="0" borderId="25" applyNumberFormat="0" applyFill="0" applyAlignment="0" applyProtection="0"/>
    <xf numFmtId="0" fontId="55" fillId="0" borderId="26" applyNumberFormat="0" applyFill="0" applyAlignment="0" applyProtection="0"/>
    <xf numFmtId="0" fontId="123" fillId="0" borderId="27">
      <alignment/>
      <protection/>
    </xf>
    <xf numFmtId="0" fontId="1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5" fillId="76" borderId="0" applyNumberFormat="0" applyBorder="0" applyAlignment="0" applyProtection="0"/>
    <xf numFmtId="0" fontId="57" fillId="9" borderId="0" applyNumberFormat="0" applyBorder="0" applyAlignment="0" applyProtection="0"/>
    <xf numFmtId="0" fontId="126" fillId="10" borderId="0">
      <alignment/>
      <protection/>
    </xf>
  </cellStyleXfs>
  <cellXfs count="5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 horizontal="right" vertical="top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1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0" fillId="0" borderId="0" xfId="126" applyFont="1" applyAlignment="1">
      <alignment horizontal="center"/>
      <protection/>
    </xf>
    <xf numFmtId="0" fontId="30" fillId="0" borderId="0" xfId="126" applyFont="1">
      <alignment/>
      <protection/>
    </xf>
    <xf numFmtId="0" fontId="31" fillId="0" borderId="0" xfId="126" applyFont="1">
      <alignment/>
      <protection/>
    </xf>
    <xf numFmtId="0" fontId="32" fillId="0" borderId="0" xfId="126" applyFont="1">
      <alignment/>
      <protection/>
    </xf>
    <xf numFmtId="3" fontId="33" fillId="0" borderId="0" xfId="126" applyNumberFormat="1" applyFont="1" applyAlignment="1">
      <alignment horizontal="center"/>
      <protection/>
    </xf>
    <xf numFmtId="3" fontId="30" fillId="0" borderId="0" xfId="126" applyNumberFormat="1" applyFont="1" applyAlignment="1">
      <alignment horizontal="center"/>
      <protection/>
    </xf>
    <xf numFmtId="9" fontId="33" fillId="0" borderId="0" xfId="140" applyFont="1" applyAlignment="1">
      <alignment horizontal="center"/>
    </xf>
    <xf numFmtId="0" fontId="34" fillId="0" borderId="0" xfId="126" applyFont="1" applyAlignment="1">
      <alignment horizontal="left"/>
      <protection/>
    </xf>
    <xf numFmtId="0" fontId="33" fillId="0" borderId="0" xfId="126" applyFont="1">
      <alignment/>
      <protection/>
    </xf>
    <xf numFmtId="0" fontId="35" fillId="0" borderId="0" xfId="126" applyFont="1" applyAlignment="1">
      <alignment horizontal="right" vertical="top" wrapText="1"/>
      <protection/>
    </xf>
    <xf numFmtId="0" fontId="32" fillId="0" borderId="0" xfId="126" applyFont="1" applyAlignment="1">
      <alignment horizontal="left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/>
    </xf>
    <xf numFmtId="3" fontId="14" fillId="0" borderId="28" xfId="0" applyNumberFormat="1" applyFont="1" applyFill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wrapText="1"/>
    </xf>
    <xf numFmtId="0" fontId="12" fillId="0" borderId="28" xfId="0" applyNumberFormat="1" applyFont="1" applyFill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10" fontId="13" fillId="0" borderId="28" xfId="0" applyNumberFormat="1" applyFont="1" applyBorder="1" applyAlignment="1">
      <alignment horizontal="center" wrapText="1"/>
    </xf>
    <xf numFmtId="0" fontId="13" fillId="0" borderId="28" xfId="0" applyNumberFormat="1" applyFont="1" applyFill="1" applyBorder="1" applyAlignment="1">
      <alignment horizontal="center" wrapText="1"/>
    </xf>
    <xf numFmtId="10" fontId="13" fillId="0" borderId="28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33" xfId="0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3" fontId="11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3" fontId="11" fillId="0" borderId="3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13" fillId="0" borderId="35" xfId="0" applyNumberFormat="1" applyFont="1" applyBorder="1" applyAlignment="1">
      <alignment horizontal="center" wrapText="1"/>
    </xf>
    <xf numFmtId="10" fontId="13" fillId="0" borderId="35" xfId="0" applyNumberFormat="1" applyFont="1" applyBorder="1" applyAlignment="1">
      <alignment horizontal="center" wrapText="1"/>
    </xf>
    <xf numFmtId="0" fontId="12" fillId="0" borderId="35" xfId="0" applyNumberFormat="1" applyFont="1" applyBorder="1" applyAlignment="1">
      <alignment horizontal="center" wrapText="1"/>
    </xf>
    <xf numFmtId="3" fontId="58" fillId="0" borderId="2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61" fillId="77" borderId="28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 wrapText="1"/>
    </xf>
    <xf numFmtId="0" fontId="42" fillId="0" borderId="36" xfId="0" applyNumberFormat="1" applyFont="1" applyBorder="1" applyAlignment="1">
      <alignment horizontal="center" vertical="center" wrapText="1"/>
    </xf>
    <xf numFmtId="0" fontId="36" fillId="0" borderId="37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77" borderId="38" xfId="0" applyFont="1" applyFill="1" applyBorder="1" applyAlignment="1">
      <alignment horizontal="center" vertical="center" wrapText="1"/>
    </xf>
    <xf numFmtId="0" fontId="16" fillId="64" borderId="38" xfId="0" applyFont="1" applyFill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3" fontId="7" fillId="0" borderId="35" xfId="0" applyNumberFormat="1" applyFont="1" applyBorder="1" applyAlignment="1">
      <alignment horizontal="center" vertical="center"/>
    </xf>
    <xf numFmtId="3" fontId="8" fillId="77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0" fontId="7" fillId="64" borderId="35" xfId="0" applyNumberFormat="1" applyFont="1" applyFill="1" applyBorder="1" applyAlignment="1">
      <alignment horizontal="center" vertical="center"/>
    </xf>
    <xf numFmtId="3" fontId="8" fillId="64" borderId="35" xfId="0" applyNumberFormat="1" applyFont="1" applyFill="1" applyBorder="1" applyAlignment="1">
      <alignment horizontal="center" vertical="center"/>
    </xf>
    <xf numFmtId="0" fontId="8" fillId="64" borderId="35" xfId="0" applyNumberFormat="1" applyFont="1" applyFill="1" applyBorder="1" applyAlignment="1">
      <alignment horizontal="center" vertical="center"/>
    </xf>
    <xf numFmtId="0" fontId="16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vertical="center"/>
    </xf>
    <xf numFmtId="0" fontId="7" fillId="78" borderId="28" xfId="0" applyFont="1" applyFill="1" applyBorder="1" applyAlignment="1">
      <alignment horizontal="center" vertical="center"/>
    </xf>
    <xf numFmtId="3" fontId="8" fillId="78" borderId="28" xfId="0" applyNumberFormat="1" applyFont="1" applyFill="1" applyBorder="1" applyAlignment="1">
      <alignment horizontal="center" vertical="center"/>
    </xf>
    <xf numFmtId="0" fontId="7" fillId="78" borderId="28" xfId="0" applyNumberFormat="1" applyFont="1" applyFill="1" applyBorder="1" applyAlignment="1">
      <alignment horizontal="center" vertical="center"/>
    </xf>
    <xf numFmtId="0" fontId="8" fillId="78" borderId="28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3" fontId="7" fillId="0" borderId="28" xfId="0" applyNumberFormat="1" applyFont="1" applyBorder="1" applyAlignment="1">
      <alignment horizontal="center" vertical="center"/>
    </xf>
    <xf numFmtId="3" fontId="8" fillId="77" borderId="28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0" fontId="7" fillId="64" borderId="28" xfId="0" applyNumberFormat="1" applyFont="1" applyFill="1" applyBorder="1" applyAlignment="1">
      <alignment horizontal="center" vertical="center"/>
    </xf>
    <xf numFmtId="3" fontId="8" fillId="64" borderId="28" xfId="0" applyNumberFormat="1" applyFont="1" applyFill="1" applyBorder="1" applyAlignment="1">
      <alignment horizontal="center" vertical="center"/>
    </xf>
    <xf numFmtId="0" fontId="8" fillId="64" borderId="28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15" fillId="64" borderId="28" xfId="0" applyNumberFormat="1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/>
    </xf>
    <xf numFmtId="0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42" fillId="0" borderId="3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 wrapText="1"/>
    </xf>
    <xf numFmtId="0" fontId="36" fillId="0" borderId="41" xfId="0" applyNumberFormat="1" applyFont="1" applyBorder="1" applyAlignment="1">
      <alignment horizontal="center" vertical="center" wrapText="1"/>
    </xf>
    <xf numFmtId="0" fontId="13" fillId="78" borderId="28" xfId="0" applyNumberFormat="1" applyFont="1" applyFill="1" applyBorder="1" applyAlignment="1">
      <alignment horizontal="center" vertical="center"/>
    </xf>
    <xf numFmtId="0" fontId="13" fillId="78" borderId="28" xfId="0" applyNumberFormat="1" applyFont="1" applyFill="1" applyBorder="1" applyAlignment="1">
      <alignment horizontal="center" vertical="center" wrapText="1"/>
    </xf>
    <xf numFmtId="0" fontId="13" fillId="78" borderId="36" xfId="0" applyNumberFormat="1" applyFont="1" applyFill="1" applyBorder="1" applyAlignment="1">
      <alignment horizontal="center" vertical="center" wrapText="1"/>
    </xf>
    <xf numFmtId="0" fontId="42" fillId="78" borderId="36" xfId="0" applyNumberFormat="1" applyFont="1" applyFill="1" applyBorder="1" applyAlignment="1">
      <alignment horizontal="center" vertical="center" wrapText="1"/>
    </xf>
    <xf numFmtId="0" fontId="13" fillId="78" borderId="30" xfId="0" applyNumberFormat="1" applyFont="1" applyFill="1" applyBorder="1" applyAlignment="1">
      <alignment horizontal="center" vertical="center" wrapText="1"/>
    </xf>
    <xf numFmtId="3" fontId="12" fillId="78" borderId="31" xfId="0" applyNumberFormat="1" applyFont="1" applyFill="1" applyBorder="1" applyAlignment="1">
      <alignment horizontal="center" vertical="center" wrapText="1"/>
    </xf>
    <xf numFmtId="0" fontId="36" fillId="78" borderId="37" xfId="0" applyNumberFormat="1" applyFont="1" applyFill="1" applyBorder="1" applyAlignment="1">
      <alignment horizontal="center" vertical="center" wrapText="1"/>
    </xf>
    <xf numFmtId="0" fontId="24" fillId="0" borderId="42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59" fillId="0" borderId="35" xfId="0" applyNumberFormat="1" applyFont="1" applyBorder="1" applyAlignment="1">
      <alignment horizontal="center" vertical="center"/>
    </xf>
    <xf numFmtId="0" fontId="13" fillId="78" borderId="44" xfId="0" applyFont="1" applyFill="1" applyBorder="1" applyAlignment="1">
      <alignment horizontal="center" vertical="center" wrapText="1"/>
    </xf>
    <xf numFmtId="0" fontId="13" fillId="78" borderId="43" xfId="0" applyFont="1" applyFill="1" applyBorder="1" applyAlignment="1">
      <alignment horizontal="center" vertical="center" wrapText="1"/>
    </xf>
    <xf numFmtId="3" fontId="12" fillId="78" borderId="45" xfId="0" applyNumberFormat="1" applyFont="1" applyFill="1" applyBorder="1" applyAlignment="1">
      <alignment horizontal="center" vertical="center"/>
    </xf>
    <xf numFmtId="0" fontId="59" fillId="78" borderId="28" xfId="0" applyNumberFormat="1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/>
    </xf>
    <xf numFmtId="0" fontId="59" fillId="0" borderId="28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78" borderId="44" xfId="0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wrapText="1"/>
    </xf>
    <xf numFmtId="0" fontId="66" fillId="0" borderId="29" xfId="0" applyFont="1" applyBorder="1" applyAlignment="1">
      <alignment wrapText="1"/>
    </xf>
    <xf numFmtId="3" fontId="66" fillId="0" borderId="46" xfId="0" applyNumberFormat="1" applyFont="1" applyBorder="1" applyAlignment="1">
      <alignment horizontal="center" vertical="center" wrapText="1"/>
    </xf>
    <xf numFmtId="0" fontId="67" fillId="0" borderId="47" xfId="0" applyNumberFormat="1" applyFont="1" applyBorder="1" applyAlignment="1">
      <alignment horizontal="center" vertical="center" wrapText="1"/>
    </xf>
    <xf numFmtId="0" fontId="67" fillId="0" borderId="48" xfId="0" applyNumberFormat="1" applyFont="1" applyBorder="1" applyAlignment="1">
      <alignment horizontal="center" vertical="center" wrapText="1"/>
    </xf>
    <xf numFmtId="3" fontId="12" fillId="0" borderId="49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59" fillId="0" borderId="50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0" fontId="59" fillId="0" borderId="32" xfId="0" applyNumberFormat="1" applyFont="1" applyBorder="1" applyAlignment="1">
      <alignment horizontal="center" vertical="center"/>
    </xf>
    <xf numFmtId="0" fontId="59" fillId="0" borderId="45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38" xfId="0" applyFont="1" applyBorder="1" applyAlignment="1">
      <alignment horizontal="center" vertical="center" textRotation="90" wrapText="1"/>
    </xf>
    <xf numFmtId="0" fontId="71" fillId="0" borderId="38" xfId="0" applyFont="1" applyBorder="1" applyAlignment="1">
      <alignment horizontal="center" vertical="center" textRotation="90"/>
    </xf>
    <xf numFmtId="0" fontId="72" fillId="0" borderId="35" xfId="0" applyFont="1" applyFill="1" applyBorder="1" applyAlignment="1">
      <alignment horizontal="center" vertical="center"/>
    </xf>
    <xf numFmtId="0" fontId="70" fillId="0" borderId="35" xfId="0" applyFont="1" applyFill="1" applyBorder="1" applyAlignment="1">
      <alignment horizontal="center" vertical="center"/>
    </xf>
    <xf numFmtId="1" fontId="70" fillId="0" borderId="35" xfId="0" applyNumberFormat="1" applyFont="1" applyBorder="1" applyAlignment="1">
      <alignment horizontal="center" vertical="center"/>
    </xf>
    <xf numFmtId="1" fontId="70" fillId="0" borderId="35" xfId="0" applyNumberFormat="1" applyFont="1" applyFill="1" applyBorder="1" applyAlignment="1">
      <alignment horizontal="center" vertical="center"/>
    </xf>
    <xf numFmtId="1" fontId="72" fillId="0" borderId="35" xfId="0" applyNumberFormat="1" applyFont="1" applyFill="1" applyBorder="1" applyAlignment="1">
      <alignment horizontal="center" vertical="center"/>
    </xf>
    <xf numFmtId="0" fontId="70" fillId="0" borderId="35" xfId="0" applyNumberFormat="1" applyFont="1" applyBorder="1" applyAlignment="1">
      <alignment horizontal="center" vertical="center"/>
    </xf>
    <xf numFmtId="0" fontId="72" fillId="78" borderId="28" xfId="0" applyFont="1" applyFill="1" applyBorder="1" applyAlignment="1">
      <alignment horizontal="center" vertical="center"/>
    </xf>
    <xf numFmtId="0" fontId="70" fillId="78" borderId="28" xfId="0" applyFont="1" applyFill="1" applyBorder="1" applyAlignment="1">
      <alignment horizontal="center" vertical="center"/>
    </xf>
    <xf numFmtId="1" fontId="70" fillId="78" borderId="28" xfId="0" applyNumberFormat="1" applyFont="1" applyFill="1" applyBorder="1" applyAlignment="1">
      <alignment horizontal="center" vertical="center"/>
    </xf>
    <xf numFmtId="1" fontId="72" fillId="78" borderId="28" xfId="0" applyNumberFormat="1" applyFont="1" applyFill="1" applyBorder="1" applyAlignment="1">
      <alignment horizontal="center" vertical="center"/>
    </xf>
    <xf numFmtId="0" fontId="70" fillId="78" borderId="28" xfId="0" applyNumberFormat="1" applyFont="1" applyFill="1" applyBorder="1" applyAlignment="1">
      <alignment horizontal="center" vertical="center"/>
    </xf>
    <xf numFmtId="0" fontId="72" fillId="0" borderId="28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1" fontId="70" fillId="0" borderId="28" xfId="0" applyNumberFormat="1" applyFont="1" applyFill="1" applyBorder="1" applyAlignment="1">
      <alignment horizontal="center" vertical="center"/>
    </xf>
    <xf numFmtId="1" fontId="72" fillId="0" borderId="28" xfId="0" applyNumberFormat="1" applyFont="1" applyFill="1" applyBorder="1" applyAlignment="1">
      <alignment horizontal="center" vertical="center"/>
    </xf>
    <xf numFmtId="0" fontId="70" fillId="0" borderId="28" xfId="0" applyNumberFormat="1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top" wrapText="1"/>
    </xf>
    <xf numFmtId="0" fontId="11" fillId="0" borderId="51" xfId="0" applyFont="1" applyBorder="1" applyAlignment="1">
      <alignment vertical="center"/>
    </xf>
    <xf numFmtId="0" fontId="58" fillId="0" borderId="51" xfId="0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vertical="center" wrapText="1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/>
    </xf>
    <xf numFmtId="0" fontId="11" fillId="78" borderId="28" xfId="0" applyFont="1" applyFill="1" applyBorder="1" applyAlignment="1">
      <alignment horizontal="center" vertical="center"/>
    </xf>
    <xf numFmtId="3" fontId="11" fillId="78" borderId="28" xfId="0" applyNumberFormat="1" applyFont="1" applyFill="1" applyBorder="1" applyAlignment="1">
      <alignment horizontal="center"/>
    </xf>
    <xf numFmtId="3" fontId="14" fillId="78" borderId="29" xfId="0" applyNumberFormat="1" applyFont="1" applyFill="1" applyBorder="1" applyAlignment="1">
      <alignment horizontal="center" vertical="center"/>
    </xf>
    <xf numFmtId="3" fontId="14" fillId="78" borderId="28" xfId="0" applyNumberFormat="1" applyFont="1" applyFill="1" applyBorder="1" applyAlignment="1">
      <alignment horizontal="center" vertical="center"/>
    </xf>
    <xf numFmtId="0" fontId="11" fillId="78" borderId="28" xfId="0" applyNumberFormat="1" applyFont="1" applyFill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0" fontId="26" fillId="0" borderId="38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3" fillId="78" borderId="28" xfId="0" applyFont="1" applyFill="1" applyBorder="1" applyAlignment="1">
      <alignment horizontal="center" vertical="center"/>
    </xf>
    <xf numFmtId="0" fontId="11" fillId="78" borderId="2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3" fontId="65" fillId="0" borderId="0" xfId="0" applyNumberFormat="1" applyFont="1" applyAlignment="1">
      <alignment horizontal="center"/>
    </xf>
    <xf numFmtId="0" fontId="20" fillId="0" borderId="38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top" wrapText="1"/>
    </xf>
    <xf numFmtId="0" fontId="14" fillId="0" borderId="28" xfId="0" applyNumberFormat="1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 wrapText="1"/>
    </xf>
    <xf numFmtId="0" fontId="11" fillId="78" borderId="28" xfId="0" applyNumberFormat="1" applyFont="1" applyFill="1" applyBorder="1" applyAlignment="1">
      <alignment horizontal="center" vertical="center" wrapText="1"/>
    </xf>
    <xf numFmtId="0" fontId="11" fillId="78" borderId="28" xfId="0" applyNumberFormat="1" applyFont="1" applyFill="1" applyBorder="1" applyAlignment="1">
      <alignment horizontal="center" vertical="top" wrapText="1"/>
    </xf>
    <xf numFmtId="0" fontId="14" fillId="78" borderId="28" xfId="0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49" fontId="37" fillId="0" borderId="38" xfId="0" applyNumberFormat="1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3" fontId="38" fillId="0" borderId="35" xfId="0" applyNumberFormat="1" applyFont="1" applyBorder="1" applyAlignment="1">
      <alignment horizontal="center" vertical="center" wrapText="1"/>
    </xf>
    <xf numFmtId="3" fontId="38" fillId="0" borderId="35" xfId="0" applyNumberFormat="1" applyFont="1" applyBorder="1" applyAlignment="1">
      <alignment horizontal="center" vertical="center"/>
    </xf>
    <xf numFmtId="0" fontId="38" fillId="0" borderId="35" xfId="0" applyNumberFormat="1" applyFont="1" applyFill="1" applyBorder="1" applyAlignment="1">
      <alignment horizontal="center" vertical="center"/>
    </xf>
    <xf numFmtId="0" fontId="38" fillId="0" borderId="35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3" fontId="12" fillId="78" borderId="28" xfId="0" applyNumberFormat="1" applyFont="1" applyFill="1" applyBorder="1" applyAlignment="1">
      <alignment horizontal="center" vertical="center"/>
    </xf>
    <xf numFmtId="0" fontId="12" fillId="78" borderId="28" xfId="0" applyNumberFormat="1" applyFont="1" applyFill="1" applyBorder="1" applyAlignment="1">
      <alignment horizontal="center" vertical="center" wrapText="1"/>
    </xf>
    <xf numFmtId="3" fontId="12" fillId="78" borderId="28" xfId="0" applyNumberFormat="1" applyFont="1" applyFill="1" applyBorder="1" applyAlignment="1">
      <alignment horizontal="center" vertical="center" wrapText="1"/>
    </xf>
    <xf numFmtId="3" fontId="13" fillId="78" borderId="28" xfId="0" applyNumberFormat="1" applyFont="1" applyFill="1" applyBorder="1" applyAlignment="1">
      <alignment horizontal="center" vertical="center" wrapText="1"/>
    </xf>
    <xf numFmtId="3" fontId="38" fillId="78" borderId="28" xfId="0" applyNumberFormat="1" applyFont="1" applyFill="1" applyBorder="1" applyAlignment="1">
      <alignment horizontal="center" vertical="center"/>
    </xf>
    <xf numFmtId="0" fontId="38" fillId="78" borderId="28" xfId="0" applyNumberFormat="1" applyFont="1" applyFill="1" applyBorder="1" applyAlignment="1">
      <alignment horizontal="center" vertical="center"/>
    </xf>
    <xf numFmtId="0" fontId="38" fillId="78" borderId="28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6" fillId="0" borderId="35" xfId="0" applyNumberFormat="1" applyFont="1" applyBorder="1" applyAlignment="1">
      <alignment horizontal="center"/>
    </xf>
    <xf numFmtId="3" fontId="16" fillId="78" borderId="28" xfId="0" applyNumberFormat="1" applyFont="1" applyFill="1" applyBorder="1" applyAlignment="1">
      <alignment horizontal="center"/>
    </xf>
    <xf numFmtId="10" fontId="13" fillId="78" borderId="28" xfId="0" applyNumberFormat="1" applyFont="1" applyFill="1" applyBorder="1" applyAlignment="1">
      <alignment horizontal="center" wrapText="1"/>
    </xf>
    <xf numFmtId="0" fontId="12" fillId="78" borderId="28" xfId="0" applyNumberFormat="1" applyFont="1" applyFill="1" applyBorder="1" applyAlignment="1">
      <alignment horizontal="center" wrapText="1"/>
    </xf>
    <xf numFmtId="0" fontId="13" fillId="78" borderId="28" xfId="0" applyNumberFormat="1" applyFont="1" applyFill="1" applyBorder="1" applyAlignment="1">
      <alignment horizontal="center" wrapText="1"/>
    </xf>
    <xf numFmtId="3" fontId="16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0" fontId="26" fillId="0" borderId="38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3" fontId="58" fillId="0" borderId="35" xfId="0" applyNumberFormat="1" applyFont="1" applyBorder="1" applyAlignment="1">
      <alignment horizontal="center"/>
    </xf>
    <xf numFmtId="3" fontId="59" fillId="0" borderId="35" xfId="0" applyNumberFormat="1" applyFont="1" applyBorder="1" applyAlignment="1">
      <alignment horizontal="center"/>
    </xf>
    <xf numFmtId="0" fontId="11" fillId="78" borderId="28" xfId="0" applyFont="1" applyFill="1" applyBorder="1" applyAlignment="1">
      <alignment/>
    </xf>
    <xf numFmtId="3" fontId="58" fillId="78" borderId="28" xfId="0" applyNumberFormat="1" applyFont="1" applyFill="1" applyBorder="1" applyAlignment="1">
      <alignment horizontal="center"/>
    </xf>
    <xf numFmtId="3" fontId="59" fillId="78" borderId="28" xfId="0" applyNumberFormat="1" applyFont="1" applyFill="1" applyBorder="1" applyAlignment="1">
      <alignment horizontal="center"/>
    </xf>
    <xf numFmtId="3" fontId="59" fillId="0" borderId="28" xfId="0" applyNumberFormat="1" applyFont="1" applyBorder="1" applyAlignment="1">
      <alignment horizontal="center"/>
    </xf>
    <xf numFmtId="3" fontId="59" fillId="0" borderId="28" xfId="0" applyNumberFormat="1" applyFont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25" fillId="0" borderId="3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2" fillId="0" borderId="38" xfId="0" applyNumberFormat="1" applyFont="1" applyBorder="1" applyAlignment="1">
      <alignment horizontal="center" vertical="center" wrapText="1"/>
    </xf>
    <xf numFmtId="0" fontId="83" fillId="0" borderId="35" xfId="0" applyNumberFormat="1" applyFont="1" applyBorder="1" applyAlignment="1">
      <alignment horizontal="center" vertical="center"/>
    </xf>
    <xf numFmtId="0" fontId="84" fillId="0" borderId="35" xfId="0" applyNumberFormat="1" applyFont="1" applyBorder="1" applyAlignment="1">
      <alignment horizontal="center" vertical="center"/>
    </xf>
    <xf numFmtId="0" fontId="85" fillId="0" borderId="35" xfId="0" applyNumberFormat="1" applyFont="1" applyBorder="1" applyAlignment="1">
      <alignment horizontal="center" vertical="center"/>
    </xf>
    <xf numFmtId="0" fontId="83" fillId="78" borderId="28" xfId="0" applyNumberFormat="1" applyFont="1" applyFill="1" applyBorder="1" applyAlignment="1">
      <alignment horizontal="center" vertical="center"/>
    </xf>
    <xf numFmtId="0" fontId="84" fillId="78" borderId="28" xfId="0" applyNumberFormat="1" applyFont="1" applyFill="1" applyBorder="1" applyAlignment="1">
      <alignment horizontal="center" vertical="center"/>
    </xf>
    <xf numFmtId="0" fontId="85" fillId="78" borderId="28" xfId="0" applyNumberFormat="1" applyFont="1" applyFill="1" applyBorder="1" applyAlignment="1">
      <alignment horizontal="center" vertical="center"/>
    </xf>
    <xf numFmtId="0" fontId="83" fillId="0" borderId="28" xfId="0" applyNumberFormat="1" applyFont="1" applyBorder="1" applyAlignment="1">
      <alignment horizontal="center" vertical="center"/>
    </xf>
    <xf numFmtId="0" fontId="84" fillId="0" borderId="28" xfId="0" applyNumberFormat="1" applyFont="1" applyBorder="1" applyAlignment="1">
      <alignment horizontal="center" vertical="center"/>
    </xf>
    <xf numFmtId="0" fontId="85" fillId="0" borderId="28" xfId="0" applyNumberFormat="1" applyFont="1" applyBorder="1" applyAlignment="1">
      <alignment horizontal="center" vertical="center"/>
    </xf>
    <xf numFmtId="49" fontId="78" fillId="0" borderId="38" xfId="0" applyNumberFormat="1" applyFont="1" applyBorder="1" applyAlignment="1">
      <alignment horizontal="center" vertical="center" wrapText="1"/>
    </xf>
    <xf numFmtId="49" fontId="35" fillId="0" borderId="38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3" fontId="86" fillId="77" borderId="35" xfId="0" applyNumberFormat="1" applyFont="1" applyFill="1" applyBorder="1" applyAlignment="1">
      <alignment horizontal="center" vertical="center" wrapText="1"/>
    </xf>
    <xf numFmtId="0" fontId="16" fillId="78" borderId="53" xfId="0" applyFont="1" applyFill="1" applyBorder="1" applyAlignment="1">
      <alignment horizontal="center" vertical="center"/>
    </xf>
    <xf numFmtId="3" fontId="86" fillId="78" borderId="28" xfId="0" applyNumberFormat="1" applyFont="1" applyFill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3" fontId="86" fillId="77" borderId="28" xfId="0" applyNumberFormat="1" applyFont="1" applyFill="1" applyBorder="1" applyAlignment="1">
      <alignment horizontal="center" vertical="center" wrapText="1"/>
    </xf>
    <xf numFmtId="0" fontId="16" fillId="78" borderId="54" xfId="0" applyFont="1" applyFill="1" applyBorder="1" applyAlignment="1">
      <alignment horizontal="center" vertical="center"/>
    </xf>
    <xf numFmtId="0" fontId="11" fillId="78" borderId="55" xfId="0" applyFont="1" applyFill="1" applyBorder="1" applyAlignment="1">
      <alignment vertical="center"/>
    </xf>
    <xf numFmtId="3" fontId="83" fillId="77" borderId="2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78" borderId="29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18" fillId="0" borderId="38" xfId="127" applyFont="1" applyBorder="1" applyAlignment="1">
      <alignment horizontal="center" vertical="center" wrapText="1"/>
      <protection/>
    </xf>
    <xf numFmtId="1" fontId="8" fillId="0" borderId="35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8" fillId="78" borderId="28" xfId="0" applyNumberFormat="1" applyFont="1" applyFill="1" applyBorder="1" applyAlignment="1">
      <alignment horizontal="center" vertical="center"/>
    </xf>
    <xf numFmtId="1" fontId="7" fillId="78" borderId="28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83" fillId="0" borderId="28" xfId="127" applyNumberFormat="1" applyFont="1" applyBorder="1" applyAlignment="1">
      <alignment horizontal="center" vertical="center"/>
      <protection/>
    </xf>
    <xf numFmtId="0" fontId="11" fillId="0" borderId="38" xfId="0" applyFont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3" fontId="11" fillId="79" borderId="35" xfId="0" applyNumberFormat="1" applyFont="1" applyFill="1" applyBorder="1" applyAlignment="1">
      <alignment horizontal="center" vertical="center" wrapText="1"/>
    </xf>
    <xf numFmtId="3" fontId="11" fillId="78" borderId="28" xfId="0" applyNumberFormat="1" applyFont="1" applyFill="1" applyBorder="1" applyAlignment="1">
      <alignment horizontal="center" vertical="center" wrapText="1"/>
    </xf>
    <xf numFmtId="3" fontId="11" fillId="79" borderId="28" xfId="0" applyNumberFormat="1" applyFont="1" applyFill="1" applyBorder="1" applyAlignment="1">
      <alignment horizontal="center" vertical="center" wrapText="1"/>
    </xf>
    <xf numFmtId="0" fontId="11" fillId="79" borderId="28" xfId="0" applyFont="1" applyFill="1" applyBorder="1" applyAlignment="1">
      <alignment horizontal="center" vertical="center"/>
    </xf>
    <xf numFmtId="0" fontId="11" fillId="78" borderId="0" xfId="0" applyFont="1" applyFill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78" borderId="28" xfId="0" applyFont="1" applyFill="1" applyBorder="1" applyAlignment="1">
      <alignment horizontal="center" vertical="center"/>
    </xf>
    <xf numFmtId="0" fontId="8" fillId="78" borderId="28" xfId="0" applyNumberFormat="1" applyFont="1" applyFill="1" applyBorder="1" applyAlignment="1">
      <alignment horizontal="center" vertical="center" wrapText="1"/>
    </xf>
    <xf numFmtId="0" fontId="7" fillId="78" borderId="28" xfId="0" applyNumberFormat="1" applyFont="1" applyFill="1" applyBorder="1" applyAlignment="1">
      <alignment horizontal="center" vertical="center" wrapText="1"/>
    </xf>
    <xf numFmtId="0" fontId="8" fillId="78" borderId="28" xfId="0" applyFont="1" applyFill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6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1" xfId="0" applyFont="1" applyBorder="1" applyAlignment="1">
      <alignment/>
    </xf>
    <xf numFmtId="0" fontId="2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3" fontId="14" fillId="0" borderId="28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left" vertical="center" wrapText="1"/>
    </xf>
    <xf numFmtId="3" fontId="14" fillId="0" borderId="31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14" fillId="78" borderId="28" xfId="0" applyFont="1" applyFill="1" applyBorder="1" applyAlignment="1">
      <alignment horizontal="center"/>
    </xf>
    <xf numFmtId="0" fontId="37" fillId="0" borderId="28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 textRotation="90" wrapText="1"/>
    </xf>
    <xf numFmtId="0" fontId="65" fillId="0" borderId="38" xfId="0" applyFont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center" vertical="center"/>
    </xf>
    <xf numFmtId="3" fontId="15" fillId="0" borderId="59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71" fillId="0" borderId="28" xfId="0" applyFont="1" applyBorder="1" applyAlignment="1">
      <alignment/>
    </xf>
    <xf numFmtId="0" fontId="71" fillId="0" borderId="28" xfId="0" applyFont="1" applyBorder="1" applyAlignment="1">
      <alignment horizontal="center" vertical="center" textRotation="90" wrapText="1"/>
    </xf>
    <xf numFmtId="0" fontId="71" fillId="0" borderId="38" xfId="0" applyFont="1" applyBorder="1" applyAlignment="1">
      <alignment horizontal="center" vertical="center" textRotation="90" wrapText="1"/>
    </xf>
    <xf numFmtId="0" fontId="69" fillId="0" borderId="38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69" fillId="0" borderId="38" xfId="0" applyFont="1" applyBorder="1" applyAlignment="1">
      <alignment vertical="center" wrapText="1"/>
    </xf>
    <xf numFmtId="0" fontId="70" fillId="0" borderId="28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69" fillId="78" borderId="28" xfId="0" applyFont="1" applyFill="1" applyBorder="1" applyAlignment="1">
      <alignment horizontal="center" wrapText="1"/>
    </xf>
    <xf numFmtId="0" fontId="13" fillId="79" borderId="28" xfId="0" applyFont="1" applyFill="1" applyBorder="1" applyAlignment="1">
      <alignment horizontal="center"/>
    </xf>
    <xf numFmtId="0" fontId="40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14" fillId="78" borderId="28" xfId="0" applyFont="1" applyFill="1" applyBorder="1" applyAlignment="1">
      <alignment horizontal="center" vertical="center"/>
    </xf>
    <xf numFmtId="0" fontId="13" fillId="79" borderId="28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3" fontId="65" fillId="0" borderId="0" xfId="0" applyNumberFormat="1" applyFont="1" applyAlignment="1">
      <alignment horizontal="left" wrapText="1"/>
    </xf>
    <xf numFmtId="0" fontId="26" fillId="0" borderId="3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49" fontId="37" fillId="0" borderId="28" xfId="0" applyNumberFormat="1" applyFont="1" applyBorder="1" applyAlignment="1">
      <alignment horizontal="center" vertical="center" wrapText="1"/>
    </xf>
    <xf numFmtId="49" fontId="37" fillId="0" borderId="38" xfId="0" applyNumberFormat="1" applyFont="1" applyBorder="1" applyAlignment="1">
      <alignment horizontal="center" vertical="center" wrapText="1"/>
    </xf>
    <xf numFmtId="49" fontId="37" fillId="78" borderId="28" xfId="0" applyNumberFormat="1" applyFont="1" applyFill="1" applyBorder="1" applyAlignment="1">
      <alignment horizontal="center" vertical="center" wrapText="1"/>
    </xf>
    <xf numFmtId="0" fontId="37" fillId="78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49" fontId="0" fillId="0" borderId="0" xfId="0" applyNumberFormat="1" applyAlignment="1">
      <alignment vertical="top" wrapText="1"/>
    </xf>
    <xf numFmtId="0" fontId="7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49" fontId="66" fillId="0" borderId="28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wrapText="1"/>
    </xf>
    <xf numFmtId="0" fontId="4" fillId="0" borderId="28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49" fontId="11" fillId="0" borderId="28" xfId="0" applyNumberFormat="1" applyFont="1" applyFill="1" applyBorder="1" applyAlignment="1">
      <alignment vertical="center" wrapText="1"/>
    </xf>
    <xf numFmtId="49" fontId="11" fillId="0" borderId="38" xfId="0" applyNumberFormat="1" applyFont="1" applyFill="1" applyBorder="1" applyAlignment="1">
      <alignment vertical="center" wrapText="1"/>
    </xf>
    <xf numFmtId="49" fontId="78" fillId="0" borderId="55" xfId="0" applyNumberFormat="1" applyFont="1" applyFill="1" applyBorder="1" applyAlignment="1">
      <alignment horizontal="center" vertical="center" wrapText="1"/>
    </xf>
    <xf numFmtId="49" fontId="78" fillId="0" borderId="58" xfId="0" applyNumberFormat="1" applyFont="1" applyFill="1" applyBorder="1" applyAlignment="1">
      <alignment horizontal="center" vertical="center" wrapText="1"/>
    </xf>
    <xf numFmtId="49" fontId="78" fillId="0" borderId="51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80" fillId="0" borderId="28" xfId="0" applyNumberFormat="1" applyFont="1" applyBorder="1" applyAlignment="1">
      <alignment horizontal="center" vertical="center" wrapText="1"/>
    </xf>
    <xf numFmtId="0" fontId="80" fillId="0" borderId="38" xfId="0" applyNumberFormat="1" applyFont="1" applyBorder="1" applyAlignment="1">
      <alignment horizontal="center" vertical="center" wrapText="1"/>
    </xf>
    <xf numFmtId="0" fontId="61" fillId="0" borderId="28" xfId="0" applyNumberFormat="1" applyFont="1" applyBorder="1" applyAlignment="1">
      <alignment horizontal="center" vertical="center"/>
    </xf>
    <xf numFmtId="0" fontId="61" fillId="0" borderId="38" xfId="0" applyNumberFormat="1" applyFont="1" applyBorder="1" applyAlignment="1">
      <alignment horizontal="center" vertical="center"/>
    </xf>
    <xf numFmtId="0" fontId="82" fillId="0" borderId="28" xfId="0" applyNumberFormat="1" applyFont="1" applyBorder="1" applyAlignment="1">
      <alignment horizontal="center" vertical="center" wrapText="1"/>
    </xf>
    <xf numFmtId="0" fontId="79" fillId="0" borderId="0" xfId="0" applyNumberFormat="1" applyFont="1" applyAlignment="1">
      <alignment horizontal="center" vertical="center"/>
    </xf>
    <xf numFmtId="0" fontId="79" fillId="0" borderId="0" xfId="0" applyNumberFormat="1" applyFont="1" applyAlignment="1">
      <alignment horizontal="center"/>
    </xf>
    <xf numFmtId="0" fontId="81" fillId="0" borderId="28" xfId="0" applyNumberFormat="1" applyFont="1" applyBorder="1" applyAlignment="1">
      <alignment horizontal="center"/>
    </xf>
    <xf numFmtId="0" fontId="14" fillId="0" borderId="28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59" fillId="0" borderId="32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1" fillId="78" borderId="28" xfId="0" applyFont="1" applyFill="1" applyBorder="1" applyAlignment="1">
      <alignment horizontal="center"/>
    </xf>
    <xf numFmtId="0" fontId="11" fillId="64" borderId="28" xfId="0" applyFont="1" applyFill="1" applyBorder="1" applyAlignment="1">
      <alignment horizontal="center"/>
    </xf>
    <xf numFmtId="0" fontId="8" fillId="0" borderId="0" xfId="127" applyFont="1" applyAlignment="1">
      <alignment horizontal="center"/>
      <protection/>
    </xf>
    <xf numFmtId="0" fontId="9" fillId="0" borderId="0" xfId="127" applyFont="1" applyAlignment="1">
      <alignment horizontal="center"/>
      <protection/>
    </xf>
    <xf numFmtId="0" fontId="8" fillId="0" borderId="0" xfId="127" applyFont="1" applyBorder="1" applyAlignment="1">
      <alignment horizontal="center" vertical="top"/>
      <protection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0" fillId="0" borderId="28" xfId="127" applyFont="1" applyBorder="1" applyAlignment="1">
      <alignment horizontal="center" vertical="center" wrapText="1"/>
      <protection/>
    </xf>
    <xf numFmtId="0" fontId="70" fillId="0" borderId="38" xfId="127" applyFont="1" applyBorder="1" applyAlignment="1">
      <alignment horizontal="center" vertical="center" wrapText="1"/>
      <protection/>
    </xf>
    <xf numFmtId="0" fontId="18" fillId="0" borderId="28" xfId="127" applyFont="1" applyBorder="1" applyAlignment="1">
      <alignment horizontal="center" vertical="center" wrapText="1"/>
      <protection/>
    </xf>
    <xf numFmtId="0" fontId="18" fillId="0" borderId="38" xfId="127" applyFont="1" applyBorder="1" applyAlignment="1">
      <alignment horizontal="center" vertical="center" wrapText="1"/>
      <protection/>
    </xf>
    <xf numFmtId="0" fontId="18" fillId="0" borderId="31" xfId="127" applyFont="1" applyBorder="1" applyAlignment="1">
      <alignment horizontal="center" vertical="center"/>
      <protection/>
    </xf>
    <xf numFmtId="0" fontId="18" fillId="0" borderId="59" xfId="127" applyFont="1" applyBorder="1" applyAlignment="1">
      <alignment horizontal="center" vertical="center"/>
      <protection/>
    </xf>
    <xf numFmtId="0" fontId="18" fillId="0" borderId="29" xfId="127" applyFont="1" applyBorder="1" applyAlignment="1">
      <alignment horizontal="center" vertical="center"/>
      <protection/>
    </xf>
    <xf numFmtId="0" fontId="18" fillId="0" borderId="28" xfId="127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138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Heading" xfId="69"/>
    <cellStyle name="Heading1" xfId="70"/>
    <cellStyle name="Result" xfId="71"/>
    <cellStyle name="Result2" xfId="72"/>
    <cellStyle name="Акцент1" xfId="73"/>
    <cellStyle name="Акцент1 2" xfId="74"/>
    <cellStyle name="Акцент1 2 2" xfId="75"/>
    <cellStyle name="Акцент2" xfId="76"/>
    <cellStyle name="Акцент2 2" xfId="77"/>
    <cellStyle name="Акцент2 2 2" xfId="78"/>
    <cellStyle name="Акцент3" xfId="79"/>
    <cellStyle name="Акцент3 2" xfId="80"/>
    <cellStyle name="Акцент3 2 2" xfId="81"/>
    <cellStyle name="Акцент4" xfId="82"/>
    <cellStyle name="Акцент4 2" xfId="83"/>
    <cellStyle name="Акцент4 2 2" xfId="84"/>
    <cellStyle name="Акцент5" xfId="85"/>
    <cellStyle name="Акцент5 2" xfId="86"/>
    <cellStyle name="Акцент5 2 2" xfId="87"/>
    <cellStyle name="Акцент6" xfId="88"/>
    <cellStyle name="Акцент6 2" xfId="89"/>
    <cellStyle name="Акцент6 2 2" xfId="90"/>
    <cellStyle name="Ввод " xfId="91"/>
    <cellStyle name="Ввод  2" xfId="92"/>
    <cellStyle name="Ввод  2 2" xfId="93"/>
    <cellStyle name="Вывод" xfId="94"/>
    <cellStyle name="Вывод 2" xfId="95"/>
    <cellStyle name="Вывод 2 2" xfId="96"/>
    <cellStyle name="Вычисление" xfId="97"/>
    <cellStyle name="Вычисление 2" xfId="98"/>
    <cellStyle name="Вычисление 2 2" xfId="99"/>
    <cellStyle name="Currency" xfId="100"/>
    <cellStyle name="Currency [0]" xfId="101"/>
    <cellStyle name="Заголовок 1" xfId="102"/>
    <cellStyle name="Заголовок 1 2" xfId="103"/>
    <cellStyle name="Заголовок 1 2 2" xfId="104"/>
    <cellStyle name="Заголовок 2" xfId="105"/>
    <cellStyle name="Заголовок 2 2" xfId="106"/>
    <cellStyle name="Заголовок 2 2 2" xfId="107"/>
    <cellStyle name="Заголовок 3" xfId="108"/>
    <cellStyle name="Заголовок 3 2" xfId="109"/>
    <cellStyle name="Заголовок 3 2 2" xfId="110"/>
    <cellStyle name="Заголовок 4" xfId="111"/>
    <cellStyle name="Заголовок 4 2" xfId="112"/>
    <cellStyle name="Заголовок 4 2 2" xfId="113"/>
    <cellStyle name="Итог" xfId="114"/>
    <cellStyle name="Итог 2" xfId="115"/>
    <cellStyle name="Итог 2 2" xfId="116"/>
    <cellStyle name="Контрольная ячейка" xfId="117"/>
    <cellStyle name="Контрольная ячейка 2" xfId="118"/>
    <cellStyle name="Контрольная ячейка 2 2" xfId="119"/>
    <cellStyle name="Название" xfId="120"/>
    <cellStyle name="Название 2" xfId="121"/>
    <cellStyle name="Название 2 2" xfId="122"/>
    <cellStyle name="Нейтральный" xfId="123"/>
    <cellStyle name="Нейтральный 2" xfId="124"/>
    <cellStyle name="Нейтральный 2 2" xfId="125"/>
    <cellStyle name="Обычный 2" xfId="126"/>
    <cellStyle name="Обычный 2 2" xfId="127"/>
    <cellStyle name="Обычный 2 3" xfId="128"/>
    <cellStyle name="Плохой" xfId="129"/>
    <cellStyle name="Плохой 2" xfId="130"/>
    <cellStyle name="Плохой 2 2" xfId="131"/>
    <cellStyle name="Пояснение" xfId="132"/>
    <cellStyle name="Пояснение 2" xfId="133"/>
    <cellStyle name="Пояснение 2 2" xfId="134"/>
    <cellStyle name="Примечание" xfId="135"/>
    <cellStyle name="Примечание 2" xfId="136"/>
    <cellStyle name="Примечание 2 2" xfId="137"/>
    <cellStyle name="Примечание 3" xfId="138"/>
    <cellStyle name="Percent" xfId="139"/>
    <cellStyle name="Процентный 2" xfId="140"/>
    <cellStyle name="Связанная ячейка" xfId="141"/>
    <cellStyle name="Связанная ячейка 2" xfId="142"/>
    <cellStyle name="Связанная ячейка 2 2" xfId="143"/>
    <cellStyle name="Текст предупреждения" xfId="144"/>
    <cellStyle name="Текст предупреждения 2" xfId="145"/>
    <cellStyle name="Текст предупреждения 2 2" xfId="146"/>
    <cellStyle name="Comma" xfId="147"/>
    <cellStyle name="Comma [0]" xfId="148"/>
    <cellStyle name="Хороший" xfId="149"/>
    <cellStyle name="Хороший 2" xfId="150"/>
    <cellStyle name="Хороший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181350" y="20859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85725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3181350" y="2085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5.375" style="4" customWidth="1"/>
    <col min="2" max="2" width="32.00390625" style="0" customWidth="1"/>
    <col min="3" max="3" width="16.00390625" style="4" customWidth="1"/>
    <col min="4" max="4" width="17.125" style="4" customWidth="1"/>
    <col min="5" max="5" width="15.25390625" style="4" customWidth="1"/>
    <col min="6" max="6" width="21.00390625" style="4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1" customFormat="1" ht="84.75" customHeight="1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</row>
    <row r="2" spans="1:12" s="1" customFormat="1" ht="41.25" customHeight="1">
      <c r="A2" s="350" t="s">
        <v>215</v>
      </c>
      <c r="B2" s="350" t="s">
        <v>10</v>
      </c>
      <c r="C2" s="348" t="s">
        <v>216</v>
      </c>
      <c r="D2" s="348"/>
      <c r="E2" s="348"/>
      <c r="F2" s="348"/>
      <c r="G2" s="348"/>
      <c r="H2" s="349" t="s">
        <v>217</v>
      </c>
      <c r="I2" s="349"/>
      <c r="J2" s="349"/>
      <c r="K2" s="349"/>
      <c r="L2" s="349"/>
    </row>
    <row r="3" spans="1:12" s="2" customFormat="1" ht="98.25" customHeight="1" thickBot="1">
      <c r="A3" s="351"/>
      <c r="B3" s="351"/>
      <c r="C3" s="102" t="s">
        <v>2</v>
      </c>
      <c r="D3" s="102" t="s">
        <v>3</v>
      </c>
      <c r="E3" s="102" t="s">
        <v>4</v>
      </c>
      <c r="F3" s="103" t="s">
        <v>5</v>
      </c>
      <c r="G3" s="102" t="s">
        <v>6</v>
      </c>
      <c r="H3" s="104" t="s">
        <v>2</v>
      </c>
      <c r="I3" s="104" t="s">
        <v>3</v>
      </c>
      <c r="J3" s="104" t="s">
        <v>4</v>
      </c>
      <c r="K3" s="104" t="s">
        <v>7</v>
      </c>
      <c r="L3" s="104" t="s">
        <v>6</v>
      </c>
    </row>
    <row r="4" spans="1:12" ht="28.5" customHeight="1" thickTop="1">
      <c r="A4" s="105">
        <v>1</v>
      </c>
      <c r="B4" s="106" t="s">
        <v>13</v>
      </c>
      <c r="C4" s="107">
        <v>7</v>
      </c>
      <c r="D4" s="107">
        <v>96</v>
      </c>
      <c r="E4" s="107">
        <v>5455</v>
      </c>
      <c r="F4" s="108">
        <v>5558</v>
      </c>
      <c r="G4" s="109">
        <v>3143</v>
      </c>
      <c r="H4" s="110">
        <v>7</v>
      </c>
      <c r="I4" s="110">
        <v>99</v>
      </c>
      <c r="J4" s="110">
        <v>5566</v>
      </c>
      <c r="K4" s="111">
        <f>SUM(H4:J4)</f>
        <v>5672</v>
      </c>
      <c r="L4" s="112">
        <v>3181</v>
      </c>
    </row>
    <row r="5" spans="1:12" ht="28.5" customHeight="1">
      <c r="A5" s="113">
        <v>2</v>
      </c>
      <c r="B5" s="114" t="s">
        <v>14</v>
      </c>
      <c r="C5" s="115">
        <v>6</v>
      </c>
      <c r="D5" s="115">
        <v>36</v>
      </c>
      <c r="E5" s="115">
        <v>2289</v>
      </c>
      <c r="F5" s="116">
        <v>2331</v>
      </c>
      <c r="G5" s="116">
        <v>1473</v>
      </c>
      <c r="H5" s="117">
        <v>6</v>
      </c>
      <c r="I5" s="117">
        <v>37</v>
      </c>
      <c r="J5" s="117">
        <v>2324</v>
      </c>
      <c r="K5" s="116">
        <f aca="true" t="shared" si="0" ref="K5:K21">SUM(H5:J5)</f>
        <v>2367</v>
      </c>
      <c r="L5" s="118">
        <v>1481</v>
      </c>
    </row>
    <row r="6" spans="1:12" ht="28.5" customHeight="1">
      <c r="A6" s="55">
        <v>3</v>
      </c>
      <c r="B6" s="119" t="s">
        <v>15</v>
      </c>
      <c r="C6" s="120">
        <v>20</v>
      </c>
      <c r="D6" s="120">
        <v>74</v>
      </c>
      <c r="E6" s="120">
        <v>6363</v>
      </c>
      <c r="F6" s="121">
        <v>6457</v>
      </c>
      <c r="G6" s="122">
        <v>3981</v>
      </c>
      <c r="H6" s="123">
        <v>22</v>
      </c>
      <c r="I6" s="123">
        <v>76</v>
      </c>
      <c r="J6" s="123">
        <v>6465</v>
      </c>
      <c r="K6" s="124">
        <f t="shared" si="0"/>
        <v>6563</v>
      </c>
      <c r="L6" s="125">
        <v>4024</v>
      </c>
    </row>
    <row r="7" spans="1:12" ht="28.5" customHeight="1">
      <c r="A7" s="113">
        <v>4</v>
      </c>
      <c r="B7" s="114" t="s">
        <v>16</v>
      </c>
      <c r="C7" s="115">
        <v>17</v>
      </c>
      <c r="D7" s="115">
        <v>286</v>
      </c>
      <c r="E7" s="115">
        <v>14438</v>
      </c>
      <c r="F7" s="116">
        <v>14741</v>
      </c>
      <c r="G7" s="116">
        <v>5873</v>
      </c>
      <c r="H7" s="117">
        <v>20</v>
      </c>
      <c r="I7" s="117">
        <v>292</v>
      </c>
      <c r="J7" s="117">
        <v>14634</v>
      </c>
      <c r="K7" s="116">
        <f t="shared" si="0"/>
        <v>14946</v>
      </c>
      <c r="L7" s="118">
        <v>5930</v>
      </c>
    </row>
    <row r="8" spans="1:12" ht="28.5" customHeight="1">
      <c r="A8" s="55">
        <v>5</v>
      </c>
      <c r="B8" s="119" t="s">
        <v>17</v>
      </c>
      <c r="C8" s="120">
        <v>13</v>
      </c>
      <c r="D8" s="120">
        <v>119</v>
      </c>
      <c r="E8" s="120">
        <v>9473</v>
      </c>
      <c r="F8" s="121">
        <v>9605</v>
      </c>
      <c r="G8" s="122">
        <v>7862</v>
      </c>
      <c r="H8" s="123">
        <v>14</v>
      </c>
      <c r="I8" s="123">
        <v>123</v>
      </c>
      <c r="J8" s="123">
        <v>9596</v>
      </c>
      <c r="K8" s="124">
        <f t="shared" si="0"/>
        <v>9733</v>
      </c>
      <c r="L8" s="125">
        <v>7953</v>
      </c>
    </row>
    <row r="9" spans="1:12" ht="28.5" customHeight="1">
      <c r="A9" s="113">
        <v>6</v>
      </c>
      <c r="B9" s="114" t="s">
        <v>18</v>
      </c>
      <c r="C9" s="115">
        <v>24</v>
      </c>
      <c r="D9" s="115">
        <v>187</v>
      </c>
      <c r="E9" s="115">
        <v>14365</v>
      </c>
      <c r="F9" s="116">
        <v>14576</v>
      </c>
      <c r="G9" s="116">
        <v>8031</v>
      </c>
      <c r="H9" s="117">
        <v>25</v>
      </c>
      <c r="I9" s="117">
        <v>198</v>
      </c>
      <c r="J9" s="117">
        <v>14592</v>
      </c>
      <c r="K9" s="116">
        <f t="shared" si="0"/>
        <v>14815</v>
      </c>
      <c r="L9" s="118">
        <v>8111</v>
      </c>
    </row>
    <row r="10" spans="1:12" ht="28.5" customHeight="1">
      <c r="A10" s="55">
        <v>7</v>
      </c>
      <c r="B10" s="119" t="s">
        <v>19</v>
      </c>
      <c r="C10" s="120">
        <v>10</v>
      </c>
      <c r="D10" s="120">
        <v>124</v>
      </c>
      <c r="E10" s="120">
        <v>5383</v>
      </c>
      <c r="F10" s="121">
        <v>5517</v>
      </c>
      <c r="G10" s="122">
        <v>4214</v>
      </c>
      <c r="H10" s="123">
        <v>10</v>
      </c>
      <c r="I10" s="123">
        <v>125</v>
      </c>
      <c r="J10" s="123">
        <v>5452</v>
      </c>
      <c r="K10" s="124">
        <f t="shared" si="0"/>
        <v>5587</v>
      </c>
      <c r="L10" s="125">
        <v>4249</v>
      </c>
    </row>
    <row r="11" spans="1:12" ht="28.5" customHeight="1">
      <c r="A11" s="113">
        <v>8</v>
      </c>
      <c r="B11" s="114" t="s">
        <v>20</v>
      </c>
      <c r="C11" s="115">
        <v>7</v>
      </c>
      <c r="D11" s="115">
        <v>89</v>
      </c>
      <c r="E11" s="115">
        <v>5541</v>
      </c>
      <c r="F11" s="116">
        <v>5637</v>
      </c>
      <c r="G11" s="116">
        <v>4457</v>
      </c>
      <c r="H11" s="117">
        <v>7</v>
      </c>
      <c r="I11" s="117">
        <v>91</v>
      </c>
      <c r="J11" s="117">
        <v>5626</v>
      </c>
      <c r="K11" s="116">
        <f t="shared" si="0"/>
        <v>5724</v>
      </c>
      <c r="L11" s="118">
        <v>4492</v>
      </c>
    </row>
    <row r="12" spans="1:12" ht="28.5" customHeight="1">
      <c r="A12" s="55">
        <v>9</v>
      </c>
      <c r="B12" s="119" t="s">
        <v>21</v>
      </c>
      <c r="C12" s="120">
        <v>8</v>
      </c>
      <c r="D12" s="120">
        <v>92</v>
      </c>
      <c r="E12" s="120">
        <v>6014</v>
      </c>
      <c r="F12" s="121">
        <v>6114</v>
      </c>
      <c r="G12" s="122">
        <v>4109</v>
      </c>
      <c r="H12" s="123">
        <v>10</v>
      </c>
      <c r="I12" s="123">
        <v>95</v>
      </c>
      <c r="J12" s="123">
        <v>6108</v>
      </c>
      <c r="K12" s="124">
        <f t="shared" si="0"/>
        <v>6213</v>
      </c>
      <c r="L12" s="125">
        <v>4146</v>
      </c>
    </row>
    <row r="13" spans="1:12" ht="28.5" customHeight="1">
      <c r="A13" s="113">
        <v>10</v>
      </c>
      <c r="B13" s="114" t="s">
        <v>22</v>
      </c>
      <c r="C13" s="115">
        <v>12</v>
      </c>
      <c r="D13" s="115">
        <v>46</v>
      </c>
      <c r="E13" s="115">
        <v>2441</v>
      </c>
      <c r="F13" s="116">
        <v>2499</v>
      </c>
      <c r="G13" s="116">
        <v>1333</v>
      </c>
      <c r="H13" s="117">
        <v>13</v>
      </c>
      <c r="I13" s="117">
        <v>45</v>
      </c>
      <c r="J13" s="117">
        <v>2473</v>
      </c>
      <c r="K13" s="116">
        <f t="shared" si="0"/>
        <v>2531</v>
      </c>
      <c r="L13" s="118">
        <v>1351</v>
      </c>
    </row>
    <row r="14" spans="1:12" ht="28.5" customHeight="1">
      <c r="A14" s="55">
        <v>11</v>
      </c>
      <c r="B14" s="119" t="s">
        <v>23</v>
      </c>
      <c r="C14" s="120">
        <v>5</v>
      </c>
      <c r="D14" s="120">
        <v>70</v>
      </c>
      <c r="E14" s="120">
        <v>4165</v>
      </c>
      <c r="F14" s="121">
        <v>4240</v>
      </c>
      <c r="G14" s="122">
        <v>2301</v>
      </c>
      <c r="H14" s="123">
        <v>5</v>
      </c>
      <c r="I14" s="123">
        <v>71</v>
      </c>
      <c r="J14" s="123">
        <v>4215</v>
      </c>
      <c r="K14" s="124">
        <f t="shared" si="0"/>
        <v>4291</v>
      </c>
      <c r="L14" s="125">
        <v>2325</v>
      </c>
    </row>
    <row r="15" spans="1:12" ht="28.5" customHeight="1">
      <c r="A15" s="113">
        <v>12</v>
      </c>
      <c r="B15" s="114" t="s">
        <v>24</v>
      </c>
      <c r="C15" s="115">
        <v>5</v>
      </c>
      <c r="D15" s="115">
        <v>97</v>
      </c>
      <c r="E15" s="115">
        <v>5704</v>
      </c>
      <c r="F15" s="116">
        <v>5806</v>
      </c>
      <c r="G15" s="116">
        <v>3137</v>
      </c>
      <c r="H15" s="117">
        <v>7</v>
      </c>
      <c r="I15" s="117">
        <v>100</v>
      </c>
      <c r="J15" s="117">
        <v>5792</v>
      </c>
      <c r="K15" s="116">
        <f t="shared" si="0"/>
        <v>5899</v>
      </c>
      <c r="L15" s="118">
        <v>3163</v>
      </c>
    </row>
    <row r="16" spans="1:12" ht="28.5" customHeight="1">
      <c r="A16" s="55">
        <v>13</v>
      </c>
      <c r="B16" s="119" t="s">
        <v>25</v>
      </c>
      <c r="C16" s="120">
        <v>4</v>
      </c>
      <c r="D16" s="120">
        <v>47</v>
      </c>
      <c r="E16" s="120">
        <v>3089</v>
      </c>
      <c r="F16" s="121">
        <v>3140</v>
      </c>
      <c r="G16" s="122">
        <v>1310</v>
      </c>
      <c r="H16" s="123">
        <v>4</v>
      </c>
      <c r="I16" s="123">
        <v>47</v>
      </c>
      <c r="J16" s="123">
        <v>3137</v>
      </c>
      <c r="K16" s="124">
        <f t="shared" si="0"/>
        <v>3188</v>
      </c>
      <c r="L16" s="125">
        <v>1320</v>
      </c>
    </row>
    <row r="17" spans="1:12" ht="28.5" customHeight="1">
      <c r="A17" s="113">
        <v>14</v>
      </c>
      <c r="B17" s="114" t="s">
        <v>26</v>
      </c>
      <c r="C17" s="115">
        <v>5</v>
      </c>
      <c r="D17" s="115">
        <v>65</v>
      </c>
      <c r="E17" s="115">
        <v>3497</v>
      </c>
      <c r="F17" s="116">
        <v>3567</v>
      </c>
      <c r="G17" s="116">
        <v>2506</v>
      </c>
      <c r="H17" s="117">
        <v>5</v>
      </c>
      <c r="I17" s="117">
        <v>65</v>
      </c>
      <c r="J17" s="117">
        <v>3570</v>
      </c>
      <c r="K17" s="116">
        <f t="shared" si="0"/>
        <v>3640</v>
      </c>
      <c r="L17" s="118">
        <v>2537</v>
      </c>
    </row>
    <row r="18" spans="1:12" ht="28.5" customHeight="1">
      <c r="A18" s="55">
        <v>15</v>
      </c>
      <c r="B18" s="119" t="s">
        <v>27</v>
      </c>
      <c r="C18" s="120">
        <v>5</v>
      </c>
      <c r="D18" s="120">
        <v>61</v>
      </c>
      <c r="E18" s="120">
        <v>3527</v>
      </c>
      <c r="F18" s="121">
        <v>3593</v>
      </c>
      <c r="G18" s="122">
        <v>1740</v>
      </c>
      <c r="H18" s="123">
        <v>5</v>
      </c>
      <c r="I18" s="123">
        <v>61</v>
      </c>
      <c r="J18" s="123">
        <v>3592</v>
      </c>
      <c r="K18" s="124">
        <f t="shared" si="0"/>
        <v>3658</v>
      </c>
      <c r="L18" s="125">
        <v>1756</v>
      </c>
    </row>
    <row r="19" spans="1:12" ht="28.5" customHeight="1">
      <c r="A19" s="113">
        <v>16</v>
      </c>
      <c r="B19" s="114" t="s">
        <v>28</v>
      </c>
      <c r="C19" s="115">
        <v>2</v>
      </c>
      <c r="D19" s="115">
        <v>90</v>
      </c>
      <c r="E19" s="115">
        <v>9109</v>
      </c>
      <c r="F19" s="116">
        <v>9201</v>
      </c>
      <c r="G19" s="116">
        <v>1891</v>
      </c>
      <c r="H19" s="117">
        <v>2</v>
      </c>
      <c r="I19" s="117">
        <v>92</v>
      </c>
      <c r="J19" s="117">
        <v>9203</v>
      </c>
      <c r="K19" s="116">
        <f t="shared" si="0"/>
        <v>9297</v>
      </c>
      <c r="L19" s="118">
        <v>1905</v>
      </c>
    </row>
    <row r="20" spans="1:12" ht="28.5" customHeight="1">
      <c r="A20" s="55">
        <v>17</v>
      </c>
      <c r="B20" s="119" t="s">
        <v>29</v>
      </c>
      <c r="C20" s="120">
        <v>5</v>
      </c>
      <c r="D20" s="120">
        <v>102</v>
      </c>
      <c r="E20" s="120">
        <v>5889</v>
      </c>
      <c r="F20" s="121">
        <v>5996</v>
      </c>
      <c r="G20" s="122">
        <v>5445</v>
      </c>
      <c r="H20" s="123">
        <v>5</v>
      </c>
      <c r="I20" s="123">
        <v>103</v>
      </c>
      <c r="J20" s="123">
        <v>5990</v>
      </c>
      <c r="K20" s="124">
        <f t="shared" si="0"/>
        <v>6098</v>
      </c>
      <c r="L20" s="125">
        <v>5487</v>
      </c>
    </row>
    <row r="21" spans="1:12" ht="28.5" customHeight="1">
      <c r="A21" s="113">
        <v>18</v>
      </c>
      <c r="B21" s="114" t="s">
        <v>30</v>
      </c>
      <c r="C21" s="115">
        <v>9</v>
      </c>
      <c r="D21" s="115">
        <v>95</v>
      </c>
      <c r="E21" s="115">
        <v>6967</v>
      </c>
      <c r="F21" s="116">
        <v>7071</v>
      </c>
      <c r="G21" s="116">
        <v>4507</v>
      </c>
      <c r="H21" s="117">
        <v>10</v>
      </c>
      <c r="I21" s="117">
        <v>100</v>
      </c>
      <c r="J21" s="117">
        <v>7053</v>
      </c>
      <c r="K21" s="116">
        <f t="shared" si="0"/>
        <v>7163</v>
      </c>
      <c r="L21" s="118">
        <v>4557</v>
      </c>
    </row>
    <row r="22" spans="1:12" s="3" customFormat="1" ht="39.75" customHeight="1">
      <c r="A22" s="346" t="s">
        <v>8</v>
      </c>
      <c r="B22" s="347"/>
      <c r="C22" s="126">
        <v>164</v>
      </c>
      <c r="D22" s="126">
        <v>1776</v>
      </c>
      <c r="E22" s="126">
        <v>113709</v>
      </c>
      <c r="F22" s="126">
        <v>115649</v>
      </c>
      <c r="G22" s="126">
        <v>67313</v>
      </c>
      <c r="H22" s="127">
        <f>SUM(H4:H21)</f>
        <v>177</v>
      </c>
      <c r="I22" s="127">
        <f>SUM(I4:I21)</f>
        <v>1820</v>
      </c>
      <c r="J22" s="127">
        <f>SUM(J4:J21)</f>
        <v>115388</v>
      </c>
      <c r="K22" s="127">
        <f>SUM(K4:K21)</f>
        <v>117385</v>
      </c>
      <c r="L22" s="127">
        <f>SUM(L4:L21)</f>
        <v>67968</v>
      </c>
    </row>
    <row r="23" spans="3:6" ht="20.25" customHeight="1">
      <c r="C23" s="5"/>
      <c r="D23" s="5"/>
      <c r="E23" s="5"/>
      <c r="F23" s="5"/>
    </row>
  </sheetData>
  <sheetProtection/>
  <mergeCells count="6">
    <mergeCell ref="A22:B22"/>
    <mergeCell ref="C2:G2"/>
    <mergeCell ref="H2:L2"/>
    <mergeCell ref="A2:A3"/>
    <mergeCell ref="B2:B3"/>
    <mergeCell ref="A1:L1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zoomScale="90" zoomScaleNormal="90" zoomScalePageLayoutView="0" workbookViewId="0" topLeftCell="A1">
      <selection activeCell="Q5" sqref="Q5"/>
    </sheetView>
  </sheetViews>
  <sheetFormatPr defaultColWidth="9.00390625" defaultRowHeight="12.75"/>
  <cols>
    <col min="1" max="1" width="4.25390625" style="0" customWidth="1"/>
    <col min="2" max="2" width="19.25390625" style="15" customWidth="1"/>
    <col min="3" max="3" width="8.00390625" style="16" customWidth="1"/>
    <col min="4" max="4" width="8.875" style="16" hidden="1" customWidth="1"/>
    <col min="5" max="5" width="10.00390625" style="16" customWidth="1"/>
    <col min="6" max="6" width="11.875" style="16" customWidth="1"/>
    <col min="7" max="7" width="8.25390625" style="16" customWidth="1"/>
    <col min="8" max="8" width="9.75390625" style="0" hidden="1" customWidth="1"/>
    <col min="9" max="9" width="10.125" style="0" customWidth="1"/>
    <col min="10" max="10" width="11.75390625" style="0" customWidth="1"/>
  </cols>
  <sheetData>
    <row r="1" spans="1:10" ht="51" customHeight="1">
      <c r="A1" s="468" t="s">
        <v>253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1:10" ht="16.5" customHeight="1">
      <c r="A2" s="457" t="s">
        <v>64</v>
      </c>
      <c r="B2" s="348" t="s">
        <v>10</v>
      </c>
      <c r="C2" s="471" t="s">
        <v>65</v>
      </c>
      <c r="D2" s="471"/>
      <c r="E2" s="471"/>
      <c r="F2" s="471"/>
      <c r="G2" s="471" t="s">
        <v>66</v>
      </c>
      <c r="H2" s="471"/>
      <c r="I2" s="471"/>
      <c r="J2" s="471"/>
    </row>
    <row r="3" spans="1:10" ht="48.75" customHeight="1" thickBot="1">
      <c r="A3" s="469"/>
      <c r="B3" s="470"/>
      <c r="C3" s="129" t="s">
        <v>254</v>
      </c>
      <c r="D3" s="129" t="s">
        <v>206</v>
      </c>
      <c r="E3" s="129" t="s">
        <v>67</v>
      </c>
      <c r="F3" s="129" t="s">
        <v>187</v>
      </c>
      <c r="G3" s="129" t="s">
        <v>254</v>
      </c>
      <c r="H3" s="129" t="s">
        <v>206</v>
      </c>
      <c r="I3" s="129" t="s">
        <v>67</v>
      </c>
      <c r="J3" s="129" t="s">
        <v>188</v>
      </c>
    </row>
    <row r="4" spans="1:12" s="11" customFormat="1" ht="27.75" customHeight="1" thickTop="1">
      <c r="A4" s="105">
        <v>1</v>
      </c>
      <c r="B4" s="106" t="s">
        <v>13</v>
      </c>
      <c r="C4" s="266">
        <v>724</v>
      </c>
      <c r="D4" s="266">
        <v>711</v>
      </c>
      <c r="E4" s="85">
        <f aca="true" t="shared" si="0" ref="E4:E22">C4/D4</f>
        <v>1.018284106891702</v>
      </c>
      <c r="F4" s="86">
        <v>847</v>
      </c>
      <c r="G4" s="84">
        <v>1215</v>
      </c>
      <c r="H4" s="84">
        <v>1174</v>
      </c>
      <c r="I4" s="85">
        <f>G4/H4</f>
        <v>1.034923339011925</v>
      </c>
      <c r="J4" s="86">
        <v>1395</v>
      </c>
      <c r="K4" s="10"/>
      <c r="L4" s="10"/>
    </row>
    <row r="5" spans="1:18" ht="27.75" customHeight="1">
      <c r="A5" s="113">
        <v>2</v>
      </c>
      <c r="B5" s="114" t="s">
        <v>14</v>
      </c>
      <c r="C5" s="267">
        <v>587</v>
      </c>
      <c r="D5" s="267">
        <v>580</v>
      </c>
      <c r="E5" s="268">
        <f t="shared" si="0"/>
        <v>1.0120689655172415</v>
      </c>
      <c r="F5" s="269">
        <v>685</v>
      </c>
      <c r="G5" s="270">
        <v>1049</v>
      </c>
      <c r="H5" s="270">
        <v>1040</v>
      </c>
      <c r="I5" s="268">
        <f aca="true" t="shared" si="1" ref="I5:I22">G5/H5</f>
        <v>1.0086538461538461</v>
      </c>
      <c r="J5" s="269">
        <v>1233</v>
      </c>
      <c r="K5" s="10"/>
      <c r="L5" s="10"/>
      <c r="N5" s="11"/>
      <c r="P5" s="11"/>
      <c r="R5" s="11"/>
    </row>
    <row r="6" spans="1:18" ht="27.75" customHeight="1">
      <c r="A6" s="55">
        <v>3</v>
      </c>
      <c r="B6" s="119" t="s">
        <v>15</v>
      </c>
      <c r="C6" s="271">
        <v>1333</v>
      </c>
      <c r="D6" s="271">
        <v>1329</v>
      </c>
      <c r="E6" s="64">
        <f t="shared" si="0"/>
        <v>1.0030097817908201</v>
      </c>
      <c r="F6" s="61">
        <v>1520</v>
      </c>
      <c r="G6" s="63">
        <v>2276</v>
      </c>
      <c r="H6" s="63">
        <v>2280</v>
      </c>
      <c r="I6" s="64">
        <f t="shared" si="1"/>
        <v>0.9982456140350877</v>
      </c>
      <c r="J6" s="61">
        <v>2589</v>
      </c>
      <c r="K6" s="10"/>
      <c r="L6" s="10"/>
      <c r="N6" s="11"/>
      <c r="P6" s="11"/>
      <c r="R6" s="11"/>
    </row>
    <row r="7" spans="1:12" s="13" customFormat="1" ht="27.75" customHeight="1">
      <c r="A7" s="113">
        <v>4</v>
      </c>
      <c r="B7" s="114" t="s">
        <v>16</v>
      </c>
      <c r="C7" s="267">
        <v>1414</v>
      </c>
      <c r="D7" s="267">
        <v>1427</v>
      </c>
      <c r="E7" s="268">
        <f t="shared" si="0"/>
        <v>0.9908899789768746</v>
      </c>
      <c r="F7" s="269">
        <v>1642</v>
      </c>
      <c r="G7" s="270">
        <v>2756</v>
      </c>
      <c r="H7" s="270">
        <v>2763</v>
      </c>
      <c r="I7" s="268">
        <f t="shared" si="1"/>
        <v>0.9974665218964893</v>
      </c>
      <c r="J7" s="269">
        <v>3158</v>
      </c>
      <c r="K7" s="12"/>
      <c r="L7" s="12"/>
    </row>
    <row r="8" spans="1:18" ht="27.75" customHeight="1">
      <c r="A8" s="55">
        <v>5</v>
      </c>
      <c r="B8" s="119" t="s">
        <v>17</v>
      </c>
      <c r="C8" s="271">
        <v>1192</v>
      </c>
      <c r="D8" s="271">
        <v>1217</v>
      </c>
      <c r="E8" s="64">
        <f t="shared" si="0"/>
        <v>0.9794576828266228</v>
      </c>
      <c r="F8" s="61">
        <v>1561</v>
      </c>
      <c r="G8" s="63">
        <v>2086</v>
      </c>
      <c r="H8" s="63">
        <v>2125</v>
      </c>
      <c r="I8" s="64">
        <f t="shared" si="1"/>
        <v>0.9816470588235294</v>
      </c>
      <c r="J8" s="61">
        <v>2727</v>
      </c>
      <c r="K8" s="10"/>
      <c r="L8" s="10"/>
      <c r="N8" s="11"/>
      <c r="P8" s="11"/>
      <c r="R8" s="11"/>
    </row>
    <row r="9" spans="1:18" ht="27.75" customHeight="1">
      <c r="A9" s="113">
        <v>6</v>
      </c>
      <c r="B9" s="114" t="s">
        <v>18</v>
      </c>
      <c r="C9" s="267">
        <v>1753</v>
      </c>
      <c r="D9" s="267">
        <v>1753</v>
      </c>
      <c r="E9" s="268">
        <f t="shared" si="0"/>
        <v>1</v>
      </c>
      <c r="F9" s="269">
        <v>2004</v>
      </c>
      <c r="G9" s="270">
        <v>3345</v>
      </c>
      <c r="H9" s="270">
        <v>3334</v>
      </c>
      <c r="I9" s="268">
        <f t="shared" si="1"/>
        <v>1.0032993401319736</v>
      </c>
      <c r="J9" s="269">
        <v>3785</v>
      </c>
      <c r="K9" s="10"/>
      <c r="L9" s="10"/>
      <c r="N9" s="11"/>
      <c r="P9" s="11"/>
      <c r="R9" s="11"/>
    </row>
    <row r="10" spans="1:12" s="13" customFormat="1" ht="27.75" customHeight="1">
      <c r="A10" s="55">
        <v>7</v>
      </c>
      <c r="B10" s="119" t="s">
        <v>19</v>
      </c>
      <c r="C10" s="271">
        <v>725</v>
      </c>
      <c r="D10" s="271">
        <v>734</v>
      </c>
      <c r="E10" s="66">
        <f t="shared" si="0"/>
        <v>0.9877384196185286</v>
      </c>
      <c r="F10" s="62">
        <v>838</v>
      </c>
      <c r="G10" s="65">
        <v>1239</v>
      </c>
      <c r="H10" s="65">
        <v>1247</v>
      </c>
      <c r="I10" s="66">
        <f t="shared" si="1"/>
        <v>0.9935846030473136</v>
      </c>
      <c r="J10" s="62">
        <v>1429</v>
      </c>
      <c r="K10" s="12"/>
      <c r="L10" s="12"/>
    </row>
    <row r="11" spans="1:12" s="13" customFormat="1" ht="27.75" customHeight="1">
      <c r="A11" s="113">
        <v>8</v>
      </c>
      <c r="B11" s="114" t="s">
        <v>20</v>
      </c>
      <c r="C11" s="267">
        <v>448</v>
      </c>
      <c r="D11" s="267">
        <v>435</v>
      </c>
      <c r="E11" s="268">
        <f t="shared" si="0"/>
        <v>1.0298850574712644</v>
      </c>
      <c r="F11" s="269">
        <v>508</v>
      </c>
      <c r="G11" s="270">
        <v>785</v>
      </c>
      <c r="H11" s="270">
        <v>771</v>
      </c>
      <c r="I11" s="268">
        <f t="shared" si="1"/>
        <v>1.0181582360570687</v>
      </c>
      <c r="J11" s="269">
        <v>884</v>
      </c>
      <c r="K11" s="12"/>
      <c r="L11" s="12"/>
    </row>
    <row r="12" spans="1:18" ht="27.75" customHeight="1">
      <c r="A12" s="55">
        <v>9</v>
      </c>
      <c r="B12" s="119" t="s">
        <v>21</v>
      </c>
      <c r="C12" s="271">
        <v>514</v>
      </c>
      <c r="D12" s="271">
        <v>545</v>
      </c>
      <c r="E12" s="64">
        <f t="shared" si="0"/>
        <v>0.9431192660550459</v>
      </c>
      <c r="F12" s="61">
        <v>611</v>
      </c>
      <c r="G12" s="63">
        <v>883</v>
      </c>
      <c r="H12" s="63">
        <v>934</v>
      </c>
      <c r="I12" s="64">
        <f t="shared" si="1"/>
        <v>0.9453961456102784</v>
      </c>
      <c r="J12" s="61">
        <v>1049</v>
      </c>
      <c r="K12" s="10"/>
      <c r="L12" s="10"/>
      <c r="N12" s="11"/>
      <c r="P12" s="11"/>
      <c r="R12" s="11"/>
    </row>
    <row r="13" spans="1:12" s="13" customFormat="1" ht="27.75" customHeight="1">
      <c r="A13" s="113">
        <v>10</v>
      </c>
      <c r="B13" s="114" t="s">
        <v>22</v>
      </c>
      <c r="C13" s="267">
        <v>710</v>
      </c>
      <c r="D13" s="267">
        <v>710</v>
      </c>
      <c r="E13" s="268">
        <f t="shared" si="0"/>
        <v>1</v>
      </c>
      <c r="F13" s="269">
        <v>822</v>
      </c>
      <c r="G13" s="270">
        <v>1194</v>
      </c>
      <c r="H13" s="270">
        <v>1192</v>
      </c>
      <c r="I13" s="268">
        <f t="shared" si="1"/>
        <v>1.0016778523489933</v>
      </c>
      <c r="J13" s="269">
        <v>1381</v>
      </c>
      <c r="K13" s="12"/>
      <c r="L13" s="12"/>
    </row>
    <row r="14" spans="1:18" ht="27.75" customHeight="1">
      <c r="A14" s="55">
        <v>11</v>
      </c>
      <c r="B14" s="119" t="s">
        <v>23</v>
      </c>
      <c r="C14" s="271">
        <v>390</v>
      </c>
      <c r="D14" s="271">
        <v>381</v>
      </c>
      <c r="E14" s="64">
        <f t="shared" si="0"/>
        <v>1.0236220472440944</v>
      </c>
      <c r="F14" s="61">
        <v>439</v>
      </c>
      <c r="G14" s="63">
        <v>742</v>
      </c>
      <c r="H14" s="63">
        <v>724</v>
      </c>
      <c r="I14" s="64">
        <f t="shared" si="1"/>
        <v>1.0248618784530388</v>
      </c>
      <c r="J14" s="61">
        <v>818</v>
      </c>
      <c r="K14" s="10"/>
      <c r="L14" s="10"/>
      <c r="N14" s="11"/>
      <c r="P14" s="11"/>
      <c r="R14" s="11"/>
    </row>
    <row r="15" spans="1:12" s="11" customFormat="1" ht="27.75" customHeight="1">
      <c r="A15" s="113">
        <v>12</v>
      </c>
      <c r="B15" s="114" t="s">
        <v>24</v>
      </c>
      <c r="C15" s="267">
        <v>965</v>
      </c>
      <c r="D15" s="267">
        <v>948</v>
      </c>
      <c r="E15" s="268">
        <f t="shared" si="0"/>
        <v>1.0179324894514767</v>
      </c>
      <c r="F15" s="269">
        <v>1179</v>
      </c>
      <c r="G15" s="270">
        <v>1720</v>
      </c>
      <c r="H15" s="270">
        <v>1686</v>
      </c>
      <c r="I15" s="268">
        <f t="shared" si="1"/>
        <v>1.0201660735468565</v>
      </c>
      <c r="J15" s="269">
        <v>2105</v>
      </c>
      <c r="K15" s="10"/>
      <c r="L15" s="10"/>
    </row>
    <row r="16" spans="1:18" ht="27.75" customHeight="1">
      <c r="A16" s="55">
        <v>13</v>
      </c>
      <c r="B16" s="119" t="s">
        <v>25</v>
      </c>
      <c r="C16" s="271">
        <v>683</v>
      </c>
      <c r="D16" s="271">
        <v>677</v>
      </c>
      <c r="E16" s="64">
        <f t="shared" si="0"/>
        <v>1.0088626292466765</v>
      </c>
      <c r="F16" s="61">
        <v>825</v>
      </c>
      <c r="G16" s="63">
        <v>1173</v>
      </c>
      <c r="H16" s="63">
        <v>1160</v>
      </c>
      <c r="I16" s="64">
        <f t="shared" si="1"/>
        <v>1.0112068965517242</v>
      </c>
      <c r="J16" s="61">
        <v>1395</v>
      </c>
      <c r="K16" s="10"/>
      <c r="L16" s="10"/>
      <c r="N16" s="11"/>
      <c r="P16" s="11"/>
      <c r="R16" s="11"/>
    </row>
    <row r="17" spans="1:12" s="13" customFormat="1" ht="27.75" customHeight="1">
      <c r="A17" s="113">
        <v>14</v>
      </c>
      <c r="B17" s="114" t="s">
        <v>26</v>
      </c>
      <c r="C17" s="267">
        <v>684</v>
      </c>
      <c r="D17" s="267">
        <v>700</v>
      </c>
      <c r="E17" s="268">
        <f t="shared" si="0"/>
        <v>0.9771428571428571</v>
      </c>
      <c r="F17" s="269">
        <v>801</v>
      </c>
      <c r="G17" s="270">
        <v>1236</v>
      </c>
      <c r="H17" s="270">
        <v>1254</v>
      </c>
      <c r="I17" s="268">
        <f t="shared" si="1"/>
        <v>0.9856459330143541</v>
      </c>
      <c r="J17" s="269">
        <v>1422</v>
      </c>
      <c r="K17" s="12"/>
      <c r="L17" s="12"/>
    </row>
    <row r="18" spans="1:18" ht="27.75" customHeight="1">
      <c r="A18" s="55">
        <v>15</v>
      </c>
      <c r="B18" s="119" t="s">
        <v>27</v>
      </c>
      <c r="C18" s="271">
        <v>668</v>
      </c>
      <c r="D18" s="271">
        <v>670</v>
      </c>
      <c r="E18" s="64">
        <f t="shared" si="0"/>
        <v>0.9970149253731343</v>
      </c>
      <c r="F18" s="61">
        <v>768</v>
      </c>
      <c r="G18" s="63">
        <v>1201</v>
      </c>
      <c r="H18" s="63">
        <v>1192</v>
      </c>
      <c r="I18" s="64">
        <f t="shared" si="1"/>
        <v>1.0075503355704698</v>
      </c>
      <c r="J18" s="61">
        <v>1344</v>
      </c>
      <c r="K18" s="10"/>
      <c r="L18" s="10"/>
      <c r="N18" s="11"/>
      <c r="P18" s="11"/>
      <c r="R18" s="11"/>
    </row>
    <row r="19" spans="1:18" ht="27.75" customHeight="1">
      <c r="A19" s="113">
        <v>16</v>
      </c>
      <c r="B19" s="114" t="s">
        <v>28</v>
      </c>
      <c r="C19" s="267">
        <v>214</v>
      </c>
      <c r="D19" s="267">
        <v>210</v>
      </c>
      <c r="E19" s="268">
        <f t="shared" si="0"/>
        <v>1.019047619047619</v>
      </c>
      <c r="F19" s="269">
        <v>258</v>
      </c>
      <c r="G19" s="270">
        <v>390</v>
      </c>
      <c r="H19" s="270">
        <v>375</v>
      </c>
      <c r="I19" s="268">
        <f t="shared" si="1"/>
        <v>1.04</v>
      </c>
      <c r="J19" s="269">
        <v>453</v>
      </c>
      <c r="K19" s="10"/>
      <c r="L19" s="10"/>
      <c r="N19" s="11"/>
      <c r="P19" s="11"/>
      <c r="R19" s="11"/>
    </row>
    <row r="20" spans="1:18" ht="27.75" customHeight="1">
      <c r="A20" s="55">
        <v>17</v>
      </c>
      <c r="B20" s="119" t="s">
        <v>29</v>
      </c>
      <c r="C20" s="271">
        <v>974</v>
      </c>
      <c r="D20" s="271">
        <v>981</v>
      </c>
      <c r="E20" s="64">
        <f t="shared" si="0"/>
        <v>0.9928644240570846</v>
      </c>
      <c r="F20" s="61">
        <v>1140</v>
      </c>
      <c r="G20" s="63">
        <v>1593</v>
      </c>
      <c r="H20" s="63">
        <v>1609</v>
      </c>
      <c r="I20" s="64">
        <f t="shared" si="1"/>
        <v>0.9900559353635798</v>
      </c>
      <c r="J20" s="61">
        <v>1845</v>
      </c>
      <c r="K20" s="10"/>
      <c r="L20" s="10"/>
      <c r="N20" s="11"/>
      <c r="P20" s="11"/>
      <c r="R20" s="11"/>
    </row>
    <row r="21" spans="1:18" ht="27.75" customHeight="1">
      <c r="A21" s="113">
        <v>18</v>
      </c>
      <c r="B21" s="114" t="s">
        <v>30</v>
      </c>
      <c r="C21" s="267">
        <v>702</v>
      </c>
      <c r="D21" s="267">
        <v>708</v>
      </c>
      <c r="E21" s="268">
        <f t="shared" si="0"/>
        <v>0.9915254237288136</v>
      </c>
      <c r="F21" s="269">
        <v>826</v>
      </c>
      <c r="G21" s="270">
        <v>1236</v>
      </c>
      <c r="H21" s="270">
        <v>1235</v>
      </c>
      <c r="I21" s="268">
        <f t="shared" si="1"/>
        <v>1.0008097165991903</v>
      </c>
      <c r="J21" s="269">
        <v>1421</v>
      </c>
      <c r="K21" s="10"/>
      <c r="L21" s="10"/>
      <c r="N21" s="11"/>
      <c r="P21" s="11"/>
      <c r="R21" s="11"/>
    </row>
    <row r="22" spans="1:10" s="14" customFormat="1" ht="27.75" customHeight="1">
      <c r="A22" s="472" t="s">
        <v>8</v>
      </c>
      <c r="B22" s="472"/>
      <c r="C22" s="272">
        <v>14680</v>
      </c>
      <c r="D22" s="272">
        <v>14716</v>
      </c>
      <c r="E22" s="64">
        <f t="shared" si="0"/>
        <v>0.9975536830660505</v>
      </c>
      <c r="F22" s="61">
        <v>17274</v>
      </c>
      <c r="G22" s="273">
        <v>26119</v>
      </c>
      <c r="H22" s="273">
        <v>26095</v>
      </c>
      <c r="I22" s="64">
        <f t="shared" si="1"/>
        <v>1.0009197164207702</v>
      </c>
      <c r="J22" s="61">
        <v>30433</v>
      </c>
    </row>
    <row r="24" ht="15.75">
      <c r="L24" s="10"/>
    </row>
    <row r="27" ht="28.5" customHeight="1">
      <c r="F27" s="17"/>
    </row>
    <row r="28" ht="12.75">
      <c r="G28" s="18"/>
    </row>
    <row r="29" spans="3:6" ht="12.75">
      <c r="C29" s="18"/>
      <c r="D29" s="18"/>
      <c r="E29" s="18"/>
      <c r="F29" s="18"/>
    </row>
  </sheetData>
  <sheetProtection/>
  <mergeCells count="6">
    <mergeCell ref="A1:J1"/>
    <mergeCell ref="A2:A3"/>
    <mergeCell ref="B2:B3"/>
    <mergeCell ref="C2:F2"/>
    <mergeCell ref="G2:J2"/>
    <mergeCell ref="A22:B22"/>
  </mergeCells>
  <printOptions/>
  <pageMargins left="0.56" right="0.16" top="0.61" bottom="0.44" header="0.5" footer="0.46"/>
  <pageSetup horizontalDpi="600" verticalDpi="6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zoomScale="90" zoomScaleNormal="90" zoomScalePageLayoutView="0" workbookViewId="0" topLeftCell="A1">
      <selection activeCell="M7" sqref="M7"/>
    </sheetView>
  </sheetViews>
  <sheetFormatPr defaultColWidth="9.00390625" defaultRowHeight="12.75"/>
  <cols>
    <col min="1" max="1" width="4.375" style="0" bestFit="1" customWidth="1"/>
    <col min="2" max="2" width="24.00390625" style="0" bestFit="1" customWidth="1"/>
    <col min="3" max="4" width="10.75390625" style="0" bestFit="1" customWidth="1"/>
    <col min="7" max="7" width="9.75390625" style="0" customWidth="1"/>
    <col min="9" max="9" width="11.125" style="0" customWidth="1"/>
    <col min="14" max="14" width="11.625" style="0" customWidth="1"/>
    <col min="15" max="15" width="13.25390625" style="0" customWidth="1"/>
    <col min="16" max="16" width="14.625" style="0" customWidth="1"/>
  </cols>
  <sheetData>
    <row r="1" spans="1:16" ht="20.25">
      <c r="A1" s="429" t="s">
        <v>255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</row>
    <row r="2" spans="1:16" ht="90.75" customHeight="1">
      <c r="A2" s="370" t="s">
        <v>9</v>
      </c>
      <c r="B2" s="370" t="s">
        <v>10</v>
      </c>
      <c r="C2" s="369" t="s">
        <v>158</v>
      </c>
      <c r="D2" s="369"/>
      <c r="E2" s="78" t="s">
        <v>159</v>
      </c>
      <c r="F2" s="369" t="s">
        <v>160</v>
      </c>
      <c r="G2" s="369"/>
      <c r="H2" s="369" t="s">
        <v>161</v>
      </c>
      <c r="I2" s="369"/>
      <c r="J2" s="369" t="s">
        <v>162</v>
      </c>
      <c r="K2" s="369"/>
      <c r="L2" s="369" t="s">
        <v>163</v>
      </c>
      <c r="M2" s="369"/>
      <c r="N2" s="369" t="s">
        <v>164</v>
      </c>
      <c r="O2" s="369"/>
      <c r="P2" s="78" t="s">
        <v>165</v>
      </c>
    </row>
    <row r="3" spans="1:16" ht="15.75" thickBot="1">
      <c r="A3" s="376"/>
      <c r="B3" s="376"/>
      <c r="C3" s="274" t="s">
        <v>166</v>
      </c>
      <c r="D3" s="274" t="s">
        <v>167</v>
      </c>
      <c r="E3" s="274" t="s">
        <v>167</v>
      </c>
      <c r="F3" s="274" t="s">
        <v>166</v>
      </c>
      <c r="G3" s="275" t="s">
        <v>167</v>
      </c>
      <c r="H3" s="274" t="s">
        <v>166</v>
      </c>
      <c r="I3" s="275" t="s">
        <v>167</v>
      </c>
      <c r="J3" s="274" t="s">
        <v>166</v>
      </c>
      <c r="K3" s="275" t="s">
        <v>167</v>
      </c>
      <c r="L3" s="274" t="s">
        <v>166</v>
      </c>
      <c r="M3" s="275" t="s">
        <v>167</v>
      </c>
      <c r="N3" s="274" t="s">
        <v>166</v>
      </c>
      <c r="O3" s="275" t="s">
        <v>167</v>
      </c>
      <c r="P3" s="275" t="s">
        <v>167</v>
      </c>
    </row>
    <row r="4" spans="1:16" ht="27.75" customHeight="1" thickTop="1">
      <c r="A4" s="105">
        <v>1</v>
      </c>
      <c r="B4" s="75" t="s">
        <v>13</v>
      </c>
      <c r="C4" s="276">
        <v>724</v>
      </c>
      <c r="D4" s="276">
        <v>1215</v>
      </c>
      <c r="E4" s="276">
        <v>0</v>
      </c>
      <c r="F4" s="276">
        <v>3</v>
      </c>
      <c r="G4" s="276">
        <v>3</v>
      </c>
      <c r="H4" s="276">
        <v>0</v>
      </c>
      <c r="I4" s="276">
        <v>0</v>
      </c>
      <c r="J4" s="276">
        <v>1</v>
      </c>
      <c r="K4" s="276">
        <v>1</v>
      </c>
      <c r="L4" s="276">
        <v>1</v>
      </c>
      <c r="M4" s="276">
        <v>1</v>
      </c>
      <c r="N4" s="276">
        <v>2</v>
      </c>
      <c r="O4" s="276">
        <v>2</v>
      </c>
      <c r="P4" s="277">
        <f>G4+I4+K4+M4+O4</f>
        <v>7</v>
      </c>
    </row>
    <row r="5" spans="1:16" ht="27.75" customHeight="1">
      <c r="A5" s="113">
        <v>2</v>
      </c>
      <c r="B5" s="278" t="s">
        <v>14</v>
      </c>
      <c r="C5" s="279">
        <v>587</v>
      </c>
      <c r="D5" s="279">
        <v>1049</v>
      </c>
      <c r="E5" s="279">
        <v>0</v>
      </c>
      <c r="F5" s="279">
        <v>2</v>
      </c>
      <c r="G5" s="279">
        <v>2</v>
      </c>
      <c r="H5" s="279">
        <v>0</v>
      </c>
      <c r="I5" s="279">
        <v>0</v>
      </c>
      <c r="J5" s="279">
        <v>0</v>
      </c>
      <c r="K5" s="279">
        <v>0</v>
      </c>
      <c r="L5" s="279">
        <v>2</v>
      </c>
      <c r="M5" s="279">
        <v>3</v>
      </c>
      <c r="N5" s="279">
        <v>3</v>
      </c>
      <c r="O5" s="279">
        <v>5</v>
      </c>
      <c r="P5" s="280">
        <f aca="true" t="shared" si="0" ref="P5:P21">G5+I5+K5+M5+O5</f>
        <v>10</v>
      </c>
    </row>
    <row r="6" spans="1:16" ht="27.75" customHeight="1">
      <c r="A6" s="55">
        <v>3</v>
      </c>
      <c r="B6" s="72" t="s">
        <v>15</v>
      </c>
      <c r="C6" s="87">
        <v>1333</v>
      </c>
      <c r="D6" s="87">
        <v>2276</v>
      </c>
      <c r="E6" s="87">
        <v>27</v>
      </c>
      <c r="F6" s="87">
        <v>0</v>
      </c>
      <c r="G6" s="87">
        <v>0</v>
      </c>
      <c r="H6" s="87">
        <v>0</v>
      </c>
      <c r="I6" s="87">
        <v>0</v>
      </c>
      <c r="J6" s="87">
        <v>1</v>
      </c>
      <c r="K6" s="87">
        <v>1</v>
      </c>
      <c r="L6" s="87">
        <v>1</v>
      </c>
      <c r="M6" s="87">
        <v>1</v>
      </c>
      <c r="N6" s="87">
        <v>1</v>
      </c>
      <c r="O6" s="87">
        <v>1</v>
      </c>
      <c r="P6" s="281">
        <f t="shared" si="0"/>
        <v>3</v>
      </c>
    </row>
    <row r="7" spans="1:16" ht="27.75" customHeight="1">
      <c r="A7" s="113">
        <v>4</v>
      </c>
      <c r="B7" s="278" t="s">
        <v>16</v>
      </c>
      <c r="C7" s="279">
        <v>1414</v>
      </c>
      <c r="D7" s="279">
        <v>2756</v>
      </c>
      <c r="E7" s="279">
        <v>124</v>
      </c>
      <c r="F7" s="279">
        <v>2</v>
      </c>
      <c r="G7" s="279">
        <v>2</v>
      </c>
      <c r="H7" s="279">
        <v>1</v>
      </c>
      <c r="I7" s="279">
        <v>1</v>
      </c>
      <c r="J7" s="279">
        <v>2</v>
      </c>
      <c r="K7" s="279">
        <v>3</v>
      </c>
      <c r="L7" s="279">
        <v>3</v>
      </c>
      <c r="M7" s="279">
        <v>3</v>
      </c>
      <c r="N7" s="279">
        <v>15</v>
      </c>
      <c r="O7" s="279">
        <v>17</v>
      </c>
      <c r="P7" s="280">
        <f t="shared" si="0"/>
        <v>26</v>
      </c>
    </row>
    <row r="8" spans="1:16" ht="27.75" customHeight="1">
      <c r="A8" s="55">
        <v>5</v>
      </c>
      <c r="B8" s="72" t="s">
        <v>17</v>
      </c>
      <c r="C8" s="87">
        <v>1192</v>
      </c>
      <c r="D8" s="87">
        <v>2086</v>
      </c>
      <c r="E8" s="87">
        <v>46</v>
      </c>
      <c r="F8" s="87">
        <v>6</v>
      </c>
      <c r="G8" s="87">
        <v>6</v>
      </c>
      <c r="H8" s="87">
        <v>2</v>
      </c>
      <c r="I8" s="87">
        <v>2</v>
      </c>
      <c r="J8" s="87">
        <v>0</v>
      </c>
      <c r="K8" s="87">
        <v>0</v>
      </c>
      <c r="L8" s="87">
        <v>6</v>
      </c>
      <c r="M8" s="87">
        <v>6</v>
      </c>
      <c r="N8" s="87">
        <v>6</v>
      </c>
      <c r="O8" s="87">
        <v>7</v>
      </c>
      <c r="P8" s="281">
        <f t="shared" si="0"/>
        <v>21</v>
      </c>
    </row>
    <row r="9" spans="1:16" ht="27.75" customHeight="1">
      <c r="A9" s="113">
        <v>6</v>
      </c>
      <c r="B9" s="278" t="s">
        <v>18</v>
      </c>
      <c r="C9" s="279">
        <v>1753</v>
      </c>
      <c r="D9" s="279">
        <v>3345</v>
      </c>
      <c r="E9" s="279">
        <v>4</v>
      </c>
      <c r="F9" s="279">
        <v>12</v>
      </c>
      <c r="G9" s="279">
        <v>12</v>
      </c>
      <c r="H9" s="279">
        <v>0</v>
      </c>
      <c r="I9" s="279">
        <v>0</v>
      </c>
      <c r="J9" s="279">
        <v>0</v>
      </c>
      <c r="K9" s="279">
        <v>0</v>
      </c>
      <c r="L9" s="279">
        <v>8</v>
      </c>
      <c r="M9" s="279">
        <v>8</v>
      </c>
      <c r="N9" s="279">
        <v>16</v>
      </c>
      <c r="O9" s="279">
        <v>20</v>
      </c>
      <c r="P9" s="280">
        <f t="shared" si="0"/>
        <v>40</v>
      </c>
    </row>
    <row r="10" spans="1:16" ht="27.75" customHeight="1">
      <c r="A10" s="55">
        <v>7</v>
      </c>
      <c r="B10" s="72" t="s">
        <v>19</v>
      </c>
      <c r="C10" s="87">
        <v>725</v>
      </c>
      <c r="D10" s="87">
        <v>1239</v>
      </c>
      <c r="E10" s="87">
        <v>60</v>
      </c>
      <c r="F10" s="87">
        <v>4</v>
      </c>
      <c r="G10" s="87">
        <v>4</v>
      </c>
      <c r="H10" s="87">
        <v>0</v>
      </c>
      <c r="I10" s="87">
        <v>0</v>
      </c>
      <c r="J10" s="87">
        <v>0</v>
      </c>
      <c r="K10" s="87">
        <v>0</v>
      </c>
      <c r="L10" s="87">
        <v>4</v>
      </c>
      <c r="M10" s="87">
        <v>4</v>
      </c>
      <c r="N10" s="87">
        <v>12</v>
      </c>
      <c r="O10" s="87">
        <v>13</v>
      </c>
      <c r="P10" s="281">
        <f t="shared" si="0"/>
        <v>21</v>
      </c>
    </row>
    <row r="11" spans="1:16" ht="27.75" customHeight="1">
      <c r="A11" s="113">
        <v>8</v>
      </c>
      <c r="B11" s="278" t="s">
        <v>20</v>
      </c>
      <c r="C11" s="279">
        <v>448</v>
      </c>
      <c r="D11" s="279">
        <v>785</v>
      </c>
      <c r="E11" s="279">
        <v>0</v>
      </c>
      <c r="F11" s="279">
        <v>1</v>
      </c>
      <c r="G11" s="279">
        <v>1</v>
      </c>
      <c r="H11" s="279">
        <v>0</v>
      </c>
      <c r="I11" s="279">
        <v>0</v>
      </c>
      <c r="J11" s="279">
        <v>0</v>
      </c>
      <c r="K11" s="279">
        <v>0</v>
      </c>
      <c r="L11" s="279">
        <v>3</v>
      </c>
      <c r="M11" s="279">
        <v>3</v>
      </c>
      <c r="N11" s="279">
        <v>4</v>
      </c>
      <c r="O11" s="279">
        <v>4</v>
      </c>
      <c r="P11" s="280">
        <f t="shared" si="0"/>
        <v>8</v>
      </c>
    </row>
    <row r="12" spans="1:16" ht="27.75" customHeight="1">
      <c r="A12" s="55">
        <v>9</v>
      </c>
      <c r="B12" s="72" t="s">
        <v>21</v>
      </c>
      <c r="C12" s="87">
        <v>514</v>
      </c>
      <c r="D12" s="87">
        <v>883</v>
      </c>
      <c r="E12" s="87">
        <v>0</v>
      </c>
      <c r="F12" s="87">
        <v>1</v>
      </c>
      <c r="G12" s="87">
        <v>1</v>
      </c>
      <c r="H12" s="87">
        <v>0</v>
      </c>
      <c r="I12" s="87">
        <v>0</v>
      </c>
      <c r="J12" s="87">
        <v>0</v>
      </c>
      <c r="K12" s="87">
        <v>0</v>
      </c>
      <c r="L12" s="87">
        <v>3</v>
      </c>
      <c r="M12" s="87">
        <v>3</v>
      </c>
      <c r="N12" s="87">
        <v>5</v>
      </c>
      <c r="O12" s="87">
        <v>6</v>
      </c>
      <c r="P12" s="281">
        <f t="shared" si="0"/>
        <v>10</v>
      </c>
    </row>
    <row r="13" spans="1:16" ht="27.75" customHeight="1">
      <c r="A13" s="113">
        <v>10</v>
      </c>
      <c r="B13" s="278" t="s">
        <v>22</v>
      </c>
      <c r="C13" s="279">
        <v>710</v>
      </c>
      <c r="D13" s="279">
        <v>1194</v>
      </c>
      <c r="E13" s="279">
        <v>65</v>
      </c>
      <c r="F13" s="279">
        <v>5</v>
      </c>
      <c r="G13" s="279">
        <v>5</v>
      </c>
      <c r="H13" s="279">
        <v>0</v>
      </c>
      <c r="I13" s="279">
        <v>0</v>
      </c>
      <c r="J13" s="279">
        <v>3</v>
      </c>
      <c r="K13" s="279">
        <v>3</v>
      </c>
      <c r="L13" s="279">
        <v>3</v>
      </c>
      <c r="M13" s="279">
        <v>3</v>
      </c>
      <c r="N13" s="279">
        <v>2</v>
      </c>
      <c r="O13" s="279">
        <v>2</v>
      </c>
      <c r="P13" s="280">
        <f t="shared" si="0"/>
        <v>13</v>
      </c>
    </row>
    <row r="14" spans="1:16" ht="27.75" customHeight="1">
      <c r="A14" s="55">
        <v>11</v>
      </c>
      <c r="B14" s="72" t="s">
        <v>23</v>
      </c>
      <c r="C14" s="87">
        <v>390</v>
      </c>
      <c r="D14" s="87">
        <v>742</v>
      </c>
      <c r="E14" s="87">
        <v>51</v>
      </c>
      <c r="F14" s="87">
        <v>6</v>
      </c>
      <c r="G14" s="87">
        <v>7</v>
      </c>
      <c r="H14" s="87">
        <v>0</v>
      </c>
      <c r="I14" s="87">
        <v>0</v>
      </c>
      <c r="J14" s="87">
        <v>2</v>
      </c>
      <c r="K14" s="87">
        <v>2</v>
      </c>
      <c r="L14" s="87">
        <v>2</v>
      </c>
      <c r="M14" s="87">
        <v>2</v>
      </c>
      <c r="N14" s="87">
        <v>3</v>
      </c>
      <c r="O14" s="87">
        <v>4</v>
      </c>
      <c r="P14" s="281">
        <f t="shared" si="0"/>
        <v>15</v>
      </c>
    </row>
    <row r="15" spans="1:16" ht="27.75" customHeight="1">
      <c r="A15" s="113">
        <v>12</v>
      </c>
      <c r="B15" s="278" t="s">
        <v>24</v>
      </c>
      <c r="C15" s="279">
        <v>965</v>
      </c>
      <c r="D15" s="279">
        <v>1720</v>
      </c>
      <c r="E15" s="279">
        <v>6</v>
      </c>
      <c r="F15" s="279">
        <v>1</v>
      </c>
      <c r="G15" s="279">
        <v>1</v>
      </c>
      <c r="H15" s="279">
        <v>0</v>
      </c>
      <c r="I15" s="279">
        <v>0</v>
      </c>
      <c r="J15" s="279">
        <v>0</v>
      </c>
      <c r="K15" s="279">
        <v>0</v>
      </c>
      <c r="L15" s="279">
        <v>1</v>
      </c>
      <c r="M15" s="279">
        <v>1</v>
      </c>
      <c r="N15" s="279">
        <v>8</v>
      </c>
      <c r="O15" s="279">
        <v>9</v>
      </c>
      <c r="P15" s="280">
        <f t="shared" si="0"/>
        <v>11</v>
      </c>
    </row>
    <row r="16" spans="1:16" ht="27.75" customHeight="1">
      <c r="A16" s="55">
        <v>13</v>
      </c>
      <c r="B16" s="72" t="s">
        <v>25</v>
      </c>
      <c r="C16" s="87">
        <v>683</v>
      </c>
      <c r="D16" s="87">
        <v>1173</v>
      </c>
      <c r="E16" s="87">
        <v>2</v>
      </c>
      <c r="F16" s="87">
        <v>8</v>
      </c>
      <c r="G16" s="87">
        <v>8</v>
      </c>
      <c r="H16" s="87">
        <v>0</v>
      </c>
      <c r="I16" s="87">
        <v>0</v>
      </c>
      <c r="J16" s="87">
        <v>0</v>
      </c>
      <c r="K16" s="87">
        <v>0</v>
      </c>
      <c r="L16" s="87">
        <v>6</v>
      </c>
      <c r="M16" s="87">
        <v>6</v>
      </c>
      <c r="N16" s="87">
        <v>5</v>
      </c>
      <c r="O16" s="87">
        <v>6</v>
      </c>
      <c r="P16" s="281">
        <f t="shared" si="0"/>
        <v>20</v>
      </c>
    </row>
    <row r="17" spans="1:16" ht="27.75" customHeight="1">
      <c r="A17" s="113">
        <v>14</v>
      </c>
      <c r="B17" s="278" t="s">
        <v>26</v>
      </c>
      <c r="C17" s="279">
        <v>684</v>
      </c>
      <c r="D17" s="279">
        <v>1236</v>
      </c>
      <c r="E17" s="279">
        <v>52</v>
      </c>
      <c r="F17" s="279">
        <v>1</v>
      </c>
      <c r="G17" s="279">
        <v>1</v>
      </c>
      <c r="H17" s="279">
        <v>0</v>
      </c>
      <c r="I17" s="279">
        <v>0</v>
      </c>
      <c r="J17" s="279">
        <v>0</v>
      </c>
      <c r="K17" s="279">
        <v>0</v>
      </c>
      <c r="L17" s="279">
        <v>4</v>
      </c>
      <c r="M17" s="279">
        <v>4</v>
      </c>
      <c r="N17" s="279">
        <v>1</v>
      </c>
      <c r="O17" s="279">
        <v>1</v>
      </c>
      <c r="P17" s="280">
        <f t="shared" si="0"/>
        <v>6</v>
      </c>
    </row>
    <row r="18" spans="1:16" ht="27.75" customHeight="1">
      <c r="A18" s="55">
        <v>15</v>
      </c>
      <c r="B18" s="72" t="s">
        <v>27</v>
      </c>
      <c r="C18" s="87">
        <v>668</v>
      </c>
      <c r="D18" s="87">
        <v>1201</v>
      </c>
      <c r="E18" s="87">
        <v>37</v>
      </c>
      <c r="F18" s="87">
        <v>7</v>
      </c>
      <c r="G18" s="87">
        <v>7</v>
      </c>
      <c r="H18" s="87">
        <v>0</v>
      </c>
      <c r="I18" s="87">
        <v>0</v>
      </c>
      <c r="J18" s="87">
        <v>0</v>
      </c>
      <c r="K18" s="87">
        <v>0</v>
      </c>
      <c r="L18" s="87">
        <v>3</v>
      </c>
      <c r="M18" s="87">
        <v>3</v>
      </c>
      <c r="N18" s="87">
        <v>5</v>
      </c>
      <c r="O18" s="87">
        <v>5</v>
      </c>
      <c r="P18" s="281">
        <f t="shared" si="0"/>
        <v>15</v>
      </c>
    </row>
    <row r="19" spans="1:16" ht="27.75" customHeight="1">
      <c r="A19" s="113">
        <v>16</v>
      </c>
      <c r="B19" s="278" t="s">
        <v>28</v>
      </c>
      <c r="C19" s="279">
        <v>214</v>
      </c>
      <c r="D19" s="279">
        <v>390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  <c r="P19" s="280">
        <f t="shared" si="0"/>
        <v>0</v>
      </c>
    </row>
    <row r="20" spans="1:16" ht="27.75" customHeight="1">
      <c r="A20" s="55">
        <v>17</v>
      </c>
      <c r="B20" s="72" t="s">
        <v>29</v>
      </c>
      <c r="C20" s="87">
        <v>974</v>
      </c>
      <c r="D20" s="87">
        <v>1593</v>
      </c>
      <c r="E20" s="87">
        <v>0</v>
      </c>
      <c r="F20" s="87">
        <v>4</v>
      </c>
      <c r="G20" s="87">
        <v>4</v>
      </c>
      <c r="H20" s="87">
        <v>0</v>
      </c>
      <c r="I20" s="87">
        <v>0</v>
      </c>
      <c r="J20" s="87">
        <v>0</v>
      </c>
      <c r="K20" s="87">
        <v>0</v>
      </c>
      <c r="L20" s="87">
        <v>3</v>
      </c>
      <c r="M20" s="87">
        <v>3</v>
      </c>
      <c r="N20" s="87">
        <v>5</v>
      </c>
      <c r="O20" s="87">
        <v>5</v>
      </c>
      <c r="P20" s="281">
        <f t="shared" si="0"/>
        <v>12</v>
      </c>
    </row>
    <row r="21" spans="1:16" ht="27.75" customHeight="1">
      <c r="A21" s="113">
        <v>18</v>
      </c>
      <c r="B21" s="278" t="s">
        <v>30</v>
      </c>
      <c r="C21" s="279">
        <v>702</v>
      </c>
      <c r="D21" s="279">
        <v>1236</v>
      </c>
      <c r="E21" s="279">
        <v>1</v>
      </c>
      <c r="F21" s="279">
        <v>2</v>
      </c>
      <c r="G21" s="279">
        <v>2</v>
      </c>
      <c r="H21" s="279">
        <v>0</v>
      </c>
      <c r="I21" s="279">
        <v>0</v>
      </c>
      <c r="J21" s="279">
        <v>0</v>
      </c>
      <c r="K21" s="279">
        <v>0</v>
      </c>
      <c r="L21" s="279">
        <v>4</v>
      </c>
      <c r="M21" s="279">
        <v>4</v>
      </c>
      <c r="N21" s="279">
        <v>5</v>
      </c>
      <c r="O21" s="279">
        <v>7</v>
      </c>
      <c r="P21" s="280">
        <f t="shared" si="0"/>
        <v>13</v>
      </c>
    </row>
    <row r="22" spans="1:16" ht="27.75" customHeight="1">
      <c r="A22" s="473" t="s">
        <v>8</v>
      </c>
      <c r="B22" s="473"/>
      <c r="C22" s="282">
        <v>14680</v>
      </c>
      <c r="D22" s="282">
        <v>26119</v>
      </c>
      <c r="E22" s="282">
        <v>475</v>
      </c>
      <c r="F22" s="282">
        <v>65</v>
      </c>
      <c r="G22" s="282">
        <v>66</v>
      </c>
      <c r="H22" s="282">
        <v>3</v>
      </c>
      <c r="I22" s="282">
        <v>3</v>
      </c>
      <c r="J22" s="282">
        <v>9</v>
      </c>
      <c r="K22" s="282">
        <v>10</v>
      </c>
      <c r="L22" s="282">
        <v>57</v>
      </c>
      <c r="M22" s="282">
        <v>58</v>
      </c>
      <c r="N22" s="282">
        <v>98</v>
      </c>
      <c r="O22" s="282">
        <v>114</v>
      </c>
      <c r="P22" s="282">
        <f>SUM(P4:P21)</f>
        <v>251</v>
      </c>
    </row>
    <row r="23" ht="27.75" customHeight="1"/>
  </sheetData>
  <sheetProtection/>
  <mergeCells count="10">
    <mergeCell ref="A1:P1"/>
    <mergeCell ref="A2:A3"/>
    <mergeCell ref="B2:B3"/>
    <mergeCell ref="A22:B22"/>
    <mergeCell ref="C2:D2"/>
    <mergeCell ref="F2:G2"/>
    <mergeCell ref="J2:K2"/>
    <mergeCell ref="N2:O2"/>
    <mergeCell ref="H2:I2"/>
    <mergeCell ref="L2:M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6"/>
  <sheetViews>
    <sheetView zoomScale="75" zoomScaleNormal="75" zoomScalePageLayoutView="0" workbookViewId="0" topLeftCell="A1">
      <selection activeCell="AF10" sqref="AF10"/>
    </sheetView>
  </sheetViews>
  <sheetFormatPr defaultColWidth="9.00390625" defaultRowHeight="12.75"/>
  <cols>
    <col min="2" max="2" width="27.75390625" style="0" customWidth="1"/>
    <col min="4" max="4" width="14.75390625" style="0" customWidth="1"/>
    <col min="6" max="6" width="11.875" style="0" customWidth="1"/>
    <col min="8" max="8" width="13.25390625" style="0" customWidth="1"/>
    <col min="10" max="10" width="12.75390625" style="0" customWidth="1"/>
    <col min="12" max="12" width="12.125" style="0" customWidth="1"/>
    <col min="14" max="14" width="10.875" style="0" customWidth="1"/>
    <col min="16" max="16" width="11.875" style="0" customWidth="1"/>
    <col min="18" max="18" width="12.375" style="0" customWidth="1"/>
    <col min="20" max="20" width="10.75390625" style="0" customWidth="1"/>
  </cols>
  <sheetData>
    <row r="1" spans="1:20" ht="23.25">
      <c r="A1" s="95"/>
      <c r="B1" s="474" t="s">
        <v>189</v>
      </c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95"/>
    </row>
    <row r="2" spans="1:20" ht="23.25">
      <c r="A2" s="95"/>
      <c r="B2" s="474" t="s">
        <v>190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95"/>
    </row>
    <row r="3" spans="1:20" ht="23.25">
      <c r="A3" s="95"/>
      <c r="B3" s="283"/>
      <c r="C3" s="474" t="s">
        <v>256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283"/>
      <c r="R3" s="283"/>
      <c r="S3" s="283"/>
      <c r="T3" s="95"/>
    </row>
    <row r="4" spans="1:20" ht="18">
      <c r="A4" s="96"/>
      <c r="B4" s="96"/>
      <c r="C4" s="96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96"/>
      <c r="S4" s="96"/>
      <c r="T4" s="96"/>
    </row>
    <row r="5" spans="1:20" ht="18.75" customHeight="1">
      <c r="A5" s="475" t="s">
        <v>9</v>
      </c>
      <c r="B5" s="477" t="s">
        <v>10</v>
      </c>
      <c r="C5" s="480" t="s">
        <v>191</v>
      </c>
      <c r="D5" s="480"/>
      <c r="E5" s="480"/>
      <c r="F5" s="480"/>
      <c r="G5" s="480"/>
      <c r="H5" s="480"/>
      <c r="I5" s="481" t="s">
        <v>202</v>
      </c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</row>
    <row r="6" spans="1:20" ht="17.25" customHeight="1">
      <c r="A6" s="475"/>
      <c r="B6" s="478"/>
      <c r="C6" s="480"/>
      <c r="D6" s="480"/>
      <c r="E6" s="480"/>
      <c r="F6" s="480"/>
      <c r="G6" s="480"/>
      <c r="H6" s="480"/>
      <c r="I6" s="480" t="s">
        <v>192</v>
      </c>
      <c r="J6" s="480"/>
      <c r="K6" s="480"/>
      <c r="L6" s="480"/>
      <c r="M6" s="480"/>
      <c r="N6" s="480"/>
      <c r="O6" s="480" t="s">
        <v>193</v>
      </c>
      <c r="P6" s="480"/>
      <c r="Q6" s="480"/>
      <c r="R6" s="480"/>
      <c r="S6" s="480"/>
      <c r="T6" s="480"/>
    </row>
    <row r="7" spans="1:20" ht="76.5" customHeight="1" thickBot="1">
      <c r="A7" s="476"/>
      <c r="B7" s="479"/>
      <c r="C7" s="284" t="s">
        <v>194</v>
      </c>
      <c r="D7" s="284" t="s">
        <v>195</v>
      </c>
      <c r="E7" s="284" t="s">
        <v>196</v>
      </c>
      <c r="F7" s="284" t="s">
        <v>195</v>
      </c>
      <c r="G7" s="284" t="s">
        <v>197</v>
      </c>
      <c r="H7" s="284" t="s">
        <v>195</v>
      </c>
      <c r="I7" s="284" t="s">
        <v>194</v>
      </c>
      <c r="J7" s="284" t="s">
        <v>195</v>
      </c>
      <c r="K7" s="284" t="s">
        <v>196</v>
      </c>
      <c r="L7" s="284" t="s">
        <v>195</v>
      </c>
      <c r="M7" s="284" t="s">
        <v>197</v>
      </c>
      <c r="N7" s="284" t="s">
        <v>195</v>
      </c>
      <c r="O7" s="284" t="s">
        <v>194</v>
      </c>
      <c r="P7" s="284" t="s">
        <v>195</v>
      </c>
      <c r="Q7" s="284" t="s">
        <v>198</v>
      </c>
      <c r="R7" s="284" t="s">
        <v>195</v>
      </c>
      <c r="S7" s="284" t="s">
        <v>199</v>
      </c>
      <c r="T7" s="284" t="s">
        <v>195</v>
      </c>
    </row>
    <row r="8" spans="1:20" ht="27.75" customHeight="1" thickTop="1">
      <c r="A8" s="105">
        <v>1</v>
      </c>
      <c r="B8" s="106" t="s">
        <v>13</v>
      </c>
      <c r="C8" s="218">
        <f>E8+G8</f>
        <v>222</v>
      </c>
      <c r="D8" s="218">
        <f>F8+H8</f>
        <v>0</v>
      </c>
      <c r="E8" s="218">
        <v>109</v>
      </c>
      <c r="F8" s="218">
        <v>0</v>
      </c>
      <c r="G8" s="285">
        <v>113</v>
      </c>
      <c r="H8" s="218">
        <v>0</v>
      </c>
      <c r="I8" s="218">
        <f>K8+M8</f>
        <v>256</v>
      </c>
      <c r="J8" s="218">
        <f>L8+N8</f>
        <v>0</v>
      </c>
      <c r="K8" s="218">
        <v>134</v>
      </c>
      <c r="L8" s="218">
        <v>0</v>
      </c>
      <c r="M8" s="218">
        <v>122</v>
      </c>
      <c r="N8" s="218">
        <v>0</v>
      </c>
      <c r="O8" s="218">
        <v>256</v>
      </c>
      <c r="P8" s="218">
        <v>0</v>
      </c>
      <c r="Q8" s="218">
        <v>134</v>
      </c>
      <c r="R8" s="218">
        <v>0</v>
      </c>
      <c r="S8" s="218">
        <v>122</v>
      </c>
      <c r="T8" s="218">
        <v>0</v>
      </c>
    </row>
    <row r="9" spans="1:20" ht="27.75" customHeight="1">
      <c r="A9" s="113">
        <v>2</v>
      </c>
      <c r="B9" s="114" t="s">
        <v>14</v>
      </c>
      <c r="C9" s="209">
        <f aca="true" t="shared" si="0" ref="C9:D25">E9+G9</f>
        <v>215</v>
      </c>
      <c r="D9" s="209">
        <f t="shared" si="0"/>
        <v>42</v>
      </c>
      <c r="E9" s="209">
        <v>109</v>
      </c>
      <c r="F9" s="209">
        <v>18</v>
      </c>
      <c r="G9" s="151">
        <v>106</v>
      </c>
      <c r="H9" s="209">
        <v>24</v>
      </c>
      <c r="I9" s="209">
        <f aca="true" t="shared" si="1" ref="I9:J25">K9+M9</f>
        <v>260</v>
      </c>
      <c r="J9" s="209">
        <f t="shared" si="1"/>
        <v>48</v>
      </c>
      <c r="K9" s="209">
        <v>130</v>
      </c>
      <c r="L9" s="209">
        <v>20</v>
      </c>
      <c r="M9" s="209">
        <v>130</v>
      </c>
      <c r="N9" s="209">
        <v>28</v>
      </c>
      <c r="O9" s="209">
        <v>260</v>
      </c>
      <c r="P9" s="209">
        <v>47</v>
      </c>
      <c r="Q9" s="209">
        <v>130</v>
      </c>
      <c r="R9" s="209">
        <v>20</v>
      </c>
      <c r="S9" s="209">
        <v>130</v>
      </c>
      <c r="T9" s="209">
        <v>28</v>
      </c>
    </row>
    <row r="10" spans="1:20" ht="27.75" customHeight="1">
      <c r="A10" s="55">
        <v>3</v>
      </c>
      <c r="B10" s="119" t="s">
        <v>15</v>
      </c>
      <c r="C10" s="222">
        <f t="shared" si="0"/>
        <v>306</v>
      </c>
      <c r="D10" s="222">
        <f t="shared" si="0"/>
        <v>0</v>
      </c>
      <c r="E10" s="222">
        <v>160</v>
      </c>
      <c r="F10" s="222">
        <v>0</v>
      </c>
      <c r="G10" s="231">
        <v>146</v>
      </c>
      <c r="H10" s="222">
        <v>0</v>
      </c>
      <c r="I10" s="222">
        <f t="shared" si="1"/>
        <v>377</v>
      </c>
      <c r="J10" s="222">
        <f t="shared" si="1"/>
        <v>0</v>
      </c>
      <c r="K10" s="222">
        <v>196</v>
      </c>
      <c r="L10" s="222">
        <v>0</v>
      </c>
      <c r="M10" s="222">
        <v>181</v>
      </c>
      <c r="N10" s="222">
        <v>0</v>
      </c>
      <c r="O10" s="222">
        <v>377</v>
      </c>
      <c r="P10" s="222">
        <v>0</v>
      </c>
      <c r="Q10" s="222">
        <v>196</v>
      </c>
      <c r="R10" s="222">
        <v>0</v>
      </c>
      <c r="S10" s="222">
        <v>181</v>
      </c>
      <c r="T10" s="222">
        <v>0</v>
      </c>
    </row>
    <row r="11" spans="1:20" ht="27.75" customHeight="1">
      <c r="A11" s="113">
        <v>4</v>
      </c>
      <c r="B11" s="114" t="s">
        <v>16</v>
      </c>
      <c r="C11" s="209">
        <f t="shared" si="0"/>
        <v>861</v>
      </c>
      <c r="D11" s="209">
        <f t="shared" si="0"/>
        <v>0</v>
      </c>
      <c r="E11" s="209">
        <v>370</v>
      </c>
      <c r="F11" s="209">
        <v>0</v>
      </c>
      <c r="G11" s="151">
        <v>491</v>
      </c>
      <c r="H11" s="209">
        <v>0</v>
      </c>
      <c r="I11" s="209">
        <f t="shared" si="1"/>
        <v>1058</v>
      </c>
      <c r="J11" s="209">
        <f t="shared" si="1"/>
        <v>0</v>
      </c>
      <c r="K11" s="209">
        <v>446</v>
      </c>
      <c r="L11" s="209">
        <v>0</v>
      </c>
      <c r="M11" s="209">
        <v>612</v>
      </c>
      <c r="N11" s="209">
        <v>0</v>
      </c>
      <c r="O11" s="209">
        <v>1058</v>
      </c>
      <c r="P11" s="209">
        <v>0</v>
      </c>
      <c r="Q11" s="209">
        <v>446</v>
      </c>
      <c r="R11" s="209">
        <v>0</v>
      </c>
      <c r="S11" s="209">
        <v>612</v>
      </c>
      <c r="T11" s="209">
        <v>0</v>
      </c>
    </row>
    <row r="12" spans="1:20" ht="27.75" customHeight="1">
      <c r="A12" s="55">
        <v>5</v>
      </c>
      <c r="B12" s="119" t="s">
        <v>17</v>
      </c>
      <c r="C12" s="222">
        <f t="shared" si="0"/>
        <v>752</v>
      </c>
      <c r="D12" s="222">
        <f t="shared" si="0"/>
        <v>0</v>
      </c>
      <c r="E12" s="222">
        <v>382</v>
      </c>
      <c r="F12" s="222">
        <v>0</v>
      </c>
      <c r="G12" s="231">
        <v>370</v>
      </c>
      <c r="H12" s="222">
        <v>0</v>
      </c>
      <c r="I12" s="222">
        <f t="shared" si="1"/>
        <v>867</v>
      </c>
      <c r="J12" s="222">
        <f t="shared" si="1"/>
        <v>0</v>
      </c>
      <c r="K12" s="222">
        <v>441</v>
      </c>
      <c r="L12" s="222">
        <v>0</v>
      </c>
      <c r="M12" s="222">
        <v>426</v>
      </c>
      <c r="N12" s="222">
        <v>0</v>
      </c>
      <c r="O12" s="222">
        <v>867</v>
      </c>
      <c r="P12" s="222">
        <v>0</v>
      </c>
      <c r="Q12" s="222">
        <v>441</v>
      </c>
      <c r="R12" s="222">
        <v>0</v>
      </c>
      <c r="S12" s="222">
        <v>426</v>
      </c>
      <c r="T12" s="222">
        <v>0</v>
      </c>
    </row>
    <row r="13" spans="1:20" ht="27.75" customHeight="1">
      <c r="A13" s="113">
        <v>6</v>
      </c>
      <c r="B13" s="114" t="s">
        <v>18</v>
      </c>
      <c r="C13" s="209">
        <f t="shared" si="0"/>
        <v>816</v>
      </c>
      <c r="D13" s="209">
        <f t="shared" si="0"/>
        <v>0</v>
      </c>
      <c r="E13" s="209">
        <v>367</v>
      </c>
      <c r="F13" s="209">
        <v>0</v>
      </c>
      <c r="G13" s="151">
        <v>449</v>
      </c>
      <c r="H13" s="209">
        <v>0</v>
      </c>
      <c r="I13" s="209">
        <f t="shared" si="1"/>
        <v>952</v>
      </c>
      <c r="J13" s="209">
        <f t="shared" si="1"/>
        <v>0</v>
      </c>
      <c r="K13" s="209">
        <v>433</v>
      </c>
      <c r="L13" s="209">
        <v>0</v>
      </c>
      <c r="M13" s="209">
        <v>519</v>
      </c>
      <c r="N13" s="209">
        <v>0</v>
      </c>
      <c r="O13" s="209">
        <v>952</v>
      </c>
      <c r="P13" s="209">
        <v>0</v>
      </c>
      <c r="Q13" s="209">
        <v>433</v>
      </c>
      <c r="R13" s="209">
        <v>0</v>
      </c>
      <c r="S13" s="209">
        <v>519</v>
      </c>
      <c r="T13" s="209">
        <v>0</v>
      </c>
    </row>
    <row r="14" spans="1:20" ht="27.75" customHeight="1">
      <c r="A14" s="55">
        <v>7</v>
      </c>
      <c r="B14" s="119" t="s">
        <v>19</v>
      </c>
      <c r="C14" s="222">
        <f t="shared" si="0"/>
        <v>316</v>
      </c>
      <c r="D14" s="222">
        <f t="shared" si="0"/>
        <v>12</v>
      </c>
      <c r="E14" s="222">
        <v>170</v>
      </c>
      <c r="F14" s="222">
        <v>5</v>
      </c>
      <c r="G14" s="231">
        <v>146</v>
      </c>
      <c r="H14" s="222">
        <v>7</v>
      </c>
      <c r="I14" s="222">
        <f t="shared" si="1"/>
        <v>358</v>
      </c>
      <c r="J14" s="222">
        <f t="shared" si="1"/>
        <v>14</v>
      </c>
      <c r="K14" s="222">
        <v>191</v>
      </c>
      <c r="L14" s="222">
        <v>7</v>
      </c>
      <c r="M14" s="222">
        <v>167</v>
      </c>
      <c r="N14" s="222">
        <v>7</v>
      </c>
      <c r="O14" s="222">
        <v>358</v>
      </c>
      <c r="P14" s="222">
        <v>14</v>
      </c>
      <c r="Q14" s="222">
        <v>191</v>
      </c>
      <c r="R14" s="222">
        <v>7</v>
      </c>
      <c r="S14" s="222">
        <v>167</v>
      </c>
      <c r="T14" s="222">
        <v>7</v>
      </c>
    </row>
    <row r="15" spans="1:20" ht="27.75" customHeight="1">
      <c r="A15" s="113">
        <v>8</v>
      </c>
      <c r="B15" s="114" t="s">
        <v>20</v>
      </c>
      <c r="C15" s="209">
        <f t="shared" si="0"/>
        <v>186</v>
      </c>
      <c r="D15" s="209">
        <f t="shared" si="0"/>
        <v>0</v>
      </c>
      <c r="E15" s="209">
        <v>99</v>
      </c>
      <c r="F15" s="209">
        <v>0</v>
      </c>
      <c r="G15" s="151">
        <v>87</v>
      </c>
      <c r="H15" s="209">
        <v>0</v>
      </c>
      <c r="I15" s="209">
        <f t="shared" si="1"/>
        <v>219</v>
      </c>
      <c r="J15" s="209">
        <f t="shared" si="1"/>
        <v>0</v>
      </c>
      <c r="K15" s="209">
        <v>116</v>
      </c>
      <c r="L15" s="209">
        <v>0</v>
      </c>
      <c r="M15" s="209">
        <v>103</v>
      </c>
      <c r="N15" s="209">
        <v>0</v>
      </c>
      <c r="O15" s="209">
        <v>219</v>
      </c>
      <c r="P15" s="209">
        <v>0</v>
      </c>
      <c r="Q15" s="209">
        <v>116</v>
      </c>
      <c r="R15" s="209">
        <v>0</v>
      </c>
      <c r="S15" s="209">
        <v>103</v>
      </c>
      <c r="T15" s="209">
        <v>0</v>
      </c>
    </row>
    <row r="16" spans="1:20" ht="27.75" customHeight="1">
      <c r="A16" s="55">
        <v>9</v>
      </c>
      <c r="B16" s="119" t="s">
        <v>21</v>
      </c>
      <c r="C16" s="222">
        <f t="shared" si="0"/>
        <v>325</v>
      </c>
      <c r="D16" s="222">
        <f t="shared" si="0"/>
        <v>0</v>
      </c>
      <c r="E16" s="222">
        <v>165</v>
      </c>
      <c r="F16" s="222">
        <v>0</v>
      </c>
      <c r="G16" s="231">
        <v>160</v>
      </c>
      <c r="H16" s="222">
        <v>0</v>
      </c>
      <c r="I16" s="222">
        <f t="shared" si="1"/>
        <v>395</v>
      </c>
      <c r="J16" s="222">
        <f t="shared" si="1"/>
        <v>0</v>
      </c>
      <c r="K16" s="222">
        <v>202</v>
      </c>
      <c r="L16" s="222">
        <v>0</v>
      </c>
      <c r="M16" s="222">
        <v>193</v>
      </c>
      <c r="N16" s="222">
        <v>0</v>
      </c>
      <c r="O16" s="222">
        <v>395</v>
      </c>
      <c r="P16" s="222">
        <v>0</v>
      </c>
      <c r="Q16" s="222">
        <v>202</v>
      </c>
      <c r="R16" s="222">
        <v>0</v>
      </c>
      <c r="S16" s="222">
        <v>193</v>
      </c>
      <c r="T16" s="222">
        <v>0</v>
      </c>
    </row>
    <row r="17" spans="1:20" ht="27.75" customHeight="1">
      <c r="A17" s="113">
        <v>10</v>
      </c>
      <c r="B17" s="114" t="s">
        <v>22</v>
      </c>
      <c r="C17" s="209">
        <f t="shared" si="0"/>
        <v>128</v>
      </c>
      <c r="D17" s="209">
        <f t="shared" si="0"/>
        <v>0</v>
      </c>
      <c r="E17" s="209">
        <v>60</v>
      </c>
      <c r="F17" s="209">
        <v>0</v>
      </c>
      <c r="G17" s="151">
        <v>68</v>
      </c>
      <c r="H17" s="209">
        <v>0</v>
      </c>
      <c r="I17" s="209">
        <f t="shared" si="1"/>
        <v>154</v>
      </c>
      <c r="J17" s="209">
        <f t="shared" si="1"/>
        <v>0</v>
      </c>
      <c r="K17" s="209">
        <v>71</v>
      </c>
      <c r="L17" s="209">
        <v>0</v>
      </c>
      <c r="M17" s="209">
        <v>83</v>
      </c>
      <c r="N17" s="209">
        <v>0</v>
      </c>
      <c r="O17" s="209">
        <v>154</v>
      </c>
      <c r="P17" s="209">
        <v>0</v>
      </c>
      <c r="Q17" s="209">
        <v>71</v>
      </c>
      <c r="R17" s="209">
        <v>0</v>
      </c>
      <c r="S17" s="209">
        <v>83</v>
      </c>
      <c r="T17" s="209">
        <v>0</v>
      </c>
    </row>
    <row r="18" spans="1:20" ht="27.75" customHeight="1">
      <c r="A18" s="55">
        <v>11</v>
      </c>
      <c r="B18" s="119" t="s">
        <v>23</v>
      </c>
      <c r="C18" s="222">
        <f t="shared" si="0"/>
        <v>223</v>
      </c>
      <c r="D18" s="222">
        <f t="shared" si="0"/>
        <v>0</v>
      </c>
      <c r="E18" s="222">
        <v>114</v>
      </c>
      <c r="F18" s="222">
        <v>0</v>
      </c>
      <c r="G18" s="231">
        <v>109</v>
      </c>
      <c r="H18" s="222">
        <v>0</v>
      </c>
      <c r="I18" s="222">
        <f t="shared" si="1"/>
        <v>283</v>
      </c>
      <c r="J18" s="222">
        <f t="shared" si="1"/>
        <v>0</v>
      </c>
      <c r="K18" s="222">
        <v>144</v>
      </c>
      <c r="L18" s="222">
        <v>0</v>
      </c>
      <c r="M18" s="222">
        <v>139</v>
      </c>
      <c r="N18" s="222">
        <v>0</v>
      </c>
      <c r="O18" s="222">
        <v>283</v>
      </c>
      <c r="P18" s="222">
        <v>0</v>
      </c>
      <c r="Q18" s="222">
        <v>144</v>
      </c>
      <c r="R18" s="222">
        <v>0</v>
      </c>
      <c r="S18" s="222">
        <v>139</v>
      </c>
      <c r="T18" s="222">
        <v>0</v>
      </c>
    </row>
    <row r="19" spans="1:20" ht="27.75" customHeight="1">
      <c r="A19" s="113">
        <v>12</v>
      </c>
      <c r="B19" s="114" t="s">
        <v>24</v>
      </c>
      <c r="C19" s="209">
        <f t="shared" si="0"/>
        <v>286</v>
      </c>
      <c r="D19" s="209">
        <f t="shared" si="0"/>
        <v>0</v>
      </c>
      <c r="E19" s="209">
        <v>127</v>
      </c>
      <c r="F19" s="209">
        <v>0</v>
      </c>
      <c r="G19" s="151">
        <v>159</v>
      </c>
      <c r="H19" s="209">
        <v>0</v>
      </c>
      <c r="I19" s="209">
        <f t="shared" si="1"/>
        <v>343</v>
      </c>
      <c r="J19" s="209">
        <f t="shared" si="1"/>
        <v>0</v>
      </c>
      <c r="K19" s="209">
        <v>156</v>
      </c>
      <c r="L19" s="209">
        <v>0</v>
      </c>
      <c r="M19" s="209">
        <v>187</v>
      </c>
      <c r="N19" s="209">
        <v>0</v>
      </c>
      <c r="O19" s="209">
        <v>343</v>
      </c>
      <c r="P19" s="209">
        <v>0</v>
      </c>
      <c r="Q19" s="209">
        <v>156</v>
      </c>
      <c r="R19" s="209">
        <v>0</v>
      </c>
      <c r="S19" s="209">
        <v>187</v>
      </c>
      <c r="T19" s="209">
        <v>0</v>
      </c>
    </row>
    <row r="20" spans="1:20" ht="27.75" customHeight="1">
      <c r="A20" s="55">
        <v>13</v>
      </c>
      <c r="B20" s="119" t="s">
        <v>25</v>
      </c>
      <c r="C20" s="222">
        <f t="shared" si="0"/>
        <v>171</v>
      </c>
      <c r="D20" s="222">
        <f t="shared" si="0"/>
        <v>0</v>
      </c>
      <c r="E20" s="222">
        <v>80</v>
      </c>
      <c r="F20" s="222">
        <v>0</v>
      </c>
      <c r="G20" s="231">
        <v>91</v>
      </c>
      <c r="H20" s="222">
        <v>0</v>
      </c>
      <c r="I20" s="222">
        <f t="shared" si="1"/>
        <v>190</v>
      </c>
      <c r="J20" s="222">
        <f t="shared" si="1"/>
        <v>0</v>
      </c>
      <c r="K20" s="222">
        <v>91</v>
      </c>
      <c r="L20" s="222">
        <v>0</v>
      </c>
      <c r="M20" s="222">
        <v>99</v>
      </c>
      <c r="N20" s="222">
        <v>0</v>
      </c>
      <c r="O20" s="222">
        <v>190</v>
      </c>
      <c r="P20" s="222">
        <v>0</v>
      </c>
      <c r="Q20" s="222">
        <v>91</v>
      </c>
      <c r="R20" s="222">
        <v>0</v>
      </c>
      <c r="S20" s="222">
        <v>99</v>
      </c>
      <c r="T20" s="222">
        <v>0</v>
      </c>
    </row>
    <row r="21" spans="1:20" ht="27.75" customHeight="1">
      <c r="A21" s="113">
        <v>14</v>
      </c>
      <c r="B21" s="114" t="s">
        <v>26</v>
      </c>
      <c r="C21" s="209">
        <f t="shared" si="0"/>
        <v>271</v>
      </c>
      <c r="D21" s="209">
        <f t="shared" si="0"/>
        <v>0</v>
      </c>
      <c r="E21" s="209">
        <v>135</v>
      </c>
      <c r="F21" s="209">
        <v>0</v>
      </c>
      <c r="G21" s="151">
        <v>136</v>
      </c>
      <c r="H21" s="209">
        <v>0</v>
      </c>
      <c r="I21" s="209">
        <f t="shared" si="1"/>
        <v>318</v>
      </c>
      <c r="J21" s="209">
        <f t="shared" si="1"/>
        <v>0</v>
      </c>
      <c r="K21" s="209">
        <v>156</v>
      </c>
      <c r="L21" s="209">
        <v>0</v>
      </c>
      <c r="M21" s="209">
        <v>162</v>
      </c>
      <c r="N21" s="209">
        <v>0</v>
      </c>
      <c r="O21" s="209">
        <v>318</v>
      </c>
      <c r="P21" s="209">
        <v>0</v>
      </c>
      <c r="Q21" s="209">
        <v>156</v>
      </c>
      <c r="R21" s="209">
        <v>0</v>
      </c>
      <c r="S21" s="209">
        <v>162</v>
      </c>
      <c r="T21" s="209">
        <v>0</v>
      </c>
    </row>
    <row r="22" spans="1:20" ht="27.75" customHeight="1">
      <c r="A22" s="55">
        <v>15</v>
      </c>
      <c r="B22" s="119" t="s">
        <v>27</v>
      </c>
      <c r="C22" s="222">
        <f t="shared" si="0"/>
        <v>225</v>
      </c>
      <c r="D22" s="222">
        <f t="shared" si="0"/>
        <v>0</v>
      </c>
      <c r="E22" s="222">
        <v>113</v>
      </c>
      <c r="F22" s="222">
        <v>0</v>
      </c>
      <c r="G22" s="231">
        <v>112</v>
      </c>
      <c r="H22" s="222">
        <v>0</v>
      </c>
      <c r="I22" s="222">
        <f t="shared" si="1"/>
        <v>258</v>
      </c>
      <c r="J22" s="222">
        <f t="shared" si="1"/>
        <v>0</v>
      </c>
      <c r="K22" s="222">
        <v>132</v>
      </c>
      <c r="L22" s="222">
        <v>0</v>
      </c>
      <c r="M22" s="222">
        <v>126</v>
      </c>
      <c r="N22" s="222">
        <v>0</v>
      </c>
      <c r="O22" s="222">
        <v>258</v>
      </c>
      <c r="P22" s="222">
        <v>0</v>
      </c>
      <c r="Q22" s="222">
        <v>132</v>
      </c>
      <c r="R22" s="222">
        <v>0</v>
      </c>
      <c r="S22" s="222">
        <v>126</v>
      </c>
      <c r="T22" s="222">
        <v>0</v>
      </c>
    </row>
    <row r="23" spans="1:20" ht="27.75" customHeight="1">
      <c r="A23" s="113">
        <v>16</v>
      </c>
      <c r="B23" s="114" t="s">
        <v>28</v>
      </c>
      <c r="C23" s="209">
        <f t="shared" si="0"/>
        <v>119</v>
      </c>
      <c r="D23" s="209">
        <f t="shared" si="0"/>
        <v>0</v>
      </c>
      <c r="E23" s="209">
        <v>72</v>
      </c>
      <c r="F23" s="209">
        <v>0</v>
      </c>
      <c r="G23" s="151">
        <v>47</v>
      </c>
      <c r="H23" s="209">
        <v>0</v>
      </c>
      <c r="I23" s="209">
        <f t="shared" si="1"/>
        <v>156</v>
      </c>
      <c r="J23" s="209">
        <f t="shared" si="1"/>
        <v>0</v>
      </c>
      <c r="K23" s="209">
        <v>91</v>
      </c>
      <c r="L23" s="209">
        <v>0</v>
      </c>
      <c r="M23" s="209">
        <v>65</v>
      </c>
      <c r="N23" s="209">
        <v>0</v>
      </c>
      <c r="O23" s="209">
        <v>156</v>
      </c>
      <c r="P23" s="209">
        <v>0</v>
      </c>
      <c r="Q23" s="209">
        <v>91</v>
      </c>
      <c r="R23" s="209">
        <v>0</v>
      </c>
      <c r="S23" s="209">
        <v>65</v>
      </c>
      <c r="T23" s="209">
        <v>0</v>
      </c>
    </row>
    <row r="24" spans="1:20" ht="27.75" customHeight="1">
      <c r="A24" s="55">
        <v>17</v>
      </c>
      <c r="B24" s="119" t="s">
        <v>29</v>
      </c>
      <c r="C24" s="222">
        <f t="shared" si="0"/>
        <v>274</v>
      </c>
      <c r="D24" s="222">
        <f t="shared" si="0"/>
        <v>0</v>
      </c>
      <c r="E24" s="222">
        <v>131</v>
      </c>
      <c r="F24" s="222">
        <v>0</v>
      </c>
      <c r="G24" s="231">
        <v>143</v>
      </c>
      <c r="H24" s="222">
        <v>0</v>
      </c>
      <c r="I24" s="222">
        <f t="shared" si="1"/>
        <v>321</v>
      </c>
      <c r="J24" s="222">
        <f t="shared" si="1"/>
        <v>0</v>
      </c>
      <c r="K24" s="222">
        <v>157</v>
      </c>
      <c r="L24" s="222">
        <v>0</v>
      </c>
      <c r="M24" s="222">
        <v>164</v>
      </c>
      <c r="N24" s="222">
        <v>0</v>
      </c>
      <c r="O24" s="222">
        <v>321</v>
      </c>
      <c r="P24" s="222">
        <v>0</v>
      </c>
      <c r="Q24" s="222">
        <v>157</v>
      </c>
      <c r="R24" s="222">
        <v>0</v>
      </c>
      <c r="S24" s="222">
        <v>164</v>
      </c>
      <c r="T24" s="222">
        <v>0</v>
      </c>
    </row>
    <row r="25" spans="1:20" ht="27.75" customHeight="1">
      <c r="A25" s="113">
        <v>18</v>
      </c>
      <c r="B25" s="114" t="s">
        <v>30</v>
      </c>
      <c r="C25" s="209">
        <f t="shared" si="0"/>
        <v>443</v>
      </c>
      <c r="D25" s="209">
        <f t="shared" si="0"/>
        <v>0</v>
      </c>
      <c r="E25" s="209">
        <v>218</v>
      </c>
      <c r="F25" s="209">
        <v>0</v>
      </c>
      <c r="G25" s="151">
        <v>225</v>
      </c>
      <c r="H25" s="209">
        <v>0</v>
      </c>
      <c r="I25" s="209">
        <f t="shared" si="1"/>
        <v>513</v>
      </c>
      <c r="J25" s="209">
        <f t="shared" si="1"/>
        <v>0</v>
      </c>
      <c r="K25" s="209">
        <v>254</v>
      </c>
      <c r="L25" s="209">
        <v>0</v>
      </c>
      <c r="M25" s="209">
        <v>259</v>
      </c>
      <c r="N25" s="209">
        <v>0</v>
      </c>
      <c r="O25" s="209">
        <v>513</v>
      </c>
      <c r="P25" s="209">
        <v>0</v>
      </c>
      <c r="Q25" s="209">
        <v>254</v>
      </c>
      <c r="R25" s="209">
        <v>0</v>
      </c>
      <c r="S25" s="209">
        <v>259</v>
      </c>
      <c r="T25" s="209">
        <v>0</v>
      </c>
    </row>
    <row r="26" spans="1:20" ht="27.75" customHeight="1">
      <c r="A26" s="346" t="s">
        <v>8</v>
      </c>
      <c r="B26" s="347"/>
      <c r="C26" s="99">
        <f>SUM(C8:C25)</f>
        <v>6139</v>
      </c>
      <c r="D26" s="99">
        <f>SUM(D8:D25)</f>
        <v>54</v>
      </c>
      <c r="E26" s="99">
        <v>2981</v>
      </c>
      <c r="F26" s="99">
        <v>23</v>
      </c>
      <c r="G26" s="286">
        <v>3158</v>
      </c>
      <c r="H26" s="99">
        <v>31</v>
      </c>
      <c r="I26" s="99">
        <f>SUM(I8:I25)</f>
        <v>7278</v>
      </c>
      <c r="J26" s="99">
        <f>SUM(J8:J25)</f>
        <v>62</v>
      </c>
      <c r="K26" s="99">
        <v>3541</v>
      </c>
      <c r="L26" s="99">
        <v>27</v>
      </c>
      <c r="M26" s="99">
        <v>3737</v>
      </c>
      <c r="N26" s="99">
        <v>35</v>
      </c>
      <c r="O26" s="99">
        <v>7278</v>
      </c>
      <c r="P26" s="99">
        <v>61</v>
      </c>
      <c r="Q26" s="99">
        <v>3541</v>
      </c>
      <c r="R26" s="99">
        <v>27</v>
      </c>
      <c r="S26" s="99">
        <v>3737</v>
      </c>
      <c r="T26" s="99">
        <v>35</v>
      </c>
    </row>
  </sheetData>
  <sheetProtection/>
  <mergeCells count="10">
    <mergeCell ref="A26:B26"/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2.75"/>
  <cols>
    <col min="2" max="2" width="23.875" style="0" bestFit="1" customWidth="1"/>
    <col min="3" max="3" width="11.875" style="0" customWidth="1"/>
    <col min="9" max="9" width="16.875" style="0" customWidth="1"/>
    <col min="10" max="10" width="14.375" style="0" customWidth="1"/>
    <col min="11" max="11" width="17.125" style="0" customWidth="1"/>
    <col min="12" max="12" width="16.00390625" style="0" customWidth="1"/>
  </cols>
  <sheetData>
    <row r="1" spans="1:13" ht="18.75">
      <c r="A1" s="487" t="s">
        <v>257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18.75">
      <c r="A2" s="488" t="s">
        <v>258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</row>
    <row r="3" spans="1:13" ht="15">
      <c r="A3" s="482" t="s">
        <v>215</v>
      </c>
      <c r="B3" s="482" t="s">
        <v>10</v>
      </c>
      <c r="C3" s="489" t="s">
        <v>259</v>
      </c>
      <c r="D3" s="489"/>
      <c r="E3" s="489"/>
      <c r="F3" s="489"/>
      <c r="G3" s="489"/>
      <c r="H3" s="489"/>
      <c r="I3" s="482" t="s">
        <v>260</v>
      </c>
      <c r="J3" s="482" t="s">
        <v>261</v>
      </c>
      <c r="K3" s="482" t="s">
        <v>262</v>
      </c>
      <c r="L3" s="482" t="s">
        <v>263</v>
      </c>
      <c r="M3" s="484" t="s">
        <v>264</v>
      </c>
    </row>
    <row r="4" spans="1:13" ht="12.75">
      <c r="A4" s="482"/>
      <c r="B4" s="482"/>
      <c r="C4" s="482" t="s">
        <v>265</v>
      </c>
      <c r="D4" s="486" t="s">
        <v>138</v>
      </c>
      <c r="E4" s="486"/>
      <c r="F4" s="486"/>
      <c r="G4" s="486"/>
      <c r="H4" s="486"/>
      <c r="I4" s="482"/>
      <c r="J4" s="482"/>
      <c r="K4" s="482"/>
      <c r="L4" s="482"/>
      <c r="M4" s="484"/>
    </row>
    <row r="5" spans="1:13" ht="51.75" thickBot="1">
      <c r="A5" s="483"/>
      <c r="B5" s="483"/>
      <c r="C5" s="483"/>
      <c r="D5" s="287" t="s">
        <v>266</v>
      </c>
      <c r="E5" s="287" t="s">
        <v>267</v>
      </c>
      <c r="F5" s="287" t="s">
        <v>268</v>
      </c>
      <c r="G5" s="287" t="s">
        <v>269</v>
      </c>
      <c r="H5" s="287" t="s">
        <v>270</v>
      </c>
      <c r="I5" s="483"/>
      <c r="J5" s="483"/>
      <c r="K5" s="483"/>
      <c r="L5" s="483"/>
      <c r="M5" s="485"/>
    </row>
    <row r="6" spans="1:13" ht="27.75" customHeight="1" thickTop="1">
      <c r="A6" s="105">
        <v>1</v>
      </c>
      <c r="B6" s="106" t="s">
        <v>13</v>
      </c>
      <c r="C6" s="288">
        <v>2</v>
      </c>
      <c r="D6" s="289">
        <v>0</v>
      </c>
      <c r="E6" s="289">
        <v>1</v>
      </c>
      <c r="F6" s="289">
        <v>1</v>
      </c>
      <c r="G6" s="289">
        <v>0</v>
      </c>
      <c r="H6" s="289">
        <v>0</v>
      </c>
      <c r="I6" s="290">
        <v>0</v>
      </c>
      <c r="J6" s="290">
        <v>0</v>
      </c>
      <c r="K6" s="290">
        <v>0</v>
      </c>
      <c r="L6" s="290">
        <v>0</v>
      </c>
      <c r="M6" s="290">
        <v>2</v>
      </c>
    </row>
    <row r="7" spans="1:13" ht="27.75" customHeight="1">
      <c r="A7" s="113">
        <v>2</v>
      </c>
      <c r="B7" s="114" t="s">
        <v>14</v>
      </c>
      <c r="C7" s="291">
        <v>10</v>
      </c>
      <c r="D7" s="292">
        <v>0</v>
      </c>
      <c r="E7" s="292">
        <v>7</v>
      </c>
      <c r="F7" s="292">
        <v>4</v>
      </c>
      <c r="G7" s="292">
        <v>0</v>
      </c>
      <c r="H7" s="292">
        <v>0</v>
      </c>
      <c r="I7" s="293">
        <v>0</v>
      </c>
      <c r="J7" s="293">
        <v>0</v>
      </c>
      <c r="K7" s="293">
        <v>0</v>
      </c>
      <c r="L7" s="293">
        <v>0</v>
      </c>
      <c r="M7" s="293">
        <v>10</v>
      </c>
    </row>
    <row r="8" spans="1:13" ht="27.75" customHeight="1">
      <c r="A8" s="55">
        <v>3</v>
      </c>
      <c r="B8" s="119" t="s">
        <v>15</v>
      </c>
      <c r="C8" s="294">
        <v>7</v>
      </c>
      <c r="D8" s="295">
        <v>0</v>
      </c>
      <c r="E8" s="295">
        <v>4</v>
      </c>
      <c r="F8" s="295">
        <v>3</v>
      </c>
      <c r="G8" s="295">
        <v>0</v>
      </c>
      <c r="H8" s="295">
        <v>0</v>
      </c>
      <c r="I8" s="296">
        <v>0</v>
      </c>
      <c r="J8" s="296">
        <v>0</v>
      </c>
      <c r="K8" s="296">
        <v>0</v>
      </c>
      <c r="L8" s="296">
        <v>0</v>
      </c>
      <c r="M8" s="296">
        <v>7</v>
      </c>
    </row>
    <row r="9" spans="1:13" ht="27.75" customHeight="1">
      <c r="A9" s="113">
        <v>4</v>
      </c>
      <c r="B9" s="114" t="s">
        <v>16</v>
      </c>
      <c r="C9" s="291">
        <v>3</v>
      </c>
      <c r="D9" s="292">
        <v>1</v>
      </c>
      <c r="E9" s="292">
        <v>0</v>
      </c>
      <c r="F9" s="292">
        <v>2</v>
      </c>
      <c r="G9" s="292">
        <v>0</v>
      </c>
      <c r="H9" s="292">
        <v>0</v>
      </c>
      <c r="I9" s="293">
        <v>0</v>
      </c>
      <c r="J9" s="293">
        <v>0</v>
      </c>
      <c r="K9" s="293">
        <v>0</v>
      </c>
      <c r="L9" s="293">
        <v>0</v>
      </c>
      <c r="M9" s="293">
        <v>3</v>
      </c>
    </row>
    <row r="10" spans="1:13" ht="27.75" customHeight="1">
      <c r="A10" s="55">
        <v>5</v>
      </c>
      <c r="B10" s="119" t="s">
        <v>17</v>
      </c>
      <c r="C10" s="294">
        <v>10</v>
      </c>
      <c r="D10" s="295">
        <v>0</v>
      </c>
      <c r="E10" s="295">
        <v>1</v>
      </c>
      <c r="F10" s="295">
        <v>8</v>
      </c>
      <c r="G10" s="295">
        <v>0</v>
      </c>
      <c r="H10" s="295">
        <v>1</v>
      </c>
      <c r="I10" s="296">
        <v>2</v>
      </c>
      <c r="J10" s="296">
        <v>0</v>
      </c>
      <c r="K10" s="296">
        <v>0</v>
      </c>
      <c r="L10" s="296">
        <v>0</v>
      </c>
      <c r="M10" s="296">
        <v>12</v>
      </c>
    </row>
    <row r="11" spans="1:13" ht="27.75" customHeight="1">
      <c r="A11" s="113">
        <v>6</v>
      </c>
      <c r="B11" s="114" t="s">
        <v>18</v>
      </c>
      <c r="C11" s="291">
        <v>19</v>
      </c>
      <c r="D11" s="292">
        <v>5</v>
      </c>
      <c r="E11" s="292">
        <v>2</v>
      </c>
      <c r="F11" s="292">
        <v>9</v>
      </c>
      <c r="G11" s="292">
        <v>0</v>
      </c>
      <c r="H11" s="292">
        <v>3</v>
      </c>
      <c r="I11" s="293">
        <v>0</v>
      </c>
      <c r="J11" s="293">
        <v>0</v>
      </c>
      <c r="K11" s="293">
        <v>0</v>
      </c>
      <c r="L11" s="293">
        <v>4</v>
      </c>
      <c r="M11" s="293">
        <v>23</v>
      </c>
    </row>
    <row r="12" spans="1:13" ht="27.75" customHeight="1">
      <c r="A12" s="55">
        <v>7</v>
      </c>
      <c r="B12" s="119" t="s">
        <v>19</v>
      </c>
      <c r="C12" s="294">
        <v>3</v>
      </c>
      <c r="D12" s="295">
        <v>0</v>
      </c>
      <c r="E12" s="295">
        <v>1</v>
      </c>
      <c r="F12" s="295">
        <v>2</v>
      </c>
      <c r="G12" s="295">
        <v>0</v>
      </c>
      <c r="H12" s="295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3</v>
      </c>
    </row>
    <row r="13" spans="1:13" ht="27.75" customHeight="1">
      <c r="A13" s="113">
        <v>8</v>
      </c>
      <c r="B13" s="114" t="s">
        <v>20</v>
      </c>
      <c r="C13" s="291">
        <v>4</v>
      </c>
      <c r="D13" s="292">
        <v>0</v>
      </c>
      <c r="E13" s="292">
        <v>2</v>
      </c>
      <c r="F13" s="292">
        <v>2</v>
      </c>
      <c r="G13" s="292">
        <v>0</v>
      </c>
      <c r="H13" s="292">
        <v>0</v>
      </c>
      <c r="I13" s="293">
        <v>1</v>
      </c>
      <c r="J13" s="293">
        <v>0</v>
      </c>
      <c r="K13" s="293">
        <v>0</v>
      </c>
      <c r="L13" s="293">
        <v>0</v>
      </c>
      <c r="M13" s="293">
        <v>5</v>
      </c>
    </row>
    <row r="14" spans="1:13" ht="27.75" customHeight="1">
      <c r="A14" s="55">
        <v>9</v>
      </c>
      <c r="B14" s="119" t="s">
        <v>21</v>
      </c>
      <c r="C14" s="294">
        <v>4</v>
      </c>
      <c r="D14" s="295">
        <v>1</v>
      </c>
      <c r="E14" s="295">
        <v>0</v>
      </c>
      <c r="F14" s="295">
        <v>3</v>
      </c>
      <c r="G14" s="295">
        <v>0</v>
      </c>
      <c r="H14" s="295">
        <v>0</v>
      </c>
      <c r="I14" s="296">
        <v>0</v>
      </c>
      <c r="J14" s="296">
        <v>0</v>
      </c>
      <c r="K14" s="296">
        <v>0</v>
      </c>
      <c r="L14" s="296">
        <v>1</v>
      </c>
      <c r="M14" s="296">
        <v>5</v>
      </c>
    </row>
    <row r="15" spans="1:13" ht="27.75" customHeight="1">
      <c r="A15" s="113">
        <v>10</v>
      </c>
      <c r="B15" s="114" t="s">
        <v>22</v>
      </c>
      <c r="C15" s="291">
        <v>3</v>
      </c>
      <c r="D15" s="292">
        <v>0</v>
      </c>
      <c r="E15" s="292">
        <v>1</v>
      </c>
      <c r="F15" s="292">
        <v>2</v>
      </c>
      <c r="G15" s="292">
        <v>0</v>
      </c>
      <c r="H15" s="292">
        <v>0</v>
      </c>
      <c r="I15" s="293">
        <v>0</v>
      </c>
      <c r="J15" s="293">
        <v>0</v>
      </c>
      <c r="K15" s="293">
        <v>0</v>
      </c>
      <c r="L15" s="293">
        <v>0</v>
      </c>
      <c r="M15" s="293">
        <v>3</v>
      </c>
    </row>
    <row r="16" spans="1:13" ht="27.75" customHeight="1">
      <c r="A16" s="55">
        <v>11</v>
      </c>
      <c r="B16" s="119" t="s">
        <v>23</v>
      </c>
      <c r="C16" s="294">
        <v>0</v>
      </c>
      <c r="D16" s="295">
        <v>0</v>
      </c>
      <c r="E16" s="295">
        <v>0</v>
      </c>
      <c r="F16" s="295">
        <v>0</v>
      </c>
      <c r="G16" s="295">
        <v>0</v>
      </c>
      <c r="H16" s="295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</row>
    <row r="17" spans="1:13" ht="27.75" customHeight="1">
      <c r="A17" s="113">
        <v>12</v>
      </c>
      <c r="B17" s="114" t="s">
        <v>24</v>
      </c>
      <c r="C17" s="291">
        <v>5</v>
      </c>
      <c r="D17" s="292">
        <v>1</v>
      </c>
      <c r="E17" s="292">
        <v>0</v>
      </c>
      <c r="F17" s="292">
        <v>3</v>
      </c>
      <c r="G17" s="292">
        <v>1</v>
      </c>
      <c r="H17" s="292">
        <v>0</v>
      </c>
      <c r="I17" s="293">
        <v>0</v>
      </c>
      <c r="J17" s="293">
        <v>0</v>
      </c>
      <c r="K17" s="293">
        <v>0</v>
      </c>
      <c r="L17" s="293">
        <v>1</v>
      </c>
      <c r="M17" s="293">
        <v>6</v>
      </c>
    </row>
    <row r="18" spans="1:13" ht="27.75" customHeight="1">
      <c r="A18" s="55">
        <v>13</v>
      </c>
      <c r="B18" s="119" t="s">
        <v>25</v>
      </c>
      <c r="C18" s="294">
        <v>1</v>
      </c>
      <c r="D18" s="295">
        <v>1</v>
      </c>
      <c r="E18" s="295">
        <v>0</v>
      </c>
      <c r="F18" s="295">
        <v>0</v>
      </c>
      <c r="G18" s="295">
        <v>0</v>
      </c>
      <c r="H18" s="295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1</v>
      </c>
    </row>
    <row r="19" spans="1:13" ht="27.75" customHeight="1">
      <c r="A19" s="113">
        <v>14</v>
      </c>
      <c r="B19" s="114" t="s">
        <v>26</v>
      </c>
      <c r="C19" s="291">
        <v>2</v>
      </c>
      <c r="D19" s="292">
        <v>0</v>
      </c>
      <c r="E19" s="292">
        <v>2</v>
      </c>
      <c r="F19" s="292">
        <v>0</v>
      </c>
      <c r="G19" s="292">
        <v>0</v>
      </c>
      <c r="H19" s="292">
        <v>0</v>
      </c>
      <c r="I19" s="293">
        <v>0</v>
      </c>
      <c r="J19" s="293">
        <v>0</v>
      </c>
      <c r="K19" s="293">
        <v>0</v>
      </c>
      <c r="L19" s="293">
        <v>0</v>
      </c>
      <c r="M19" s="293">
        <v>2</v>
      </c>
    </row>
    <row r="20" spans="1:13" ht="27.75" customHeight="1">
      <c r="A20" s="55">
        <v>15</v>
      </c>
      <c r="B20" s="119" t="s">
        <v>27</v>
      </c>
      <c r="C20" s="294">
        <v>2</v>
      </c>
      <c r="D20" s="295">
        <v>0</v>
      </c>
      <c r="E20" s="295">
        <v>1</v>
      </c>
      <c r="F20" s="295">
        <v>1</v>
      </c>
      <c r="G20" s="295">
        <v>0</v>
      </c>
      <c r="H20" s="295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2</v>
      </c>
    </row>
    <row r="21" spans="1:13" ht="27.75" customHeight="1">
      <c r="A21" s="113">
        <v>16</v>
      </c>
      <c r="B21" s="114" t="s">
        <v>28</v>
      </c>
      <c r="C21" s="291">
        <v>1</v>
      </c>
      <c r="D21" s="292">
        <v>0</v>
      </c>
      <c r="E21" s="292">
        <v>1</v>
      </c>
      <c r="F21" s="292">
        <v>0</v>
      </c>
      <c r="G21" s="292">
        <v>0</v>
      </c>
      <c r="H21" s="292">
        <v>0</v>
      </c>
      <c r="I21" s="293">
        <v>0</v>
      </c>
      <c r="J21" s="293">
        <v>0</v>
      </c>
      <c r="K21" s="293">
        <v>0</v>
      </c>
      <c r="L21" s="293">
        <v>0</v>
      </c>
      <c r="M21" s="293">
        <v>1</v>
      </c>
    </row>
    <row r="22" spans="1:13" ht="27.75" customHeight="1">
      <c r="A22" s="55">
        <v>17</v>
      </c>
      <c r="B22" s="119" t="s">
        <v>29</v>
      </c>
      <c r="C22" s="294">
        <v>2</v>
      </c>
      <c r="D22" s="295">
        <v>0</v>
      </c>
      <c r="E22" s="295">
        <v>1</v>
      </c>
      <c r="F22" s="295">
        <v>1</v>
      </c>
      <c r="G22" s="295">
        <v>0</v>
      </c>
      <c r="H22" s="295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2</v>
      </c>
    </row>
    <row r="23" spans="1:13" ht="27.75" customHeight="1">
      <c r="A23" s="113">
        <v>18</v>
      </c>
      <c r="B23" s="114" t="s">
        <v>30</v>
      </c>
      <c r="C23" s="291">
        <v>4</v>
      </c>
      <c r="D23" s="292">
        <v>0</v>
      </c>
      <c r="E23" s="292">
        <v>1</v>
      </c>
      <c r="F23" s="292">
        <v>2</v>
      </c>
      <c r="G23" s="292">
        <v>1</v>
      </c>
      <c r="H23" s="292">
        <v>0</v>
      </c>
      <c r="I23" s="293">
        <v>0</v>
      </c>
      <c r="J23" s="293">
        <v>0</v>
      </c>
      <c r="K23" s="293">
        <v>0</v>
      </c>
      <c r="L23" s="293">
        <v>0</v>
      </c>
      <c r="M23" s="293">
        <v>4</v>
      </c>
    </row>
    <row r="24" spans="1:13" ht="27.75" customHeight="1">
      <c r="A24" s="472" t="s">
        <v>8</v>
      </c>
      <c r="B24" s="472"/>
      <c r="C24" s="294">
        <v>82</v>
      </c>
      <c r="D24" s="295">
        <v>9</v>
      </c>
      <c r="E24" s="295">
        <v>25</v>
      </c>
      <c r="F24" s="295">
        <v>43</v>
      </c>
      <c r="G24" s="295">
        <v>2</v>
      </c>
      <c r="H24" s="295">
        <v>4</v>
      </c>
      <c r="I24" s="296">
        <v>3</v>
      </c>
      <c r="J24" s="296">
        <v>0</v>
      </c>
      <c r="K24" s="296">
        <v>0</v>
      </c>
      <c r="L24" s="296">
        <v>6</v>
      </c>
      <c r="M24" s="296">
        <v>91</v>
      </c>
    </row>
  </sheetData>
  <sheetProtection/>
  <mergeCells count="13">
    <mergeCell ref="A1:M1"/>
    <mergeCell ref="A2:M2"/>
    <mergeCell ref="A3:A5"/>
    <mergeCell ref="B3:B5"/>
    <mergeCell ref="C3:H3"/>
    <mergeCell ref="I3:I5"/>
    <mergeCell ref="J3:J5"/>
    <mergeCell ref="K3:K5"/>
    <mergeCell ref="L3:L5"/>
    <mergeCell ref="M3:M5"/>
    <mergeCell ref="C4:C5"/>
    <mergeCell ref="D4:H4"/>
    <mergeCell ref="A24:B2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R14" sqref="R14"/>
    </sheetView>
  </sheetViews>
  <sheetFormatPr defaultColWidth="9.00390625" defaultRowHeight="12.75"/>
  <cols>
    <col min="1" max="1" width="4.625" style="19" customWidth="1"/>
    <col min="2" max="2" width="23.75390625" style="19" customWidth="1"/>
    <col min="3" max="3" width="13.875" style="19" customWidth="1"/>
    <col min="4" max="4" width="12.375" style="19" customWidth="1"/>
    <col min="5" max="5" width="13.625" style="19" customWidth="1"/>
    <col min="6" max="6" width="16.00390625" style="19" customWidth="1"/>
    <col min="7" max="7" width="20.00390625" style="19" customWidth="1"/>
    <col min="8" max="8" width="16.875" style="19" customWidth="1"/>
    <col min="9" max="9" width="13.75390625" style="19" customWidth="1"/>
    <col min="10" max="10" width="13.25390625" style="19" customWidth="1"/>
    <col min="11" max="11" width="16.00390625" style="19" customWidth="1"/>
    <col min="12" max="12" width="12.25390625" style="19" customWidth="1"/>
    <col min="13" max="16384" width="9.125" style="19" customWidth="1"/>
  </cols>
  <sheetData>
    <row r="1" spans="1:12" ht="18" customHeight="1">
      <c r="A1" s="492" t="s">
        <v>68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18" customHeight="1">
      <c r="A2" s="492" t="s">
        <v>69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18" customHeight="1">
      <c r="A3" s="492" t="s">
        <v>286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18.75">
      <c r="A4" s="491" t="s">
        <v>287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14.25" customHeight="1" hidden="1">
      <c r="A5" s="491" t="s">
        <v>287</v>
      </c>
      <c r="B5" s="491"/>
      <c r="C5" s="491"/>
      <c r="D5" s="491"/>
      <c r="E5" s="491"/>
      <c r="F5" s="491"/>
      <c r="G5" s="491"/>
      <c r="H5" s="491"/>
      <c r="I5" s="491"/>
      <c r="J5" s="491"/>
      <c r="K5" s="491"/>
      <c r="L5" s="491"/>
    </row>
    <row r="6" spans="2:5" ht="6" customHeight="1">
      <c r="B6" s="83"/>
      <c r="C6" s="88"/>
      <c r="D6" s="88"/>
      <c r="E6" s="88"/>
    </row>
    <row r="7" spans="1:12" ht="18">
      <c r="A7" s="348" t="s">
        <v>1</v>
      </c>
      <c r="B7" s="348" t="s">
        <v>10</v>
      </c>
      <c r="C7" s="348" t="s">
        <v>70</v>
      </c>
      <c r="D7" s="348" t="s">
        <v>71</v>
      </c>
      <c r="E7" s="348" t="s">
        <v>72</v>
      </c>
      <c r="F7" s="348" t="s">
        <v>73</v>
      </c>
      <c r="G7" s="348" t="s">
        <v>74</v>
      </c>
      <c r="H7" s="348" t="s">
        <v>75</v>
      </c>
      <c r="I7" s="348" t="s">
        <v>288</v>
      </c>
      <c r="J7" s="348"/>
      <c r="K7" s="348"/>
      <c r="L7" s="348"/>
    </row>
    <row r="8" spans="1:14" ht="18">
      <c r="A8" s="348"/>
      <c r="B8" s="348"/>
      <c r="C8" s="348"/>
      <c r="D8" s="348"/>
      <c r="E8" s="348"/>
      <c r="F8" s="348"/>
      <c r="G8" s="348"/>
      <c r="H8" s="348"/>
      <c r="I8" s="348" t="s">
        <v>76</v>
      </c>
      <c r="J8" s="348"/>
      <c r="K8" s="348"/>
      <c r="L8" s="348" t="s">
        <v>289</v>
      </c>
      <c r="N8" s="20"/>
    </row>
    <row r="9" spans="1:12" ht="15.75" customHeight="1" thickBot="1">
      <c r="A9" s="470"/>
      <c r="B9" s="470"/>
      <c r="C9" s="470"/>
      <c r="D9" s="470"/>
      <c r="E9" s="470"/>
      <c r="F9" s="470"/>
      <c r="G9" s="470"/>
      <c r="H9" s="470"/>
      <c r="I9" s="240" t="s">
        <v>77</v>
      </c>
      <c r="J9" s="240" t="s">
        <v>78</v>
      </c>
      <c r="K9" s="240" t="s">
        <v>79</v>
      </c>
      <c r="L9" s="470"/>
    </row>
    <row r="10" spans="1:12" ht="27.75" customHeight="1" thickTop="1">
      <c r="A10" s="204">
        <v>1</v>
      </c>
      <c r="B10" s="106" t="s">
        <v>13</v>
      </c>
      <c r="C10" s="315">
        <v>6</v>
      </c>
      <c r="D10" s="315">
        <v>7</v>
      </c>
      <c r="E10" s="315">
        <v>124</v>
      </c>
      <c r="F10" s="315">
        <v>172</v>
      </c>
      <c r="G10" s="335">
        <v>309</v>
      </c>
      <c r="H10" s="335">
        <v>292</v>
      </c>
      <c r="I10" s="336">
        <v>399</v>
      </c>
      <c r="J10" s="337">
        <f>I10-K10</f>
        <v>380</v>
      </c>
      <c r="K10" s="337">
        <v>19</v>
      </c>
      <c r="L10" s="338">
        <v>370</v>
      </c>
    </row>
    <row r="11" spans="1:12" ht="27.75" customHeight="1">
      <c r="A11" s="209">
        <v>2</v>
      </c>
      <c r="B11" s="114" t="s">
        <v>14</v>
      </c>
      <c r="C11" s="115">
        <v>3</v>
      </c>
      <c r="D11" s="115">
        <v>0</v>
      </c>
      <c r="E11" s="115">
        <v>109</v>
      </c>
      <c r="F11" s="115">
        <v>191</v>
      </c>
      <c r="G11" s="339">
        <v>303</v>
      </c>
      <c r="H11" s="339">
        <v>286</v>
      </c>
      <c r="I11" s="340">
        <v>361</v>
      </c>
      <c r="J11" s="341">
        <f aca="true" t="shared" si="0" ref="J11:J28">I11-K11</f>
        <v>356</v>
      </c>
      <c r="K11" s="341">
        <v>5</v>
      </c>
      <c r="L11" s="342">
        <v>336</v>
      </c>
    </row>
    <row r="12" spans="1:12" ht="27.75" customHeight="1">
      <c r="A12" s="147">
        <v>3</v>
      </c>
      <c r="B12" s="119" t="s">
        <v>15</v>
      </c>
      <c r="C12" s="317">
        <v>16</v>
      </c>
      <c r="D12" s="317">
        <v>0</v>
      </c>
      <c r="E12" s="317">
        <v>276</v>
      </c>
      <c r="F12" s="317">
        <v>440</v>
      </c>
      <c r="G12" s="90">
        <v>732</v>
      </c>
      <c r="H12" s="90">
        <v>686</v>
      </c>
      <c r="I12" s="343">
        <v>920</v>
      </c>
      <c r="J12" s="344">
        <f t="shared" si="0"/>
        <v>897</v>
      </c>
      <c r="K12" s="344">
        <v>23</v>
      </c>
      <c r="L12" s="345">
        <v>854</v>
      </c>
    </row>
    <row r="13" spans="1:12" ht="27.75" customHeight="1">
      <c r="A13" s="209">
        <v>4</v>
      </c>
      <c r="B13" s="114" t="s">
        <v>16</v>
      </c>
      <c r="C13" s="115">
        <v>13</v>
      </c>
      <c r="D13" s="115">
        <v>0</v>
      </c>
      <c r="E13" s="115">
        <v>296</v>
      </c>
      <c r="F13" s="115">
        <v>570</v>
      </c>
      <c r="G13" s="339">
        <v>879</v>
      </c>
      <c r="H13" s="339">
        <v>809</v>
      </c>
      <c r="I13" s="340">
        <v>1068</v>
      </c>
      <c r="J13" s="341">
        <f t="shared" si="0"/>
        <v>1046</v>
      </c>
      <c r="K13" s="341">
        <v>22</v>
      </c>
      <c r="L13" s="342">
        <v>968</v>
      </c>
    </row>
    <row r="14" spans="1:12" ht="27.75" customHeight="1">
      <c r="A14" s="147">
        <v>5</v>
      </c>
      <c r="B14" s="119" t="s">
        <v>17</v>
      </c>
      <c r="C14" s="317">
        <v>5</v>
      </c>
      <c r="D14" s="317">
        <v>0</v>
      </c>
      <c r="E14" s="317">
        <v>229</v>
      </c>
      <c r="F14" s="317">
        <v>314</v>
      </c>
      <c r="G14" s="90">
        <v>548</v>
      </c>
      <c r="H14" s="90">
        <v>510</v>
      </c>
      <c r="I14" s="343">
        <v>714</v>
      </c>
      <c r="J14" s="344">
        <f t="shared" si="0"/>
        <v>699</v>
      </c>
      <c r="K14" s="344">
        <v>15</v>
      </c>
      <c r="L14" s="345">
        <v>660</v>
      </c>
    </row>
    <row r="15" spans="1:12" ht="27.75" customHeight="1">
      <c r="A15" s="209">
        <v>6</v>
      </c>
      <c r="B15" s="114" t="s">
        <v>18</v>
      </c>
      <c r="C15" s="115">
        <v>10</v>
      </c>
      <c r="D15" s="115">
        <v>8</v>
      </c>
      <c r="E15" s="115">
        <v>356</v>
      </c>
      <c r="F15" s="115">
        <v>661</v>
      </c>
      <c r="G15" s="339">
        <v>1035</v>
      </c>
      <c r="H15" s="339">
        <v>961</v>
      </c>
      <c r="I15" s="340">
        <v>1272</v>
      </c>
      <c r="J15" s="341">
        <f t="shared" si="0"/>
        <v>1240</v>
      </c>
      <c r="K15" s="341">
        <v>32</v>
      </c>
      <c r="L15" s="342">
        <v>1161</v>
      </c>
    </row>
    <row r="16" spans="1:12" ht="27.75" customHeight="1">
      <c r="A16" s="147">
        <v>7</v>
      </c>
      <c r="B16" s="119" t="s">
        <v>19</v>
      </c>
      <c r="C16" s="317">
        <v>7</v>
      </c>
      <c r="D16" s="317">
        <v>1</v>
      </c>
      <c r="E16" s="317">
        <v>152</v>
      </c>
      <c r="F16" s="317">
        <v>190</v>
      </c>
      <c r="G16" s="90">
        <v>350</v>
      </c>
      <c r="H16" s="90">
        <v>328</v>
      </c>
      <c r="I16" s="343">
        <v>467</v>
      </c>
      <c r="J16" s="344">
        <f t="shared" si="0"/>
        <v>449</v>
      </c>
      <c r="K16" s="344">
        <v>18</v>
      </c>
      <c r="L16" s="345">
        <v>430</v>
      </c>
    </row>
    <row r="17" spans="1:12" ht="27.75" customHeight="1">
      <c r="A17" s="209">
        <v>8</v>
      </c>
      <c r="B17" s="114" t="s">
        <v>20</v>
      </c>
      <c r="C17" s="115">
        <v>7</v>
      </c>
      <c r="D17" s="115">
        <v>0</v>
      </c>
      <c r="E17" s="115">
        <v>78</v>
      </c>
      <c r="F17" s="115">
        <v>192</v>
      </c>
      <c r="G17" s="339">
        <v>277</v>
      </c>
      <c r="H17" s="339">
        <v>252</v>
      </c>
      <c r="I17" s="340">
        <v>312</v>
      </c>
      <c r="J17" s="341">
        <f t="shared" si="0"/>
        <v>302</v>
      </c>
      <c r="K17" s="341">
        <v>10</v>
      </c>
      <c r="L17" s="342">
        <v>283</v>
      </c>
    </row>
    <row r="18" spans="1:14" ht="27.75" customHeight="1">
      <c r="A18" s="147">
        <v>9</v>
      </c>
      <c r="B18" s="119" t="s">
        <v>21</v>
      </c>
      <c r="C18" s="317">
        <v>2</v>
      </c>
      <c r="D18" s="317">
        <v>0</v>
      </c>
      <c r="E18" s="317">
        <v>94</v>
      </c>
      <c r="F18" s="317">
        <v>155</v>
      </c>
      <c r="G18" s="90">
        <v>251</v>
      </c>
      <c r="H18" s="90">
        <v>244</v>
      </c>
      <c r="I18" s="343">
        <v>339</v>
      </c>
      <c r="J18" s="344">
        <f t="shared" si="0"/>
        <v>336</v>
      </c>
      <c r="K18" s="344">
        <v>3</v>
      </c>
      <c r="L18" s="345">
        <v>322</v>
      </c>
      <c r="N18" s="21"/>
    </row>
    <row r="19" spans="1:12" ht="27.75" customHeight="1">
      <c r="A19" s="209">
        <v>10</v>
      </c>
      <c r="B19" s="114" t="s">
        <v>22</v>
      </c>
      <c r="C19" s="115">
        <v>8</v>
      </c>
      <c r="D19" s="115">
        <v>0</v>
      </c>
      <c r="E19" s="115">
        <v>129</v>
      </c>
      <c r="F19" s="115">
        <v>225</v>
      </c>
      <c r="G19" s="339">
        <v>362</v>
      </c>
      <c r="H19" s="339">
        <v>344</v>
      </c>
      <c r="I19" s="340">
        <v>387</v>
      </c>
      <c r="J19" s="341">
        <f t="shared" si="0"/>
        <v>373</v>
      </c>
      <c r="K19" s="341">
        <v>14</v>
      </c>
      <c r="L19" s="342">
        <v>367</v>
      </c>
    </row>
    <row r="20" spans="1:12" ht="27.75" customHeight="1">
      <c r="A20" s="147">
        <v>11</v>
      </c>
      <c r="B20" s="119" t="s">
        <v>23</v>
      </c>
      <c r="C20" s="317">
        <v>5</v>
      </c>
      <c r="D20" s="317">
        <v>9</v>
      </c>
      <c r="E20" s="317">
        <v>75</v>
      </c>
      <c r="F20" s="317">
        <v>152</v>
      </c>
      <c r="G20" s="90">
        <v>241</v>
      </c>
      <c r="H20" s="90">
        <v>219</v>
      </c>
      <c r="I20" s="343">
        <v>287</v>
      </c>
      <c r="J20" s="344">
        <f t="shared" si="0"/>
        <v>264</v>
      </c>
      <c r="K20" s="344">
        <v>23</v>
      </c>
      <c r="L20" s="345">
        <v>257</v>
      </c>
    </row>
    <row r="21" spans="1:12" ht="27.75" customHeight="1">
      <c r="A21" s="209">
        <v>12</v>
      </c>
      <c r="B21" s="114" t="s">
        <v>24</v>
      </c>
      <c r="C21" s="115">
        <v>2</v>
      </c>
      <c r="D21" s="115">
        <v>0</v>
      </c>
      <c r="E21" s="115">
        <v>192</v>
      </c>
      <c r="F21" s="115">
        <v>338</v>
      </c>
      <c r="G21" s="339">
        <v>532</v>
      </c>
      <c r="H21" s="339">
        <v>492</v>
      </c>
      <c r="I21" s="340">
        <v>764</v>
      </c>
      <c r="J21" s="341">
        <f t="shared" si="0"/>
        <v>760</v>
      </c>
      <c r="K21" s="341">
        <v>4</v>
      </c>
      <c r="L21" s="342">
        <v>704</v>
      </c>
    </row>
    <row r="22" spans="1:12" ht="27.75" customHeight="1">
      <c r="A22" s="147">
        <v>13</v>
      </c>
      <c r="B22" s="119" t="s">
        <v>25</v>
      </c>
      <c r="C22" s="317">
        <v>16</v>
      </c>
      <c r="D22" s="317">
        <v>0</v>
      </c>
      <c r="E22" s="317">
        <v>117</v>
      </c>
      <c r="F22" s="317">
        <v>188</v>
      </c>
      <c r="G22" s="90">
        <v>321</v>
      </c>
      <c r="H22" s="90">
        <v>306</v>
      </c>
      <c r="I22" s="343">
        <v>374</v>
      </c>
      <c r="J22" s="344">
        <f t="shared" si="0"/>
        <v>350</v>
      </c>
      <c r="K22" s="344">
        <v>24</v>
      </c>
      <c r="L22" s="345">
        <v>350</v>
      </c>
    </row>
    <row r="23" spans="1:12" ht="27.75" customHeight="1">
      <c r="A23" s="209">
        <v>14</v>
      </c>
      <c r="B23" s="114" t="s">
        <v>26</v>
      </c>
      <c r="C23" s="115">
        <v>10</v>
      </c>
      <c r="D23" s="115">
        <v>3</v>
      </c>
      <c r="E23" s="115">
        <v>127</v>
      </c>
      <c r="F23" s="115">
        <v>302</v>
      </c>
      <c r="G23" s="339">
        <v>442</v>
      </c>
      <c r="H23" s="339">
        <v>415</v>
      </c>
      <c r="I23" s="340">
        <v>524</v>
      </c>
      <c r="J23" s="341">
        <f t="shared" si="0"/>
        <v>501</v>
      </c>
      <c r="K23" s="341">
        <v>23</v>
      </c>
      <c r="L23" s="342">
        <v>479</v>
      </c>
    </row>
    <row r="24" spans="1:12" ht="27.75" customHeight="1">
      <c r="A24" s="147">
        <v>15</v>
      </c>
      <c r="B24" s="119" t="s">
        <v>27</v>
      </c>
      <c r="C24" s="317">
        <v>5</v>
      </c>
      <c r="D24" s="317">
        <v>4</v>
      </c>
      <c r="E24" s="317">
        <v>91</v>
      </c>
      <c r="F24" s="317">
        <v>230</v>
      </c>
      <c r="G24" s="90">
        <v>330</v>
      </c>
      <c r="H24" s="90">
        <v>302</v>
      </c>
      <c r="I24" s="343">
        <v>385</v>
      </c>
      <c r="J24" s="344">
        <f t="shared" si="0"/>
        <v>374</v>
      </c>
      <c r="K24" s="344">
        <v>11</v>
      </c>
      <c r="L24" s="345">
        <v>349</v>
      </c>
    </row>
    <row r="25" spans="1:12" ht="27.75" customHeight="1">
      <c r="A25" s="209">
        <v>16</v>
      </c>
      <c r="B25" s="114" t="s">
        <v>28</v>
      </c>
      <c r="C25" s="115">
        <v>2</v>
      </c>
      <c r="D25" s="115">
        <v>0</v>
      </c>
      <c r="E25" s="115">
        <v>37</v>
      </c>
      <c r="F25" s="115">
        <v>61</v>
      </c>
      <c r="G25" s="339">
        <v>100</v>
      </c>
      <c r="H25" s="339">
        <v>96</v>
      </c>
      <c r="I25" s="340">
        <v>122</v>
      </c>
      <c r="J25" s="341">
        <f t="shared" si="0"/>
        <v>119</v>
      </c>
      <c r="K25" s="341">
        <v>3</v>
      </c>
      <c r="L25" s="342">
        <v>116</v>
      </c>
    </row>
    <row r="26" spans="1:12" ht="27.75" customHeight="1">
      <c r="A26" s="147">
        <v>17</v>
      </c>
      <c r="B26" s="119" t="s">
        <v>29</v>
      </c>
      <c r="C26" s="317">
        <v>6</v>
      </c>
      <c r="D26" s="317">
        <v>6</v>
      </c>
      <c r="E26" s="317">
        <v>130</v>
      </c>
      <c r="F26" s="317">
        <v>374</v>
      </c>
      <c r="G26" s="90">
        <v>516</v>
      </c>
      <c r="H26" s="90">
        <v>483</v>
      </c>
      <c r="I26" s="343">
        <v>623</v>
      </c>
      <c r="J26" s="344">
        <f t="shared" si="0"/>
        <v>601</v>
      </c>
      <c r="K26" s="344">
        <v>22</v>
      </c>
      <c r="L26" s="345">
        <v>579</v>
      </c>
    </row>
    <row r="27" spans="1:12" ht="27.75" customHeight="1">
      <c r="A27" s="209">
        <v>18</v>
      </c>
      <c r="B27" s="114" t="s">
        <v>30</v>
      </c>
      <c r="C27" s="115">
        <v>5</v>
      </c>
      <c r="D27" s="115">
        <v>0</v>
      </c>
      <c r="E27" s="115">
        <v>132</v>
      </c>
      <c r="F27" s="115">
        <v>203</v>
      </c>
      <c r="G27" s="339">
        <v>340</v>
      </c>
      <c r="H27" s="339">
        <v>319</v>
      </c>
      <c r="I27" s="340">
        <v>428</v>
      </c>
      <c r="J27" s="341">
        <f t="shared" si="0"/>
        <v>418</v>
      </c>
      <c r="K27" s="341">
        <v>10</v>
      </c>
      <c r="L27" s="342">
        <v>396</v>
      </c>
    </row>
    <row r="28" spans="1:12" ht="27.75" customHeight="1">
      <c r="A28" s="490" t="s">
        <v>8</v>
      </c>
      <c r="B28" s="490"/>
      <c r="C28" s="90">
        <v>128</v>
      </c>
      <c r="D28" s="90">
        <v>38</v>
      </c>
      <c r="E28" s="90">
        <v>2744</v>
      </c>
      <c r="F28" s="90">
        <v>4958</v>
      </c>
      <c r="G28" s="90">
        <v>7868</v>
      </c>
      <c r="H28" s="90">
        <v>7344</v>
      </c>
      <c r="I28" s="345">
        <v>9746</v>
      </c>
      <c r="J28" s="343">
        <f t="shared" si="0"/>
        <v>9465</v>
      </c>
      <c r="K28" s="345">
        <v>281</v>
      </c>
      <c r="L28" s="345">
        <v>8981</v>
      </c>
    </row>
  </sheetData>
  <sheetProtection/>
  <mergeCells count="17">
    <mergeCell ref="A2:L2"/>
    <mergeCell ref="A3:L3"/>
    <mergeCell ref="A1:L1"/>
    <mergeCell ref="A5:L5"/>
    <mergeCell ref="A7:A9"/>
    <mergeCell ref="B7:B9"/>
    <mergeCell ref="C7:C9"/>
    <mergeCell ref="A28:B28"/>
    <mergeCell ref="A4:L4"/>
    <mergeCell ref="D7:D9"/>
    <mergeCell ref="E7:E9"/>
    <mergeCell ref="F7:F9"/>
    <mergeCell ref="G7:G9"/>
    <mergeCell ref="H7:H9"/>
    <mergeCell ref="I7:L7"/>
    <mergeCell ref="I8:K8"/>
    <mergeCell ref="L8:L9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1">
      <selection activeCell="Q18" sqref="Q18"/>
    </sheetView>
  </sheetViews>
  <sheetFormatPr defaultColWidth="9.00390625" defaultRowHeight="12.75"/>
  <cols>
    <col min="2" max="2" width="20.75390625" style="0" customWidth="1"/>
    <col min="3" max="3" width="22.875" style="0" customWidth="1"/>
    <col min="4" max="4" width="22.375" style="0" customWidth="1"/>
  </cols>
  <sheetData>
    <row r="1" spans="1:4" ht="61.5" customHeight="1">
      <c r="A1" s="493" t="s">
        <v>271</v>
      </c>
      <c r="B1" s="493"/>
      <c r="C1" s="493"/>
      <c r="D1" s="493"/>
    </row>
    <row r="2" spans="1:4" ht="64.5" thickBot="1">
      <c r="A2" s="297" t="s">
        <v>9</v>
      </c>
      <c r="B2" s="297" t="s">
        <v>10</v>
      </c>
      <c r="C2" s="298" t="s">
        <v>168</v>
      </c>
      <c r="D2" s="299" t="s">
        <v>201</v>
      </c>
    </row>
    <row r="3" spans="1:4" ht="27.75" customHeight="1" thickTop="1">
      <c r="A3" s="300">
        <v>1</v>
      </c>
      <c r="B3" s="106" t="s">
        <v>13</v>
      </c>
      <c r="C3" s="301">
        <v>37542</v>
      </c>
      <c r="D3" s="301">
        <v>15866</v>
      </c>
    </row>
    <row r="4" spans="1:4" ht="27.75" customHeight="1">
      <c r="A4" s="302">
        <v>2</v>
      </c>
      <c r="B4" s="114" t="s">
        <v>14</v>
      </c>
      <c r="C4" s="303">
        <v>37211</v>
      </c>
      <c r="D4" s="303">
        <v>13793</v>
      </c>
    </row>
    <row r="5" spans="1:4" ht="27.75" customHeight="1">
      <c r="A5" s="304">
        <v>3</v>
      </c>
      <c r="B5" s="119" t="s">
        <v>15</v>
      </c>
      <c r="C5" s="305">
        <v>74674</v>
      </c>
      <c r="D5" s="305">
        <v>26562</v>
      </c>
    </row>
    <row r="6" spans="1:4" ht="27.75" customHeight="1">
      <c r="A6" s="302">
        <v>4</v>
      </c>
      <c r="B6" s="114" t="s">
        <v>16</v>
      </c>
      <c r="C6" s="303">
        <v>165457</v>
      </c>
      <c r="D6" s="303">
        <v>59619</v>
      </c>
    </row>
    <row r="7" spans="1:4" ht="27.75" customHeight="1">
      <c r="A7" s="304">
        <v>5</v>
      </c>
      <c r="B7" s="119" t="s">
        <v>17</v>
      </c>
      <c r="C7" s="305">
        <v>99518</v>
      </c>
      <c r="D7" s="305">
        <v>48736</v>
      </c>
    </row>
    <row r="8" spans="1:4" ht="27.75" customHeight="1">
      <c r="A8" s="302">
        <v>6</v>
      </c>
      <c r="B8" s="114" t="s">
        <v>18</v>
      </c>
      <c r="C8" s="303">
        <v>143543</v>
      </c>
      <c r="D8" s="303">
        <v>55764</v>
      </c>
    </row>
    <row r="9" spans="1:4" ht="27.75" customHeight="1">
      <c r="A9" s="304">
        <v>7</v>
      </c>
      <c r="B9" s="119" t="s">
        <v>19</v>
      </c>
      <c r="C9" s="305">
        <v>51319</v>
      </c>
      <c r="D9" s="305">
        <v>23443</v>
      </c>
    </row>
    <row r="10" spans="1:4" ht="27.75" customHeight="1">
      <c r="A10" s="302">
        <v>8</v>
      </c>
      <c r="B10" s="114" t="s">
        <v>20</v>
      </c>
      <c r="C10" s="303">
        <v>43147</v>
      </c>
      <c r="D10" s="303">
        <v>18324</v>
      </c>
    </row>
    <row r="11" spans="1:4" ht="27.75" customHeight="1">
      <c r="A11" s="304">
        <v>9</v>
      </c>
      <c r="B11" s="119" t="s">
        <v>21</v>
      </c>
      <c r="C11" s="305">
        <v>67319</v>
      </c>
      <c r="D11" s="305">
        <v>24151</v>
      </c>
    </row>
    <row r="12" spans="1:4" ht="27.75" customHeight="1">
      <c r="A12" s="302">
        <v>10</v>
      </c>
      <c r="B12" s="114" t="s">
        <v>22</v>
      </c>
      <c r="C12" s="303">
        <v>22209</v>
      </c>
      <c r="D12" s="303">
        <v>8905</v>
      </c>
    </row>
    <row r="13" spans="1:4" ht="27.75" customHeight="1">
      <c r="A13" s="304">
        <v>11</v>
      </c>
      <c r="B13" s="119" t="s">
        <v>23</v>
      </c>
      <c r="C13" s="305">
        <v>37806</v>
      </c>
      <c r="D13" s="305">
        <v>15668</v>
      </c>
    </row>
    <row r="14" spans="1:4" ht="27.75" customHeight="1">
      <c r="A14" s="302">
        <v>12</v>
      </c>
      <c r="B14" s="114" t="s">
        <v>24</v>
      </c>
      <c r="C14" s="303">
        <v>41311</v>
      </c>
      <c r="D14" s="303">
        <v>22788</v>
      </c>
    </row>
    <row r="15" spans="1:4" ht="27.75" customHeight="1">
      <c r="A15" s="304">
        <v>13</v>
      </c>
      <c r="B15" s="119" t="s">
        <v>25</v>
      </c>
      <c r="C15" s="305">
        <v>25294</v>
      </c>
      <c r="D15" s="305">
        <v>10544</v>
      </c>
    </row>
    <row r="16" spans="1:4" ht="27.75" customHeight="1">
      <c r="A16" s="302">
        <v>14</v>
      </c>
      <c r="B16" s="114" t="s">
        <v>26</v>
      </c>
      <c r="C16" s="303">
        <v>38346</v>
      </c>
      <c r="D16" s="303">
        <v>16100</v>
      </c>
    </row>
    <row r="17" spans="1:4" ht="27.75" customHeight="1">
      <c r="A17" s="304">
        <v>15</v>
      </c>
      <c r="B17" s="119" t="s">
        <v>27</v>
      </c>
      <c r="C17" s="305">
        <v>27031</v>
      </c>
      <c r="D17" s="305">
        <v>14461</v>
      </c>
    </row>
    <row r="18" spans="1:4" ht="27.75" customHeight="1">
      <c r="A18" s="302">
        <v>16</v>
      </c>
      <c r="B18" s="114" t="s">
        <v>28</v>
      </c>
      <c r="C18" s="303">
        <v>43638</v>
      </c>
      <c r="D18" s="303">
        <v>18336</v>
      </c>
    </row>
    <row r="19" spans="1:4" ht="27.75" customHeight="1">
      <c r="A19" s="304">
        <v>17</v>
      </c>
      <c r="B19" s="119" t="s">
        <v>29</v>
      </c>
      <c r="C19" s="305">
        <v>54402</v>
      </c>
      <c r="D19" s="305">
        <v>26178</v>
      </c>
    </row>
    <row r="20" spans="1:4" ht="27.75" customHeight="1">
      <c r="A20" s="306">
        <v>18</v>
      </c>
      <c r="B20" s="307" t="s">
        <v>30</v>
      </c>
      <c r="C20" s="303">
        <v>81610</v>
      </c>
      <c r="D20" s="303">
        <v>26479</v>
      </c>
    </row>
    <row r="21" spans="1:4" ht="27.75" customHeight="1">
      <c r="A21" s="6"/>
      <c r="B21" s="89" t="s">
        <v>8</v>
      </c>
      <c r="C21" s="308">
        <f>SUM(C3:C20)</f>
        <v>1091377</v>
      </c>
      <c r="D21" s="308">
        <f>SUM(D3:D20)</f>
        <v>445717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zoomScalePageLayoutView="0" workbookViewId="0" topLeftCell="A1">
      <selection activeCell="H14" sqref="H14"/>
    </sheetView>
  </sheetViews>
  <sheetFormatPr defaultColWidth="9.00390625" defaultRowHeight="12.75"/>
  <cols>
    <col min="2" max="2" width="29.75390625" style="0" customWidth="1"/>
    <col min="3" max="3" width="17.625" style="0" customWidth="1"/>
    <col min="4" max="4" width="19.75390625" style="0" customWidth="1"/>
    <col min="5" max="5" width="25.625" style="0" customWidth="1"/>
  </cols>
  <sheetData>
    <row r="1" spans="1:5" ht="138.75" customHeight="1">
      <c r="A1" s="494" t="s">
        <v>169</v>
      </c>
      <c r="B1" s="494"/>
      <c r="C1" s="494"/>
      <c r="D1" s="494"/>
      <c r="E1" s="495"/>
    </row>
    <row r="2" spans="1:5" ht="18.75">
      <c r="A2" s="496" t="s">
        <v>272</v>
      </c>
      <c r="B2" s="496"/>
      <c r="C2" s="496"/>
      <c r="D2" s="496"/>
      <c r="E2" s="19"/>
    </row>
    <row r="3" spans="1:5" ht="60">
      <c r="A3" s="312" t="s">
        <v>215</v>
      </c>
      <c r="B3" s="312" t="s">
        <v>10</v>
      </c>
      <c r="C3" s="313" t="s">
        <v>273</v>
      </c>
      <c r="D3" s="313" t="s">
        <v>171</v>
      </c>
      <c r="E3" s="101" t="s">
        <v>207</v>
      </c>
    </row>
    <row r="4" spans="1:5" ht="27.75" customHeight="1">
      <c r="A4" s="105">
        <v>1</v>
      </c>
      <c r="B4" s="106" t="s">
        <v>13</v>
      </c>
      <c r="C4" s="148">
        <v>130</v>
      </c>
      <c r="D4" s="148">
        <v>130</v>
      </c>
      <c r="E4" s="309">
        <v>140</v>
      </c>
    </row>
    <row r="5" spans="1:5" ht="27.75" customHeight="1">
      <c r="A5" s="113">
        <v>2</v>
      </c>
      <c r="B5" s="114" t="s">
        <v>14</v>
      </c>
      <c r="C5" s="221">
        <v>74</v>
      </c>
      <c r="D5" s="221">
        <v>74</v>
      </c>
      <c r="E5" s="310">
        <v>75</v>
      </c>
    </row>
    <row r="6" spans="1:5" ht="27.75" customHeight="1">
      <c r="A6" s="55">
        <v>3</v>
      </c>
      <c r="B6" s="119" t="s">
        <v>15</v>
      </c>
      <c r="C6" s="148">
        <v>130</v>
      </c>
      <c r="D6" s="148">
        <v>128</v>
      </c>
      <c r="E6" s="309">
        <v>130</v>
      </c>
    </row>
    <row r="7" spans="1:5" ht="27.75" customHeight="1">
      <c r="A7" s="113">
        <v>4</v>
      </c>
      <c r="B7" s="114" t="s">
        <v>16</v>
      </c>
      <c r="C7" s="221">
        <v>197</v>
      </c>
      <c r="D7" s="221">
        <v>192</v>
      </c>
      <c r="E7" s="310">
        <v>201</v>
      </c>
    </row>
    <row r="8" spans="1:5" ht="27.75" customHeight="1">
      <c r="A8" s="55">
        <v>5</v>
      </c>
      <c r="B8" s="119" t="s">
        <v>17</v>
      </c>
      <c r="C8" s="148">
        <v>57</v>
      </c>
      <c r="D8" s="148">
        <v>57</v>
      </c>
      <c r="E8" s="309">
        <v>56</v>
      </c>
    </row>
    <row r="9" spans="1:5" ht="27.75" customHeight="1">
      <c r="A9" s="113">
        <v>6</v>
      </c>
      <c r="B9" s="114" t="s">
        <v>18</v>
      </c>
      <c r="C9" s="221">
        <v>351</v>
      </c>
      <c r="D9" s="221">
        <v>351</v>
      </c>
      <c r="E9" s="310">
        <v>362</v>
      </c>
    </row>
    <row r="10" spans="1:5" ht="27.75" customHeight="1">
      <c r="A10" s="55">
        <v>7</v>
      </c>
      <c r="B10" s="119" t="s">
        <v>19</v>
      </c>
      <c r="C10" s="148">
        <v>59</v>
      </c>
      <c r="D10" s="148">
        <v>59</v>
      </c>
      <c r="E10" s="309">
        <v>64</v>
      </c>
    </row>
    <row r="11" spans="1:5" ht="27.75" customHeight="1">
      <c r="A11" s="113">
        <v>8</v>
      </c>
      <c r="B11" s="114" t="s">
        <v>20</v>
      </c>
      <c r="C11" s="221">
        <v>85</v>
      </c>
      <c r="D11" s="221">
        <v>85</v>
      </c>
      <c r="E11" s="310">
        <v>88</v>
      </c>
    </row>
    <row r="12" spans="1:5" ht="27.75" customHeight="1">
      <c r="A12" s="55">
        <v>9</v>
      </c>
      <c r="B12" s="119" t="s">
        <v>21</v>
      </c>
      <c r="C12" s="148">
        <v>136</v>
      </c>
      <c r="D12" s="148">
        <v>136</v>
      </c>
      <c r="E12" s="309">
        <v>138</v>
      </c>
    </row>
    <row r="13" spans="1:5" ht="27.75" customHeight="1">
      <c r="A13" s="113">
        <v>10</v>
      </c>
      <c r="B13" s="114" t="s">
        <v>22</v>
      </c>
      <c r="C13" s="221">
        <v>12</v>
      </c>
      <c r="D13" s="221">
        <v>12</v>
      </c>
      <c r="E13" s="310">
        <v>13</v>
      </c>
    </row>
    <row r="14" spans="1:5" ht="27.75" customHeight="1">
      <c r="A14" s="55">
        <v>11</v>
      </c>
      <c r="B14" s="119" t="s">
        <v>23</v>
      </c>
      <c r="C14" s="148">
        <v>33</v>
      </c>
      <c r="D14" s="148">
        <v>33</v>
      </c>
      <c r="E14" s="309">
        <v>35</v>
      </c>
    </row>
    <row r="15" spans="1:5" ht="27.75" customHeight="1">
      <c r="A15" s="113">
        <v>12</v>
      </c>
      <c r="B15" s="114" t="s">
        <v>24</v>
      </c>
      <c r="C15" s="221">
        <v>143</v>
      </c>
      <c r="D15" s="221">
        <v>143</v>
      </c>
      <c r="E15" s="310">
        <v>147</v>
      </c>
    </row>
    <row r="16" spans="1:5" ht="27.75" customHeight="1">
      <c r="A16" s="55">
        <v>13</v>
      </c>
      <c r="B16" s="119" t="s">
        <v>25</v>
      </c>
      <c r="C16" s="148">
        <v>80</v>
      </c>
      <c r="D16" s="148">
        <v>80</v>
      </c>
      <c r="E16" s="309">
        <v>84</v>
      </c>
    </row>
    <row r="17" spans="1:5" ht="27.75" customHeight="1">
      <c r="A17" s="113">
        <v>14</v>
      </c>
      <c r="B17" s="114" t="s">
        <v>26</v>
      </c>
      <c r="C17" s="221">
        <v>105</v>
      </c>
      <c r="D17" s="221">
        <v>105</v>
      </c>
      <c r="E17" s="310">
        <v>105</v>
      </c>
    </row>
    <row r="18" spans="1:5" ht="27.75" customHeight="1">
      <c r="A18" s="55">
        <v>15</v>
      </c>
      <c r="B18" s="119" t="s">
        <v>27</v>
      </c>
      <c r="C18" s="148">
        <v>99</v>
      </c>
      <c r="D18" s="148">
        <v>99</v>
      </c>
      <c r="E18" s="309">
        <v>101</v>
      </c>
    </row>
    <row r="19" spans="1:5" ht="27.75" customHeight="1">
      <c r="A19" s="113">
        <v>16</v>
      </c>
      <c r="B19" s="114" t="s">
        <v>28</v>
      </c>
      <c r="C19" s="221">
        <v>56</v>
      </c>
      <c r="D19" s="221">
        <v>56</v>
      </c>
      <c r="E19" s="310">
        <v>57</v>
      </c>
    </row>
    <row r="20" spans="1:5" ht="27.75" customHeight="1">
      <c r="A20" s="55">
        <v>17</v>
      </c>
      <c r="B20" s="119" t="s">
        <v>29</v>
      </c>
      <c r="C20" s="148">
        <v>157</v>
      </c>
      <c r="D20" s="148">
        <v>157</v>
      </c>
      <c r="E20" s="309">
        <v>161</v>
      </c>
    </row>
    <row r="21" spans="1:5" ht="27.75" customHeight="1">
      <c r="A21" s="113">
        <v>18</v>
      </c>
      <c r="B21" s="114" t="s">
        <v>30</v>
      </c>
      <c r="C21" s="221">
        <v>74</v>
      </c>
      <c r="D21" s="221">
        <v>74</v>
      </c>
      <c r="E21" s="310">
        <v>74</v>
      </c>
    </row>
    <row r="22" spans="1:5" ht="27.75" customHeight="1">
      <c r="A22" s="346" t="s">
        <v>8</v>
      </c>
      <c r="B22" s="347"/>
      <c r="C22" s="311">
        <v>1978</v>
      </c>
      <c r="D22" s="311">
        <v>1971</v>
      </c>
      <c r="E22" s="309">
        <v>2031</v>
      </c>
    </row>
  </sheetData>
  <sheetProtection/>
  <mergeCells count="3">
    <mergeCell ref="A1:E1"/>
    <mergeCell ref="A2:D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="80" zoomScaleNormal="80" zoomScalePageLayoutView="0" workbookViewId="0" topLeftCell="A1">
      <selection activeCell="F5" sqref="F5"/>
    </sheetView>
  </sheetViews>
  <sheetFormatPr defaultColWidth="9.00390625" defaultRowHeight="12.75"/>
  <cols>
    <col min="2" max="2" width="26.25390625" style="0" customWidth="1"/>
    <col min="3" max="3" width="23.75390625" style="0" customWidth="1"/>
    <col min="4" max="4" width="20.625" style="0" customWidth="1"/>
    <col min="5" max="5" width="26.25390625" style="0" customWidth="1"/>
  </cols>
  <sheetData>
    <row r="1" spans="1:5" ht="129" customHeight="1">
      <c r="A1" s="494" t="s">
        <v>172</v>
      </c>
      <c r="B1" s="494"/>
      <c r="C1" s="494"/>
      <c r="D1" s="494"/>
      <c r="E1" s="494"/>
    </row>
    <row r="2" spans="1:5" ht="18.75">
      <c r="A2" s="496" t="s">
        <v>274</v>
      </c>
      <c r="B2" s="496"/>
      <c r="C2" s="496"/>
      <c r="D2" s="496"/>
      <c r="E2" s="496"/>
    </row>
    <row r="3" spans="1:5" ht="18">
      <c r="A3" s="19"/>
      <c r="B3" s="67"/>
      <c r="C3" s="68"/>
      <c r="D3" s="68"/>
      <c r="E3" s="19"/>
    </row>
    <row r="4" spans="1:5" ht="63" thickBot="1">
      <c r="A4" s="314" t="s">
        <v>215</v>
      </c>
      <c r="B4" s="314" t="s">
        <v>10</v>
      </c>
      <c r="C4" s="314" t="s">
        <v>170</v>
      </c>
      <c r="D4" s="314" t="s">
        <v>171</v>
      </c>
      <c r="E4" s="314" t="s">
        <v>208</v>
      </c>
    </row>
    <row r="5" spans="1:5" ht="27.75" customHeight="1" thickTop="1">
      <c r="A5" s="105">
        <v>1</v>
      </c>
      <c r="B5" s="106" t="s">
        <v>13</v>
      </c>
      <c r="C5" s="315">
        <v>13</v>
      </c>
      <c r="D5" s="315">
        <v>13</v>
      </c>
      <c r="E5" s="316">
        <v>16</v>
      </c>
    </row>
    <row r="6" spans="1:5" ht="27.75" customHeight="1">
      <c r="A6" s="113">
        <v>2</v>
      </c>
      <c r="B6" s="114" t="s">
        <v>14</v>
      </c>
      <c r="C6" s="115">
        <v>21</v>
      </c>
      <c r="D6" s="115">
        <v>19</v>
      </c>
      <c r="E6" s="117">
        <v>23</v>
      </c>
    </row>
    <row r="7" spans="1:5" ht="27.75" customHeight="1">
      <c r="A7" s="55">
        <v>3</v>
      </c>
      <c r="B7" s="119" t="s">
        <v>15</v>
      </c>
      <c r="C7" s="317">
        <v>32</v>
      </c>
      <c r="D7" s="317">
        <v>31</v>
      </c>
      <c r="E7" s="318">
        <v>35</v>
      </c>
    </row>
    <row r="8" spans="1:5" ht="27.75" customHeight="1">
      <c r="A8" s="113">
        <v>4</v>
      </c>
      <c r="B8" s="114" t="s">
        <v>16</v>
      </c>
      <c r="C8" s="115">
        <v>700</v>
      </c>
      <c r="D8" s="115">
        <v>664</v>
      </c>
      <c r="E8" s="117">
        <v>890</v>
      </c>
    </row>
    <row r="9" spans="1:5" ht="27.75" customHeight="1">
      <c r="A9" s="55">
        <v>5</v>
      </c>
      <c r="B9" s="119" t="s">
        <v>17</v>
      </c>
      <c r="C9" s="317">
        <v>167</v>
      </c>
      <c r="D9" s="317">
        <v>164</v>
      </c>
      <c r="E9" s="318">
        <v>254</v>
      </c>
    </row>
    <row r="10" spans="1:5" ht="27.75" customHeight="1">
      <c r="A10" s="113">
        <v>6</v>
      </c>
      <c r="B10" s="114" t="s">
        <v>18</v>
      </c>
      <c r="C10" s="115">
        <v>278</v>
      </c>
      <c r="D10" s="115">
        <v>266</v>
      </c>
      <c r="E10" s="117">
        <v>368</v>
      </c>
    </row>
    <row r="11" spans="1:5" ht="27.75" customHeight="1">
      <c r="A11" s="55">
        <v>7</v>
      </c>
      <c r="B11" s="119" t="s">
        <v>19</v>
      </c>
      <c r="C11" s="317">
        <v>133</v>
      </c>
      <c r="D11" s="317">
        <v>127</v>
      </c>
      <c r="E11" s="318">
        <v>166</v>
      </c>
    </row>
    <row r="12" spans="1:5" ht="27.75" customHeight="1">
      <c r="A12" s="113">
        <v>8</v>
      </c>
      <c r="B12" s="114" t="s">
        <v>20</v>
      </c>
      <c r="C12" s="115">
        <v>55</v>
      </c>
      <c r="D12" s="115">
        <v>52</v>
      </c>
      <c r="E12" s="117">
        <v>56</v>
      </c>
    </row>
    <row r="13" spans="1:5" ht="27.75" customHeight="1">
      <c r="A13" s="55">
        <v>9</v>
      </c>
      <c r="B13" s="119" t="s">
        <v>21</v>
      </c>
      <c r="C13" s="317">
        <v>83</v>
      </c>
      <c r="D13" s="317">
        <v>77</v>
      </c>
      <c r="E13" s="318">
        <v>101</v>
      </c>
    </row>
    <row r="14" spans="1:5" ht="27.75" customHeight="1">
      <c r="A14" s="113">
        <v>10</v>
      </c>
      <c r="B14" s="114" t="s">
        <v>22</v>
      </c>
      <c r="C14" s="115">
        <v>38</v>
      </c>
      <c r="D14" s="115">
        <v>34</v>
      </c>
      <c r="E14" s="117">
        <v>51</v>
      </c>
    </row>
    <row r="15" spans="1:5" ht="27.75" customHeight="1">
      <c r="A15" s="55">
        <v>11</v>
      </c>
      <c r="B15" s="119" t="s">
        <v>23</v>
      </c>
      <c r="C15" s="317">
        <v>87</v>
      </c>
      <c r="D15" s="317">
        <v>81</v>
      </c>
      <c r="E15" s="318">
        <v>111</v>
      </c>
    </row>
    <row r="16" spans="1:5" ht="27.75" customHeight="1">
      <c r="A16" s="113">
        <v>12</v>
      </c>
      <c r="B16" s="114" t="s">
        <v>24</v>
      </c>
      <c r="C16" s="115">
        <v>123</v>
      </c>
      <c r="D16" s="115">
        <v>121</v>
      </c>
      <c r="E16" s="117">
        <v>140</v>
      </c>
    </row>
    <row r="17" spans="1:5" ht="27.75" customHeight="1">
      <c r="A17" s="55">
        <v>13</v>
      </c>
      <c r="B17" s="119" t="s">
        <v>25</v>
      </c>
      <c r="C17" s="317">
        <v>17</v>
      </c>
      <c r="D17" s="317">
        <v>17</v>
      </c>
      <c r="E17" s="318">
        <v>17</v>
      </c>
    </row>
    <row r="18" spans="1:5" ht="27.75" customHeight="1">
      <c r="A18" s="113">
        <v>14</v>
      </c>
      <c r="B18" s="114" t="s">
        <v>26</v>
      </c>
      <c r="C18" s="115">
        <v>122</v>
      </c>
      <c r="D18" s="115">
        <v>114</v>
      </c>
      <c r="E18" s="117">
        <v>121</v>
      </c>
    </row>
    <row r="19" spans="1:5" ht="27.75" customHeight="1">
      <c r="A19" s="55">
        <v>15</v>
      </c>
      <c r="B19" s="119" t="s">
        <v>27</v>
      </c>
      <c r="C19" s="317">
        <v>24</v>
      </c>
      <c r="D19" s="317">
        <v>22</v>
      </c>
      <c r="E19" s="318">
        <v>26</v>
      </c>
    </row>
    <row r="20" spans="1:5" ht="27.75" customHeight="1">
      <c r="A20" s="113">
        <v>16</v>
      </c>
      <c r="B20" s="114" t="s">
        <v>28</v>
      </c>
      <c r="C20" s="115">
        <v>76</v>
      </c>
      <c r="D20" s="115">
        <v>71</v>
      </c>
      <c r="E20" s="117">
        <v>113</v>
      </c>
    </row>
    <row r="21" spans="1:5" ht="27.75" customHeight="1">
      <c r="A21" s="55">
        <v>17</v>
      </c>
      <c r="B21" s="119" t="s">
        <v>29</v>
      </c>
      <c r="C21" s="317">
        <v>69</v>
      </c>
      <c r="D21" s="317">
        <v>69</v>
      </c>
      <c r="E21" s="318">
        <v>80</v>
      </c>
    </row>
    <row r="22" spans="1:5" ht="27.75" customHeight="1">
      <c r="A22" s="113">
        <v>18</v>
      </c>
      <c r="B22" s="114" t="s">
        <v>30</v>
      </c>
      <c r="C22" s="115">
        <v>129</v>
      </c>
      <c r="D22" s="115">
        <v>116</v>
      </c>
      <c r="E22" s="117">
        <v>163</v>
      </c>
    </row>
    <row r="23" spans="1:5" ht="27.75" customHeight="1">
      <c r="A23" s="497" t="s">
        <v>8</v>
      </c>
      <c r="B23" s="498"/>
      <c r="C23" s="90">
        <v>2167</v>
      </c>
      <c r="D23" s="90">
        <v>2058</v>
      </c>
      <c r="E23" s="91">
        <v>2731</v>
      </c>
    </row>
  </sheetData>
  <sheetProtection/>
  <mergeCells count="3">
    <mergeCell ref="A1:E1"/>
    <mergeCell ref="A2:E2"/>
    <mergeCell ref="A23:B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3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2.75"/>
  <cols>
    <col min="2" max="2" width="32.75390625" style="0" customWidth="1"/>
    <col min="3" max="3" width="13.25390625" style="0" customWidth="1"/>
    <col min="4" max="4" width="12.00390625" style="0" customWidth="1"/>
    <col min="5" max="5" width="11.75390625" style="0" customWidth="1"/>
    <col min="6" max="6" width="14.00390625" style="0" customWidth="1"/>
  </cols>
  <sheetData>
    <row r="1" spans="1:6" ht="81.75" customHeight="1">
      <c r="A1" s="499" t="s">
        <v>284</v>
      </c>
      <c r="B1" s="499"/>
      <c r="C1" s="499"/>
      <c r="D1" s="499"/>
      <c r="E1" s="499"/>
      <c r="F1" s="499"/>
    </row>
    <row r="2" spans="1:6" ht="18" customHeight="1">
      <c r="A2" s="391" t="s">
        <v>9</v>
      </c>
      <c r="B2" s="391" t="s">
        <v>209</v>
      </c>
      <c r="C2" s="500" t="s">
        <v>210</v>
      </c>
      <c r="D2" s="501"/>
      <c r="E2" s="502" t="s">
        <v>211</v>
      </c>
      <c r="F2" s="503"/>
    </row>
    <row r="3" spans="1:6" ht="18">
      <c r="A3" s="422"/>
      <c r="B3" s="392"/>
      <c r="C3" s="504" t="s">
        <v>285</v>
      </c>
      <c r="D3" s="504"/>
      <c r="E3" s="505" t="s">
        <v>212</v>
      </c>
      <c r="F3" s="505"/>
    </row>
    <row r="4" spans="1:6" ht="18.75" thickBot="1">
      <c r="A4" s="423"/>
      <c r="B4" s="393"/>
      <c r="C4" s="327" t="s">
        <v>213</v>
      </c>
      <c r="D4" s="327" t="s">
        <v>214</v>
      </c>
      <c r="E4" s="327" t="s">
        <v>213</v>
      </c>
      <c r="F4" s="328" t="s">
        <v>214</v>
      </c>
    </row>
    <row r="5" spans="1:6" ht="27.75" customHeight="1" thickTop="1">
      <c r="A5" s="105">
        <v>1</v>
      </c>
      <c r="B5" s="106" t="s">
        <v>13</v>
      </c>
      <c r="C5" s="329">
        <v>162</v>
      </c>
      <c r="D5" s="329">
        <v>282</v>
      </c>
      <c r="E5" s="329">
        <v>184</v>
      </c>
      <c r="F5" s="329">
        <v>325</v>
      </c>
    </row>
    <row r="6" spans="1:6" ht="27.75" customHeight="1">
      <c r="A6" s="113">
        <v>2</v>
      </c>
      <c r="B6" s="114" t="s">
        <v>14</v>
      </c>
      <c r="C6" s="330">
        <v>170</v>
      </c>
      <c r="D6" s="330">
        <v>210</v>
      </c>
      <c r="E6" s="330">
        <v>177</v>
      </c>
      <c r="F6" s="330">
        <v>219</v>
      </c>
    </row>
    <row r="7" spans="1:6" ht="27.75" customHeight="1">
      <c r="A7" s="55">
        <v>3</v>
      </c>
      <c r="B7" s="119" t="s">
        <v>15</v>
      </c>
      <c r="C7" s="331">
        <f>142+95</f>
        <v>237</v>
      </c>
      <c r="D7" s="331">
        <f>260+150</f>
        <v>410</v>
      </c>
      <c r="E7" s="331">
        <v>250</v>
      </c>
      <c r="F7" s="331">
        <f>282+163</f>
        <v>445</v>
      </c>
    </row>
    <row r="8" spans="1:6" ht="27.75" customHeight="1">
      <c r="A8" s="113">
        <v>4</v>
      </c>
      <c r="B8" s="114" t="s">
        <v>16</v>
      </c>
      <c r="C8" s="330">
        <v>901</v>
      </c>
      <c r="D8" s="330">
        <v>1317</v>
      </c>
      <c r="E8" s="330">
        <v>944</v>
      </c>
      <c r="F8" s="330">
        <v>1396</v>
      </c>
    </row>
    <row r="9" spans="1:6" ht="27.75" customHeight="1">
      <c r="A9" s="55">
        <v>5</v>
      </c>
      <c r="B9" s="119" t="s">
        <v>17</v>
      </c>
      <c r="C9" s="331">
        <v>1339</v>
      </c>
      <c r="D9" s="331">
        <v>1887</v>
      </c>
      <c r="E9" s="331">
        <v>1422</v>
      </c>
      <c r="F9" s="331">
        <v>2038</v>
      </c>
    </row>
    <row r="10" spans="1:6" ht="27.75" customHeight="1">
      <c r="A10" s="113">
        <v>6</v>
      </c>
      <c r="B10" s="114" t="s">
        <v>18</v>
      </c>
      <c r="C10" s="330">
        <v>1100</v>
      </c>
      <c r="D10" s="330">
        <v>1396</v>
      </c>
      <c r="E10" s="330">
        <v>1147</v>
      </c>
      <c r="F10" s="330">
        <v>1480</v>
      </c>
    </row>
    <row r="11" spans="1:6" ht="27.75" customHeight="1">
      <c r="A11" s="55">
        <v>7</v>
      </c>
      <c r="B11" s="119" t="s">
        <v>19</v>
      </c>
      <c r="C11" s="331">
        <v>1120</v>
      </c>
      <c r="D11" s="331">
        <v>1577</v>
      </c>
      <c r="E11" s="331">
        <v>1149</v>
      </c>
      <c r="F11" s="331">
        <v>1638</v>
      </c>
    </row>
    <row r="12" spans="1:6" ht="27.75" customHeight="1">
      <c r="A12" s="113">
        <v>8</v>
      </c>
      <c r="B12" s="114" t="s">
        <v>20</v>
      </c>
      <c r="C12" s="330">
        <v>269</v>
      </c>
      <c r="D12" s="330">
        <v>424</v>
      </c>
      <c r="E12" s="330">
        <v>295</v>
      </c>
      <c r="F12" s="330">
        <v>488</v>
      </c>
    </row>
    <row r="13" spans="1:6" ht="27.75" customHeight="1">
      <c r="A13" s="55">
        <v>9</v>
      </c>
      <c r="B13" s="119" t="s">
        <v>21</v>
      </c>
      <c r="C13" s="332">
        <v>729</v>
      </c>
      <c r="D13" s="332">
        <v>893</v>
      </c>
      <c r="E13" s="331">
        <v>757</v>
      </c>
      <c r="F13" s="331">
        <v>937</v>
      </c>
    </row>
    <row r="14" spans="1:6" ht="27.75" customHeight="1">
      <c r="A14" s="113">
        <v>10</v>
      </c>
      <c r="B14" s="114" t="s">
        <v>22</v>
      </c>
      <c r="C14" s="330">
        <v>253</v>
      </c>
      <c r="D14" s="330">
        <v>391</v>
      </c>
      <c r="E14" s="330">
        <v>276</v>
      </c>
      <c r="F14" s="330">
        <v>438</v>
      </c>
    </row>
    <row r="15" spans="1:6" ht="27.75" customHeight="1">
      <c r="A15" s="55">
        <v>11</v>
      </c>
      <c r="B15" s="119" t="s">
        <v>23</v>
      </c>
      <c r="C15" s="331">
        <v>122</v>
      </c>
      <c r="D15" s="331">
        <v>182</v>
      </c>
      <c r="E15" s="331">
        <v>130</v>
      </c>
      <c r="F15" s="331">
        <v>191</v>
      </c>
    </row>
    <row r="16" spans="1:6" ht="27.75" customHeight="1">
      <c r="A16" s="113">
        <v>12</v>
      </c>
      <c r="B16" s="114" t="s">
        <v>24</v>
      </c>
      <c r="C16" s="330">
        <v>369</v>
      </c>
      <c r="D16" s="330">
        <v>562</v>
      </c>
      <c r="E16" s="330">
        <v>400</v>
      </c>
      <c r="F16" s="330">
        <v>616</v>
      </c>
    </row>
    <row r="17" spans="1:6" ht="27.75" customHeight="1">
      <c r="A17" s="55">
        <v>13</v>
      </c>
      <c r="B17" s="119" t="s">
        <v>25</v>
      </c>
      <c r="C17" s="331">
        <v>311</v>
      </c>
      <c r="D17" s="331">
        <v>487</v>
      </c>
      <c r="E17" s="331">
        <v>325</v>
      </c>
      <c r="F17" s="331">
        <v>517</v>
      </c>
    </row>
    <row r="18" spans="1:6" ht="27.75" customHeight="1">
      <c r="A18" s="113">
        <v>14</v>
      </c>
      <c r="B18" s="114" t="s">
        <v>26</v>
      </c>
      <c r="C18" s="330">
        <v>331</v>
      </c>
      <c r="D18" s="330">
        <v>464</v>
      </c>
      <c r="E18" s="330">
        <v>346</v>
      </c>
      <c r="F18" s="330">
        <v>489</v>
      </c>
    </row>
    <row r="19" spans="1:6" ht="27.75" customHeight="1">
      <c r="A19" s="55">
        <v>15</v>
      </c>
      <c r="B19" s="119" t="s">
        <v>27</v>
      </c>
      <c r="C19" s="331">
        <v>326</v>
      </c>
      <c r="D19" s="331">
        <v>492</v>
      </c>
      <c r="E19" s="331">
        <v>353</v>
      </c>
      <c r="F19" s="331">
        <v>538</v>
      </c>
    </row>
    <row r="20" spans="1:6" ht="27.75" customHeight="1">
      <c r="A20" s="113">
        <v>16</v>
      </c>
      <c r="B20" s="114" t="s">
        <v>28</v>
      </c>
      <c r="C20" s="330">
        <v>40</v>
      </c>
      <c r="D20" s="330">
        <v>67</v>
      </c>
      <c r="E20" s="330">
        <v>41</v>
      </c>
      <c r="F20" s="330">
        <v>69</v>
      </c>
    </row>
    <row r="21" spans="1:6" ht="27.75" customHeight="1">
      <c r="A21" s="55">
        <v>17</v>
      </c>
      <c r="B21" s="119" t="s">
        <v>29</v>
      </c>
      <c r="C21" s="331">
        <v>956</v>
      </c>
      <c r="D21" s="331">
        <v>1369</v>
      </c>
      <c r="E21" s="331">
        <v>999</v>
      </c>
      <c r="F21" s="331">
        <v>1449</v>
      </c>
    </row>
    <row r="22" spans="1:6" ht="27.75" customHeight="1">
      <c r="A22" s="113">
        <v>18</v>
      </c>
      <c r="B22" s="114" t="s">
        <v>30</v>
      </c>
      <c r="C22" s="333">
        <v>596</v>
      </c>
      <c r="D22" s="330">
        <v>891</v>
      </c>
      <c r="E22" s="333">
        <v>637</v>
      </c>
      <c r="F22" s="330">
        <v>965</v>
      </c>
    </row>
    <row r="23" spans="1:6" ht="27.75" customHeight="1">
      <c r="A23" s="346" t="s">
        <v>8</v>
      </c>
      <c r="B23" s="347"/>
      <c r="C23" s="334">
        <f>SUM(C5:C22)</f>
        <v>9331</v>
      </c>
      <c r="D23" s="334">
        <f>SUM(D5:D22)</f>
        <v>13301</v>
      </c>
      <c r="E23" s="334">
        <f>SUM(E5:E22)</f>
        <v>9832</v>
      </c>
      <c r="F23" s="334">
        <f>SUM(F5:F22)</f>
        <v>14238</v>
      </c>
    </row>
  </sheetData>
  <sheetProtection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W15" sqref="W15"/>
    </sheetView>
  </sheetViews>
  <sheetFormatPr defaultColWidth="9.00390625" defaultRowHeight="12.75"/>
  <cols>
    <col min="2" max="2" width="23.875" style="0" bestFit="1" customWidth="1"/>
    <col min="3" max="3" width="10.625" style="0" customWidth="1"/>
    <col min="4" max="4" width="14.25390625" style="0" customWidth="1"/>
    <col min="5" max="5" width="12.125" style="0" customWidth="1"/>
    <col min="6" max="7" width="11.875" style="0" customWidth="1"/>
    <col min="8" max="8" width="12.875" style="0" customWidth="1"/>
    <col min="9" max="9" width="13.25390625" style="0" customWidth="1"/>
    <col min="10" max="10" width="11.625" style="0" customWidth="1"/>
    <col min="11" max="11" width="12.625" style="0" customWidth="1"/>
    <col min="12" max="13" width="12.375" style="0" customWidth="1"/>
    <col min="14" max="14" width="11.875" style="0" customWidth="1"/>
    <col min="15" max="15" width="12.25390625" style="0" customWidth="1"/>
    <col min="16" max="16" width="17.625" style="0" customWidth="1"/>
  </cols>
  <sheetData>
    <row r="1" spans="1:16" ht="18">
      <c r="A1" s="506" t="s">
        <v>173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16" ht="18.75">
      <c r="A2" s="507" t="s">
        <v>174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</row>
    <row r="3" spans="1:16" ht="18.75">
      <c r="A3" s="507" t="s">
        <v>175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</row>
    <row r="4" spans="1:16" ht="18">
      <c r="A4" s="508" t="s">
        <v>275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</row>
    <row r="5" spans="1:16" ht="12.75">
      <c r="A5" s="509" t="s">
        <v>9</v>
      </c>
      <c r="B5" s="511" t="s">
        <v>10</v>
      </c>
      <c r="C5" s="513" t="s">
        <v>276</v>
      </c>
      <c r="D5" s="515" t="s">
        <v>277</v>
      </c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7"/>
    </row>
    <row r="6" spans="1:16" ht="19.5" customHeight="1">
      <c r="A6" s="509"/>
      <c r="B6" s="511"/>
      <c r="C6" s="513"/>
      <c r="D6" s="513" t="s">
        <v>278</v>
      </c>
      <c r="E6" s="513"/>
      <c r="F6" s="518" t="s">
        <v>176</v>
      </c>
      <c r="G6" s="518"/>
      <c r="H6" s="518"/>
      <c r="I6" s="518"/>
      <c r="J6" s="518" t="s">
        <v>177</v>
      </c>
      <c r="K6" s="518"/>
      <c r="L6" s="518"/>
      <c r="M6" s="518"/>
      <c r="N6" s="518" t="s">
        <v>178</v>
      </c>
      <c r="O6" s="518"/>
      <c r="P6" s="518"/>
    </row>
    <row r="7" spans="1:16" ht="45" customHeight="1">
      <c r="A7" s="509"/>
      <c r="B7" s="511"/>
      <c r="C7" s="513"/>
      <c r="D7" s="513"/>
      <c r="E7" s="513"/>
      <c r="F7" s="513" t="s">
        <v>279</v>
      </c>
      <c r="G7" s="513"/>
      <c r="H7" s="513" t="s">
        <v>280</v>
      </c>
      <c r="I7" s="513"/>
      <c r="J7" s="513" t="s">
        <v>279</v>
      </c>
      <c r="K7" s="513"/>
      <c r="L7" s="513" t="s">
        <v>280</v>
      </c>
      <c r="M7" s="513"/>
      <c r="N7" s="513" t="s">
        <v>279</v>
      </c>
      <c r="O7" s="513"/>
      <c r="P7" s="513" t="s">
        <v>281</v>
      </c>
    </row>
    <row r="8" spans="1:16" ht="31.5" customHeight="1" thickBot="1">
      <c r="A8" s="510"/>
      <c r="B8" s="512"/>
      <c r="C8" s="514"/>
      <c r="D8" s="319" t="s">
        <v>282</v>
      </c>
      <c r="E8" s="319" t="s">
        <v>283</v>
      </c>
      <c r="F8" s="319" t="s">
        <v>282</v>
      </c>
      <c r="G8" s="319" t="s">
        <v>283</v>
      </c>
      <c r="H8" s="319" t="s">
        <v>282</v>
      </c>
      <c r="I8" s="319" t="s">
        <v>283</v>
      </c>
      <c r="J8" s="319" t="s">
        <v>282</v>
      </c>
      <c r="K8" s="319" t="s">
        <v>283</v>
      </c>
      <c r="L8" s="319" t="s">
        <v>282</v>
      </c>
      <c r="M8" s="319" t="s">
        <v>283</v>
      </c>
      <c r="N8" s="319" t="s">
        <v>282</v>
      </c>
      <c r="O8" s="319" t="s">
        <v>283</v>
      </c>
      <c r="P8" s="514"/>
    </row>
    <row r="9" spans="1:16" ht="27.75" customHeight="1" thickTop="1">
      <c r="A9" s="105">
        <v>1</v>
      </c>
      <c r="B9" s="106" t="s">
        <v>13</v>
      </c>
      <c r="C9" s="320">
        <v>9</v>
      </c>
      <c r="D9" s="321">
        <v>0</v>
      </c>
      <c r="E9" s="321">
        <v>0</v>
      </c>
      <c r="F9" s="321">
        <v>1</v>
      </c>
      <c r="G9" s="321">
        <v>6</v>
      </c>
      <c r="H9" s="321">
        <v>2</v>
      </c>
      <c r="I9" s="321">
        <v>0</v>
      </c>
      <c r="J9" s="321">
        <v>0</v>
      </c>
      <c r="K9" s="321">
        <v>0</v>
      </c>
      <c r="L9" s="321">
        <v>0</v>
      </c>
      <c r="M9" s="321">
        <v>0</v>
      </c>
      <c r="N9" s="321">
        <v>0</v>
      </c>
      <c r="O9" s="321">
        <v>0</v>
      </c>
      <c r="P9" s="321">
        <v>0</v>
      </c>
    </row>
    <row r="10" spans="1:16" ht="27.75" customHeight="1">
      <c r="A10" s="113">
        <v>2</v>
      </c>
      <c r="B10" s="114" t="s">
        <v>14</v>
      </c>
      <c r="C10" s="322">
        <v>38</v>
      </c>
      <c r="D10" s="323">
        <v>2</v>
      </c>
      <c r="E10" s="323">
        <v>0</v>
      </c>
      <c r="F10" s="323">
        <v>12</v>
      </c>
      <c r="G10" s="323">
        <v>16</v>
      </c>
      <c r="H10" s="323">
        <v>8</v>
      </c>
      <c r="I10" s="323">
        <v>0</v>
      </c>
      <c r="J10" s="323">
        <v>0</v>
      </c>
      <c r="K10" s="323">
        <v>0</v>
      </c>
      <c r="L10" s="323">
        <v>0</v>
      </c>
      <c r="M10" s="323">
        <v>0</v>
      </c>
      <c r="N10" s="323">
        <v>0</v>
      </c>
      <c r="O10" s="323">
        <v>0</v>
      </c>
      <c r="P10" s="323">
        <v>0</v>
      </c>
    </row>
    <row r="11" spans="1:16" ht="27.75" customHeight="1">
      <c r="A11" s="55">
        <v>3</v>
      </c>
      <c r="B11" s="119" t="s">
        <v>15</v>
      </c>
      <c r="C11" s="324">
        <v>24</v>
      </c>
      <c r="D11" s="325">
        <v>0</v>
      </c>
      <c r="E11" s="325">
        <v>0</v>
      </c>
      <c r="F11" s="325">
        <v>18</v>
      </c>
      <c r="G11" s="325">
        <v>6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0</v>
      </c>
      <c r="N11" s="325">
        <v>0</v>
      </c>
      <c r="O11" s="325">
        <v>0</v>
      </c>
      <c r="P11" s="325">
        <v>0</v>
      </c>
    </row>
    <row r="12" spans="1:16" ht="27.75" customHeight="1">
      <c r="A12" s="113">
        <v>4</v>
      </c>
      <c r="B12" s="114" t="s">
        <v>16</v>
      </c>
      <c r="C12" s="322">
        <v>83</v>
      </c>
      <c r="D12" s="323">
        <v>1</v>
      </c>
      <c r="E12" s="323">
        <v>0</v>
      </c>
      <c r="F12" s="323">
        <v>45</v>
      </c>
      <c r="G12" s="323">
        <v>26</v>
      </c>
      <c r="H12" s="323">
        <v>3</v>
      </c>
      <c r="I12" s="323">
        <v>1</v>
      </c>
      <c r="J12" s="323">
        <v>1</v>
      </c>
      <c r="K12" s="323">
        <v>1</v>
      </c>
      <c r="L12" s="323">
        <v>0</v>
      </c>
      <c r="M12" s="323">
        <v>0</v>
      </c>
      <c r="N12" s="323">
        <v>1</v>
      </c>
      <c r="O12" s="323">
        <v>2</v>
      </c>
      <c r="P12" s="323">
        <v>2</v>
      </c>
    </row>
    <row r="13" spans="1:16" ht="27.75" customHeight="1">
      <c r="A13" s="55">
        <v>5</v>
      </c>
      <c r="B13" s="119" t="s">
        <v>17</v>
      </c>
      <c r="C13" s="324">
        <v>42</v>
      </c>
      <c r="D13" s="325">
        <v>4</v>
      </c>
      <c r="E13" s="325">
        <v>0</v>
      </c>
      <c r="F13" s="325">
        <v>25</v>
      </c>
      <c r="G13" s="325">
        <v>6</v>
      </c>
      <c r="H13" s="325">
        <v>6</v>
      </c>
      <c r="I13" s="325">
        <v>0</v>
      </c>
      <c r="J13" s="325">
        <v>1</v>
      </c>
      <c r="K13" s="325">
        <v>0</v>
      </c>
      <c r="L13" s="325">
        <v>0</v>
      </c>
      <c r="M13" s="325">
        <v>0</v>
      </c>
      <c r="N13" s="325">
        <v>0</v>
      </c>
      <c r="O13" s="325">
        <v>0</v>
      </c>
      <c r="P13" s="325">
        <v>0</v>
      </c>
    </row>
    <row r="14" spans="1:16" ht="27.75" customHeight="1">
      <c r="A14" s="113">
        <v>6</v>
      </c>
      <c r="B14" s="114" t="s">
        <v>18</v>
      </c>
      <c r="C14" s="322">
        <v>71</v>
      </c>
      <c r="D14" s="323">
        <v>2</v>
      </c>
      <c r="E14" s="323">
        <v>0</v>
      </c>
      <c r="F14" s="323">
        <v>28</v>
      </c>
      <c r="G14" s="323">
        <v>12</v>
      </c>
      <c r="H14" s="323">
        <v>23</v>
      </c>
      <c r="I14" s="323">
        <v>1</v>
      </c>
      <c r="J14" s="323">
        <v>3</v>
      </c>
      <c r="K14" s="323">
        <v>0</v>
      </c>
      <c r="L14" s="323">
        <v>1</v>
      </c>
      <c r="M14" s="323">
        <v>0</v>
      </c>
      <c r="N14" s="323">
        <v>1</v>
      </c>
      <c r="O14" s="323">
        <v>0</v>
      </c>
      <c r="P14" s="323">
        <v>0</v>
      </c>
    </row>
    <row r="15" spans="1:16" ht="27.75" customHeight="1">
      <c r="A15" s="55">
        <v>7</v>
      </c>
      <c r="B15" s="119" t="s">
        <v>19</v>
      </c>
      <c r="C15" s="324">
        <v>49</v>
      </c>
      <c r="D15" s="325">
        <v>3</v>
      </c>
      <c r="E15" s="325">
        <v>0</v>
      </c>
      <c r="F15" s="325">
        <v>20</v>
      </c>
      <c r="G15" s="325">
        <v>15</v>
      </c>
      <c r="H15" s="325">
        <v>10</v>
      </c>
      <c r="I15" s="325">
        <v>0</v>
      </c>
      <c r="J15" s="325">
        <v>0</v>
      </c>
      <c r="K15" s="325">
        <v>0</v>
      </c>
      <c r="L15" s="325">
        <v>0</v>
      </c>
      <c r="M15" s="325">
        <v>0</v>
      </c>
      <c r="N15" s="325">
        <v>1</v>
      </c>
      <c r="O15" s="325">
        <v>0</v>
      </c>
      <c r="P15" s="325">
        <v>0</v>
      </c>
    </row>
    <row r="16" spans="1:16" ht="27.75" customHeight="1">
      <c r="A16" s="113">
        <v>8</v>
      </c>
      <c r="B16" s="114" t="s">
        <v>20</v>
      </c>
      <c r="C16" s="322">
        <v>15</v>
      </c>
      <c r="D16" s="323">
        <v>0</v>
      </c>
      <c r="E16" s="323">
        <v>0</v>
      </c>
      <c r="F16" s="323">
        <v>10</v>
      </c>
      <c r="G16" s="323">
        <v>0</v>
      </c>
      <c r="H16" s="323">
        <v>5</v>
      </c>
      <c r="I16" s="323">
        <v>0</v>
      </c>
      <c r="J16" s="323">
        <v>0</v>
      </c>
      <c r="K16" s="323">
        <v>0</v>
      </c>
      <c r="L16" s="323">
        <v>0</v>
      </c>
      <c r="M16" s="323">
        <v>0</v>
      </c>
      <c r="N16" s="323">
        <v>0</v>
      </c>
      <c r="O16" s="323">
        <v>0</v>
      </c>
      <c r="P16" s="323">
        <v>0</v>
      </c>
    </row>
    <row r="17" spans="1:16" ht="27.75" customHeight="1">
      <c r="A17" s="55">
        <v>9</v>
      </c>
      <c r="B17" s="119" t="s">
        <v>21</v>
      </c>
      <c r="C17" s="324">
        <v>39</v>
      </c>
      <c r="D17" s="325">
        <v>0</v>
      </c>
      <c r="E17" s="325">
        <v>0</v>
      </c>
      <c r="F17" s="325">
        <v>20</v>
      </c>
      <c r="G17" s="325">
        <v>11</v>
      </c>
      <c r="H17" s="325">
        <v>8</v>
      </c>
      <c r="I17" s="325">
        <v>0</v>
      </c>
      <c r="J17" s="325">
        <v>0</v>
      </c>
      <c r="K17" s="325">
        <v>0</v>
      </c>
      <c r="L17" s="325">
        <v>0</v>
      </c>
      <c r="M17" s="325">
        <v>0</v>
      </c>
      <c r="N17" s="325">
        <v>0</v>
      </c>
      <c r="O17" s="325">
        <v>0</v>
      </c>
      <c r="P17" s="325">
        <v>0</v>
      </c>
    </row>
    <row r="18" spans="1:16" ht="27.75" customHeight="1">
      <c r="A18" s="113">
        <v>10</v>
      </c>
      <c r="B18" s="114" t="s">
        <v>22</v>
      </c>
      <c r="C18" s="322">
        <v>14</v>
      </c>
      <c r="D18" s="323">
        <v>0</v>
      </c>
      <c r="E18" s="323">
        <v>0</v>
      </c>
      <c r="F18" s="323">
        <v>8</v>
      </c>
      <c r="G18" s="323">
        <v>3</v>
      </c>
      <c r="H18" s="323">
        <v>2</v>
      </c>
      <c r="I18" s="323">
        <v>0</v>
      </c>
      <c r="J18" s="323">
        <v>0</v>
      </c>
      <c r="K18" s="323">
        <v>0</v>
      </c>
      <c r="L18" s="323">
        <v>1</v>
      </c>
      <c r="M18" s="323">
        <v>0</v>
      </c>
      <c r="N18" s="323">
        <v>0</v>
      </c>
      <c r="O18" s="323">
        <v>0</v>
      </c>
      <c r="P18" s="323">
        <v>0</v>
      </c>
    </row>
    <row r="19" spans="1:16" ht="27.75" customHeight="1">
      <c r="A19" s="55">
        <v>11</v>
      </c>
      <c r="B19" s="119" t="s">
        <v>23</v>
      </c>
      <c r="C19" s="324">
        <v>11</v>
      </c>
      <c r="D19" s="325">
        <v>0</v>
      </c>
      <c r="E19" s="325">
        <v>0</v>
      </c>
      <c r="F19" s="325">
        <v>7</v>
      </c>
      <c r="G19" s="325">
        <v>3</v>
      </c>
      <c r="H19" s="325">
        <v>1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5">
        <v>0</v>
      </c>
      <c r="O19" s="325">
        <v>0</v>
      </c>
      <c r="P19" s="325">
        <v>0</v>
      </c>
    </row>
    <row r="20" spans="1:16" ht="27.75" customHeight="1">
      <c r="A20" s="113">
        <v>12</v>
      </c>
      <c r="B20" s="114" t="s">
        <v>24</v>
      </c>
      <c r="C20" s="322">
        <v>40</v>
      </c>
      <c r="D20" s="323">
        <v>1</v>
      </c>
      <c r="E20" s="323">
        <v>0</v>
      </c>
      <c r="F20" s="323">
        <v>24</v>
      </c>
      <c r="G20" s="323">
        <v>8</v>
      </c>
      <c r="H20" s="323">
        <v>7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N20" s="323">
        <v>0</v>
      </c>
      <c r="O20" s="323">
        <v>0</v>
      </c>
      <c r="P20" s="323">
        <v>0</v>
      </c>
    </row>
    <row r="21" spans="1:16" ht="27.75" customHeight="1">
      <c r="A21" s="55">
        <v>13</v>
      </c>
      <c r="B21" s="119" t="s">
        <v>25</v>
      </c>
      <c r="C21" s="324">
        <v>16</v>
      </c>
      <c r="D21" s="325">
        <v>0</v>
      </c>
      <c r="E21" s="325">
        <v>0</v>
      </c>
      <c r="F21" s="325">
        <v>3</v>
      </c>
      <c r="G21" s="325">
        <v>7</v>
      </c>
      <c r="H21" s="325">
        <v>4</v>
      </c>
      <c r="I21" s="325">
        <v>0</v>
      </c>
      <c r="J21" s="325">
        <v>0</v>
      </c>
      <c r="K21" s="325">
        <v>0</v>
      </c>
      <c r="L21" s="325">
        <v>2</v>
      </c>
      <c r="M21" s="325">
        <v>0</v>
      </c>
      <c r="N21" s="325">
        <v>0</v>
      </c>
      <c r="O21" s="325">
        <v>0</v>
      </c>
      <c r="P21" s="325">
        <v>0</v>
      </c>
    </row>
    <row r="22" spans="1:16" ht="27.75" customHeight="1">
      <c r="A22" s="113">
        <v>14</v>
      </c>
      <c r="B22" s="114" t="s">
        <v>26</v>
      </c>
      <c r="C22" s="322">
        <v>22</v>
      </c>
      <c r="D22" s="323">
        <v>0</v>
      </c>
      <c r="E22" s="323">
        <v>0</v>
      </c>
      <c r="F22" s="323">
        <v>7</v>
      </c>
      <c r="G22" s="323">
        <v>11</v>
      </c>
      <c r="H22" s="323">
        <v>3</v>
      </c>
      <c r="I22" s="323">
        <v>0</v>
      </c>
      <c r="J22" s="323">
        <v>1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</row>
    <row r="23" spans="1:16" ht="27.75" customHeight="1">
      <c r="A23" s="55">
        <v>15</v>
      </c>
      <c r="B23" s="119" t="s">
        <v>27</v>
      </c>
      <c r="C23" s="324">
        <v>38</v>
      </c>
      <c r="D23" s="325">
        <v>0</v>
      </c>
      <c r="E23" s="325">
        <v>0</v>
      </c>
      <c r="F23" s="325">
        <v>29</v>
      </c>
      <c r="G23" s="325">
        <v>4</v>
      </c>
      <c r="H23" s="325">
        <v>5</v>
      </c>
      <c r="I23" s="325">
        <v>0</v>
      </c>
      <c r="J23" s="325">
        <v>0</v>
      </c>
      <c r="K23" s="325">
        <v>0</v>
      </c>
      <c r="L23" s="325">
        <v>0</v>
      </c>
      <c r="M23" s="325">
        <v>0</v>
      </c>
      <c r="N23" s="325">
        <v>0</v>
      </c>
      <c r="O23" s="325">
        <v>0</v>
      </c>
      <c r="P23" s="325">
        <v>0</v>
      </c>
    </row>
    <row r="24" spans="1:16" ht="27.75" customHeight="1">
      <c r="A24" s="113">
        <v>16</v>
      </c>
      <c r="B24" s="114" t="s">
        <v>28</v>
      </c>
      <c r="C24" s="322">
        <v>196</v>
      </c>
      <c r="D24" s="323">
        <v>2</v>
      </c>
      <c r="E24" s="323">
        <v>1</v>
      </c>
      <c r="F24" s="323">
        <v>35</v>
      </c>
      <c r="G24" s="323">
        <v>79</v>
      </c>
      <c r="H24" s="323">
        <v>53</v>
      </c>
      <c r="I24" s="323">
        <v>22</v>
      </c>
      <c r="J24" s="323">
        <v>1</v>
      </c>
      <c r="K24" s="323">
        <v>2</v>
      </c>
      <c r="L24" s="323">
        <v>1</v>
      </c>
      <c r="M24" s="323">
        <v>0</v>
      </c>
      <c r="N24" s="323">
        <v>0</v>
      </c>
      <c r="O24" s="323">
        <v>0</v>
      </c>
      <c r="P24" s="323">
        <v>0</v>
      </c>
    </row>
    <row r="25" spans="1:16" ht="27.75" customHeight="1">
      <c r="A25" s="55">
        <v>17</v>
      </c>
      <c r="B25" s="119" t="s">
        <v>29</v>
      </c>
      <c r="C25" s="324">
        <v>53</v>
      </c>
      <c r="D25" s="325">
        <v>1</v>
      </c>
      <c r="E25" s="325">
        <v>0</v>
      </c>
      <c r="F25" s="325">
        <v>21</v>
      </c>
      <c r="G25" s="325">
        <v>10</v>
      </c>
      <c r="H25" s="325">
        <v>19</v>
      </c>
      <c r="I25" s="325">
        <v>0</v>
      </c>
      <c r="J25" s="325">
        <v>0</v>
      </c>
      <c r="K25" s="325">
        <v>0</v>
      </c>
      <c r="L25" s="325">
        <v>0</v>
      </c>
      <c r="M25" s="325">
        <v>0</v>
      </c>
      <c r="N25" s="325">
        <v>1</v>
      </c>
      <c r="O25" s="325">
        <v>1</v>
      </c>
      <c r="P25" s="325">
        <v>0</v>
      </c>
    </row>
    <row r="26" spans="1:16" ht="27.75" customHeight="1">
      <c r="A26" s="113">
        <v>18</v>
      </c>
      <c r="B26" s="114" t="s">
        <v>30</v>
      </c>
      <c r="C26" s="322">
        <v>36</v>
      </c>
      <c r="D26" s="323">
        <v>0</v>
      </c>
      <c r="E26" s="323">
        <v>0</v>
      </c>
      <c r="F26" s="323">
        <v>10</v>
      </c>
      <c r="G26" s="323">
        <v>17</v>
      </c>
      <c r="H26" s="323">
        <v>6</v>
      </c>
      <c r="I26" s="323">
        <v>2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1</v>
      </c>
      <c r="P26" s="323">
        <v>0</v>
      </c>
    </row>
    <row r="27" spans="1:16" ht="27.75" customHeight="1">
      <c r="A27" s="346" t="s">
        <v>8</v>
      </c>
      <c r="B27" s="347"/>
      <c r="C27" s="326">
        <f>SUM(C9:C26)</f>
        <v>796</v>
      </c>
      <c r="D27" s="326">
        <v>14</v>
      </c>
      <c r="E27" s="326">
        <v>1</v>
      </c>
      <c r="F27" s="326">
        <v>326</v>
      </c>
      <c r="G27" s="326">
        <v>243</v>
      </c>
      <c r="H27" s="326">
        <v>159</v>
      </c>
      <c r="I27" s="326">
        <v>26</v>
      </c>
      <c r="J27" s="326">
        <v>7</v>
      </c>
      <c r="K27" s="326">
        <v>3</v>
      </c>
      <c r="L27" s="326">
        <v>6</v>
      </c>
      <c r="M27" s="326">
        <f>SUM(M9:M26)</f>
        <v>0</v>
      </c>
      <c r="N27" s="326">
        <v>4</v>
      </c>
      <c r="O27" s="326">
        <v>4</v>
      </c>
      <c r="P27" s="326">
        <v>2</v>
      </c>
    </row>
  </sheetData>
  <sheetProtection/>
  <mergeCells count="19">
    <mergeCell ref="A27:B27"/>
    <mergeCell ref="J6:M6"/>
    <mergeCell ref="N6:P6"/>
    <mergeCell ref="F7:G7"/>
    <mergeCell ref="H7:I7"/>
    <mergeCell ref="J7:K7"/>
    <mergeCell ref="L7:M7"/>
    <mergeCell ref="N7:O7"/>
    <mergeCell ref="P7:P8"/>
    <mergeCell ref="A1:P1"/>
    <mergeCell ref="A2:P2"/>
    <mergeCell ref="A3:P3"/>
    <mergeCell ref="A4:P4"/>
    <mergeCell ref="A5:A8"/>
    <mergeCell ref="B5:B8"/>
    <mergeCell ref="C5:C8"/>
    <mergeCell ref="D5:P5"/>
    <mergeCell ref="D6:E7"/>
    <mergeCell ref="F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6"/>
  <sheetViews>
    <sheetView zoomScale="85" zoomScaleNormal="85" zoomScalePageLayoutView="0" workbookViewId="0" topLeftCell="A1">
      <selection activeCell="B24" sqref="B24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1:19" s="34" customFormat="1" ht="45.75" customHeight="1">
      <c r="A1" s="355" t="s">
        <v>218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8" customFormat="1" ht="33" customHeight="1">
      <c r="A2" s="363" t="s">
        <v>9</v>
      </c>
      <c r="B2" s="365" t="s">
        <v>10</v>
      </c>
      <c r="C2" s="363" t="s">
        <v>89</v>
      </c>
      <c r="D2" s="361" t="s">
        <v>90</v>
      </c>
      <c r="E2" s="367"/>
      <c r="F2" s="359" t="s">
        <v>91</v>
      </c>
      <c r="G2" s="359"/>
      <c r="H2" s="353" t="s">
        <v>92</v>
      </c>
      <c r="I2" s="354"/>
      <c r="J2" s="353" t="s">
        <v>93</v>
      </c>
      <c r="K2" s="354"/>
      <c r="L2" s="353" t="s">
        <v>94</v>
      </c>
      <c r="M2" s="356"/>
      <c r="N2" s="359" t="s">
        <v>95</v>
      </c>
      <c r="O2" s="359" t="s">
        <v>96</v>
      </c>
      <c r="P2" s="359" t="s">
        <v>97</v>
      </c>
      <c r="Q2" s="359" t="s">
        <v>98</v>
      </c>
      <c r="R2" s="361" t="s">
        <v>8</v>
      </c>
      <c r="S2" s="357" t="s">
        <v>203</v>
      </c>
    </row>
    <row r="3" spans="1:19" s="38" customFormat="1" ht="64.5" customHeight="1" thickBot="1">
      <c r="A3" s="364"/>
      <c r="B3" s="366"/>
      <c r="C3" s="364"/>
      <c r="D3" s="128" t="s">
        <v>99</v>
      </c>
      <c r="E3" s="128" t="s">
        <v>100</v>
      </c>
      <c r="F3" s="128" t="s">
        <v>99</v>
      </c>
      <c r="G3" s="128" t="s">
        <v>100</v>
      </c>
      <c r="H3" s="128" t="s">
        <v>99</v>
      </c>
      <c r="I3" s="128" t="s">
        <v>100</v>
      </c>
      <c r="J3" s="128" t="s">
        <v>99</v>
      </c>
      <c r="K3" s="128" t="s">
        <v>100</v>
      </c>
      <c r="L3" s="128" t="s">
        <v>99</v>
      </c>
      <c r="M3" s="128" t="s">
        <v>100</v>
      </c>
      <c r="N3" s="360"/>
      <c r="O3" s="360"/>
      <c r="P3" s="360"/>
      <c r="Q3" s="360"/>
      <c r="R3" s="362"/>
      <c r="S3" s="358"/>
    </row>
    <row r="4" spans="1:19" s="38" customFormat="1" ht="27.75" customHeight="1" thickTop="1">
      <c r="A4" s="105">
        <v>1</v>
      </c>
      <c r="B4" s="106" t="s">
        <v>13</v>
      </c>
      <c r="C4" s="130">
        <v>28</v>
      </c>
      <c r="D4" s="131">
        <v>93</v>
      </c>
      <c r="E4" s="132">
        <v>58</v>
      </c>
      <c r="F4" s="131">
        <v>37</v>
      </c>
      <c r="G4" s="131">
        <v>22</v>
      </c>
      <c r="H4" s="130">
        <v>26</v>
      </c>
      <c r="I4" s="133">
        <v>36</v>
      </c>
      <c r="J4" s="134">
        <v>9</v>
      </c>
      <c r="K4" s="135">
        <v>329</v>
      </c>
      <c r="L4" s="136">
        <v>9</v>
      </c>
      <c r="M4" s="136">
        <v>41</v>
      </c>
      <c r="N4" s="136">
        <v>3546</v>
      </c>
      <c r="O4" s="132">
        <v>105</v>
      </c>
      <c r="P4" s="105">
        <v>264</v>
      </c>
      <c r="Q4" s="132" t="s">
        <v>130</v>
      </c>
      <c r="R4" s="137">
        <f>C4+D4+E4+F4+G4+H4+I4+J4+K4+L4+M4+N4+O4+P4+Q4</f>
        <v>4605</v>
      </c>
      <c r="S4" s="138">
        <v>4675</v>
      </c>
    </row>
    <row r="5" spans="1:20" ht="27.75" customHeight="1">
      <c r="A5" s="113">
        <v>2</v>
      </c>
      <c r="B5" s="114" t="s">
        <v>14</v>
      </c>
      <c r="C5" s="139">
        <v>18</v>
      </c>
      <c r="D5" s="140">
        <v>50</v>
      </c>
      <c r="E5" s="140">
        <v>7</v>
      </c>
      <c r="F5" s="140">
        <v>77</v>
      </c>
      <c r="G5" s="140">
        <v>23</v>
      </c>
      <c r="H5" s="139">
        <v>177</v>
      </c>
      <c r="I5" s="141">
        <v>240</v>
      </c>
      <c r="J5" s="142">
        <v>3</v>
      </c>
      <c r="K5" s="143">
        <v>271</v>
      </c>
      <c r="L5" s="139">
        <v>28</v>
      </c>
      <c r="M5" s="139">
        <v>26</v>
      </c>
      <c r="N5" s="139">
        <v>3764</v>
      </c>
      <c r="O5" s="140">
        <v>111</v>
      </c>
      <c r="P5" s="113">
        <v>58</v>
      </c>
      <c r="Q5" s="140" t="s">
        <v>219</v>
      </c>
      <c r="R5" s="144">
        <f aca="true" t="shared" si="0" ref="R5:R22">C5+D5+E5+F5+G5+H5+I5+J5+K5+L5+M5+N5+O5+P5+Q5</f>
        <v>9871</v>
      </c>
      <c r="S5" s="145">
        <v>10416</v>
      </c>
      <c r="T5" t="s">
        <v>101</v>
      </c>
    </row>
    <row r="6" spans="1:20" ht="27.75" customHeight="1">
      <c r="A6" s="55">
        <v>3</v>
      </c>
      <c r="B6" s="119" t="s">
        <v>15</v>
      </c>
      <c r="C6" s="51">
        <v>41</v>
      </c>
      <c r="D6" s="50">
        <v>350</v>
      </c>
      <c r="E6" s="47">
        <v>45</v>
      </c>
      <c r="F6" s="50">
        <v>133</v>
      </c>
      <c r="G6" s="50">
        <v>18</v>
      </c>
      <c r="H6" s="51">
        <v>76</v>
      </c>
      <c r="I6" s="92">
        <v>53</v>
      </c>
      <c r="J6" s="93">
        <v>13</v>
      </c>
      <c r="K6" s="48">
        <v>507</v>
      </c>
      <c r="L6" s="46">
        <v>26</v>
      </c>
      <c r="M6" s="46">
        <v>55</v>
      </c>
      <c r="N6" s="46">
        <v>10210</v>
      </c>
      <c r="O6" s="47">
        <v>166</v>
      </c>
      <c r="P6" s="55">
        <v>203</v>
      </c>
      <c r="Q6" s="47" t="s">
        <v>131</v>
      </c>
      <c r="R6" s="49">
        <f t="shared" si="0"/>
        <v>11899</v>
      </c>
      <c r="S6" s="94">
        <v>12691</v>
      </c>
      <c r="T6" t="s">
        <v>102</v>
      </c>
    </row>
    <row r="7" spans="1:20" ht="27.75" customHeight="1">
      <c r="A7" s="113">
        <v>4</v>
      </c>
      <c r="B7" s="114" t="s">
        <v>16</v>
      </c>
      <c r="C7" s="139">
        <v>79</v>
      </c>
      <c r="D7" s="140">
        <v>397</v>
      </c>
      <c r="E7" s="140">
        <v>124</v>
      </c>
      <c r="F7" s="140">
        <v>1978</v>
      </c>
      <c r="G7" s="140">
        <v>638</v>
      </c>
      <c r="H7" s="139">
        <v>262</v>
      </c>
      <c r="I7" s="141">
        <v>247</v>
      </c>
      <c r="J7" s="142">
        <v>299</v>
      </c>
      <c r="K7" s="143">
        <v>2402</v>
      </c>
      <c r="L7" s="139">
        <v>152</v>
      </c>
      <c r="M7" s="139">
        <v>262</v>
      </c>
      <c r="N7" s="139">
        <v>19070</v>
      </c>
      <c r="O7" s="140">
        <v>404</v>
      </c>
      <c r="P7" s="113">
        <v>419</v>
      </c>
      <c r="Q7" s="140" t="s">
        <v>220</v>
      </c>
      <c r="R7" s="144">
        <f t="shared" si="0"/>
        <v>26763</v>
      </c>
      <c r="S7" s="145">
        <v>27111</v>
      </c>
      <c r="T7" t="s">
        <v>103</v>
      </c>
    </row>
    <row r="8" spans="1:20" ht="27.75" customHeight="1">
      <c r="A8" s="55">
        <v>5</v>
      </c>
      <c r="B8" s="119" t="s">
        <v>17</v>
      </c>
      <c r="C8" s="51">
        <v>92</v>
      </c>
      <c r="D8" s="50">
        <v>341</v>
      </c>
      <c r="E8" s="47">
        <v>22</v>
      </c>
      <c r="F8" s="50">
        <v>542</v>
      </c>
      <c r="G8" s="50">
        <v>65</v>
      </c>
      <c r="H8" s="51">
        <v>286</v>
      </c>
      <c r="I8" s="92">
        <v>152</v>
      </c>
      <c r="J8" s="93">
        <v>88</v>
      </c>
      <c r="K8" s="48">
        <v>1663</v>
      </c>
      <c r="L8" s="46">
        <v>53</v>
      </c>
      <c r="M8" s="46">
        <v>139</v>
      </c>
      <c r="N8" s="46">
        <v>19726</v>
      </c>
      <c r="O8" s="47">
        <v>324</v>
      </c>
      <c r="P8" s="55">
        <v>313</v>
      </c>
      <c r="Q8" s="47" t="s">
        <v>221</v>
      </c>
      <c r="R8" s="49">
        <f t="shared" si="0"/>
        <v>23831</v>
      </c>
      <c r="S8" s="94">
        <v>24315</v>
      </c>
      <c r="T8" t="s">
        <v>104</v>
      </c>
    </row>
    <row r="9" spans="1:20" ht="27.75" customHeight="1">
      <c r="A9" s="113">
        <v>6</v>
      </c>
      <c r="B9" s="114" t="s">
        <v>18</v>
      </c>
      <c r="C9" s="139">
        <v>83</v>
      </c>
      <c r="D9" s="140">
        <v>408</v>
      </c>
      <c r="E9" s="140">
        <v>28</v>
      </c>
      <c r="F9" s="140">
        <v>788</v>
      </c>
      <c r="G9" s="140">
        <v>211</v>
      </c>
      <c r="H9" s="139">
        <v>977</v>
      </c>
      <c r="I9" s="141">
        <v>1036</v>
      </c>
      <c r="J9" s="142">
        <v>53</v>
      </c>
      <c r="K9" s="143">
        <v>1192</v>
      </c>
      <c r="L9" s="139">
        <v>58</v>
      </c>
      <c r="M9" s="139">
        <v>211</v>
      </c>
      <c r="N9" s="139">
        <v>17388</v>
      </c>
      <c r="O9" s="140">
        <v>428</v>
      </c>
      <c r="P9" s="113">
        <v>342</v>
      </c>
      <c r="Q9" s="140" t="s">
        <v>135</v>
      </c>
      <c r="R9" s="144">
        <f t="shared" si="0"/>
        <v>23214</v>
      </c>
      <c r="S9" s="145">
        <v>24266</v>
      </c>
      <c r="T9" t="s">
        <v>105</v>
      </c>
    </row>
    <row r="10" spans="1:20" ht="27.75" customHeight="1">
      <c r="A10" s="55">
        <v>7</v>
      </c>
      <c r="B10" s="119" t="s">
        <v>19</v>
      </c>
      <c r="C10" s="51">
        <v>27</v>
      </c>
      <c r="D10" s="50">
        <v>88</v>
      </c>
      <c r="E10" s="47">
        <v>36</v>
      </c>
      <c r="F10" s="50">
        <v>139</v>
      </c>
      <c r="G10" s="50">
        <v>52</v>
      </c>
      <c r="H10" s="51">
        <v>205</v>
      </c>
      <c r="I10" s="92">
        <v>364</v>
      </c>
      <c r="J10" s="93">
        <v>12</v>
      </c>
      <c r="K10" s="48">
        <v>486</v>
      </c>
      <c r="L10" s="46">
        <v>37</v>
      </c>
      <c r="M10" s="46">
        <v>40</v>
      </c>
      <c r="N10" s="46">
        <v>7231</v>
      </c>
      <c r="O10" s="47">
        <v>139</v>
      </c>
      <c r="P10" s="55">
        <v>182</v>
      </c>
      <c r="Q10" s="47" t="s">
        <v>205</v>
      </c>
      <c r="R10" s="49">
        <f t="shared" si="0"/>
        <v>11922</v>
      </c>
      <c r="S10" s="94">
        <v>12510</v>
      </c>
      <c r="T10" t="s">
        <v>106</v>
      </c>
    </row>
    <row r="11" spans="1:20" ht="27.75" customHeight="1">
      <c r="A11" s="113">
        <v>8</v>
      </c>
      <c r="B11" s="114" t="s">
        <v>20</v>
      </c>
      <c r="C11" s="139">
        <v>15</v>
      </c>
      <c r="D11" s="140">
        <v>87</v>
      </c>
      <c r="E11" s="140">
        <v>22</v>
      </c>
      <c r="F11" s="140">
        <v>59</v>
      </c>
      <c r="G11" s="140">
        <v>41</v>
      </c>
      <c r="H11" s="139">
        <v>51</v>
      </c>
      <c r="I11" s="141">
        <v>144</v>
      </c>
      <c r="J11" s="142">
        <v>11</v>
      </c>
      <c r="K11" s="143">
        <v>331</v>
      </c>
      <c r="L11" s="139">
        <v>10</v>
      </c>
      <c r="M11" s="139">
        <v>63</v>
      </c>
      <c r="N11" s="139">
        <v>4375</v>
      </c>
      <c r="O11" s="140">
        <v>148</v>
      </c>
      <c r="P11" s="113">
        <v>165</v>
      </c>
      <c r="Q11" s="140" t="s">
        <v>157</v>
      </c>
      <c r="R11" s="144">
        <f t="shared" si="0"/>
        <v>5531</v>
      </c>
      <c r="S11" s="145">
        <v>6017</v>
      </c>
      <c r="T11" t="s">
        <v>107</v>
      </c>
    </row>
    <row r="12" spans="1:20" ht="27.75" customHeight="1">
      <c r="A12" s="55">
        <v>9</v>
      </c>
      <c r="B12" s="119" t="s">
        <v>21</v>
      </c>
      <c r="C12" s="51">
        <v>40</v>
      </c>
      <c r="D12" s="50">
        <v>184</v>
      </c>
      <c r="E12" s="47">
        <v>29</v>
      </c>
      <c r="F12" s="50">
        <v>285</v>
      </c>
      <c r="G12" s="50">
        <v>64</v>
      </c>
      <c r="H12" s="51">
        <v>255</v>
      </c>
      <c r="I12" s="92">
        <v>240</v>
      </c>
      <c r="J12" s="93">
        <v>20</v>
      </c>
      <c r="K12" s="48">
        <v>460</v>
      </c>
      <c r="L12" s="46">
        <v>33</v>
      </c>
      <c r="M12" s="46">
        <v>81</v>
      </c>
      <c r="N12" s="46">
        <v>8197</v>
      </c>
      <c r="O12" s="47">
        <v>192</v>
      </c>
      <c r="P12" s="55">
        <v>215</v>
      </c>
      <c r="Q12" s="47" t="s">
        <v>222</v>
      </c>
      <c r="R12" s="49">
        <f t="shared" si="0"/>
        <v>10314</v>
      </c>
      <c r="S12" s="94">
        <v>10480</v>
      </c>
      <c r="T12" t="s">
        <v>108</v>
      </c>
    </row>
    <row r="13" spans="1:20" ht="27.75" customHeight="1">
      <c r="A13" s="113">
        <v>10</v>
      </c>
      <c r="B13" s="114" t="s">
        <v>22</v>
      </c>
      <c r="C13" s="139">
        <v>18</v>
      </c>
      <c r="D13" s="140">
        <v>54</v>
      </c>
      <c r="E13" s="140">
        <v>26</v>
      </c>
      <c r="F13" s="140">
        <v>21</v>
      </c>
      <c r="G13" s="140">
        <v>10</v>
      </c>
      <c r="H13" s="139">
        <v>38</v>
      </c>
      <c r="I13" s="141">
        <v>50</v>
      </c>
      <c r="J13" s="142">
        <v>5</v>
      </c>
      <c r="K13" s="143">
        <v>219</v>
      </c>
      <c r="L13" s="139">
        <v>12</v>
      </c>
      <c r="M13" s="139">
        <v>27</v>
      </c>
      <c r="N13" s="139">
        <v>2760</v>
      </c>
      <c r="O13" s="140">
        <v>62</v>
      </c>
      <c r="P13" s="113">
        <v>95</v>
      </c>
      <c r="Q13" s="140" t="s">
        <v>133</v>
      </c>
      <c r="R13" s="144">
        <f t="shared" si="0"/>
        <v>3403</v>
      </c>
      <c r="S13" s="145">
        <v>3722</v>
      </c>
      <c r="T13" t="s">
        <v>109</v>
      </c>
    </row>
    <row r="14" spans="1:20" ht="27.75" customHeight="1">
      <c r="A14" s="55">
        <v>11</v>
      </c>
      <c r="B14" s="119" t="s">
        <v>23</v>
      </c>
      <c r="C14" s="51">
        <v>17</v>
      </c>
      <c r="D14" s="50">
        <v>85</v>
      </c>
      <c r="E14" s="47">
        <v>12</v>
      </c>
      <c r="F14" s="50">
        <v>272</v>
      </c>
      <c r="G14" s="50">
        <v>82</v>
      </c>
      <c r="H14" s="51">
        <v>189</v>
      </c>
      <c r="I14" s="92">
        <v>212</v>
      </c>
      <c r="J14" s="93">
        <v>10</v>
      </c>
      <c r="K14" s="48">
        <v>637</v>
      </c>
      <c r="L14" s="46">
        <v>10</v>
      </c>
      <c r="M14" s="46">
        <v>66</v>
      </c>
      <c r="N14" s="46">
        <v>4884</v>
      </c>
      <c r="O14" s="47">
        <v>106</v>
      </c>
      <c r="P14" s="55">
        <v>90</v>
      </c>
      <c r="Q14" s="47" t="s">
        <v>132</v>
      </c>
      <c r="R14" s="49">
        <f t="shared" si="0"/>
        <v>6676</v>
      </c>
      <c r="S14" s="94">
        <v>6705</v>
      </c>
      <c r="T14" t="s">
        <v>110</v>
      </c>
    </row>
    <row r="15" spans="1:20" ht="27.75" customHeight="1">
      <c r="A15" s="113">
        <v>12</v>
      </c>
      <c r="B15" s="114" t="s">
        <v>24</v>
      </c>
      <c r="C15" s="139">
        <v>78</v>
      </c>
      <c r="D15" s="140">
        <v>116</v>
      </c>
      <c r="E15" s="140">
        <v>61</v>
      </c>
      <c r="F15" s="140">
        <v>209</v>
      </c>
      <c r="G15" s="140">
        <v>66</v>
      </c>
      <c r="H15" s="139">
        <v>302</v>
      </c>
      <c r="I15" s="141">
        <v>514</v>
      </c>
      <c r="J15" s="142">
        <v>19</v>
      </c>
      <c r="K15" s="143">
        <v>540</v>
      </c>
      <c r="L15" s="139">
        <v>38</v>
      </c>
      <c r="M15" s="139">
        <v>64</v>
      </c>
      <c r="N15" s="139">
        <v>7410</v>
      </c>
      <c r="O15" s="140">
        <v>143</v>
      </c>
      <c r="P15" s="113">
        <v>236</v>
      </c>
      <c r="Q15" s="140" t="s">
        <v>157</v>
      </c>
      <c r="R15" s="144">
        <f t="shared" si="0"/>
        <v>9805</v>
      </c>
      <c r="S15" s="145">
        <v>9919</v>
      </c>
      <c r="T15" t="s">
        <v>111</v>
      </c>
    </row>
    <row r="16" spans="1:20" ht="27.75" customHeight="1">
      <c r="A16" s="55">
        <v>13</v>
      </c>
      <c r="B16" s="119" t="s">
        <v>25</v>
      </c>
      <c r="C16" s="51">
        <v>12</v>
      </c>
      <c r="D16" s="50">
        <v>55</v>
      </c>
      <c r="E16" s="47">
        <v>19</v>
      </c>
      <c r="F16" s="50">
        <v>21</v>
      </c>
      <c r="G16" s="50">
        <v>6</v>
      </c>
      <c r="H16" s="51">
        <v>186</v>
      </c>
      <c r="I16" s="92">
        <v>308</v>
      </c>
      <c r="J16" s="93">
        <v>7</v>
      </c>
      <c r="K16" s="48">
        <v>216</v>
      </c>
      <c r="L16" s="46">
        <v>11</v>
      </c>
      <c r="M16" s="46">
        <v>44</v>
      </c>
      <c r="N16" s="46">
        <v>3015</v>
      </c>
      <c r="O16" s="47">
        <v>117</v>
      </c>
      <c r="P16" s="55">
        <v>139</v>
      </c>
      <c r="Q16" s="47" t="s">
        <v>134</v>
      </c>
      <c r="R16" s="49">
        <f t="shared" si="0"/>
        <v>4164</v>
      </c>
      <c r="S16" s="94">
        <v>4233</v>
      </c>
      <c r="T16" t="s">
        <v>112</v>
      </c>
    </row>
    <row r="17" spans="1:20" ht="27.75" customHeight="1">
      <c r="A17" s="113">
        <v>14</v>
      </c>
      <c r="B17" s="114" t="s">
        <v>26</v>
      </c>
      <c r="C17" s="139">
        <v>29</v>
      </c>
      <c r="D17" s="140">
        <v>83</v>
      </c>
      <c r="E17" s="140">
        <v>14</v>
      </c>
      <c r="F17" s="140">
        <v>176</v>
      </c>
      <c r="G17" s="140">
        <v>47</v>
      </c>
      <c r="H17" s="139">
        <v>70</v>
      </c>
      <c r="I17" s="141">
        <v>78</v>
      </c>
      <c r="J17" s="142">
        <v>23</v>
      </c>
      <c r="K17" s="143">
        <v>504</v>
      </c>
      <c r="L17" s="139">
        <v>30</v>
      </c>
      <c r="M17" s="139">
        <v>311</v>
      </c>
      <c r="N17" s="139">
        <v>5622</v>
      </c>
      <c r="O17" s="140">
        <v>133</v>
      </c>
      <c r="P17" s="113">
        <v>124</v>
      </c>
      <c r="Q17" s="140" t="s">
        <v>136</v>
      </c>
      <c r="R17" s="144">
        <f t="shared" si="0"/>
        <v>7257</v>
      </c>
      <c r="S17" s="145">
        <v>7381</v>
      </c>
      <c r="T17" t="s">
        <v>113</v>
      </c>
    </row>
    <row r="18" spans="1:20" ht="27.75" customHeight="1">
      <c r="A18" s="55">
        <v>15</v>
      </c>
      <c r="B18" s="119" t="s">
        <v>27</v>
      </c>
      <c r="C18" s="51">
        <v>39</v>
      </c>
      <c r="D18" s="50">
        <v>88</v>
      </c>
      <c r="E18" s="47">
        <v>11</v>
      </c>
      <c r="F18" s="50">
        <v>46</v>
      </c>
      <c r="G18" s="50">
        <v>48</v>
      </c>
      <c r="H18" s="51">
        <v>117</v>
      </c>
      <c r="I18" s="92">
        <v>122</v>
      </c>
      <c r="J18" s="93">
        <v>7</v>
      </c>
      <c r="K18" s="48">
        <v>260</v>
      </c>
      <c r="L18" s="46">
        <v>34</v>
      </c>
      <c r="M18" s="46">
        <v>13</v>
      </c>
      <c r="N18" s="46">
        <v>5224</v>
      </c>
      <c r="O18" s="47">
        <v>112</v>
      </c>
      <c r="P18" s="55">
        <v>115</v>
      </c>
      <c r="Q18" s="47" t="s">
        <v>130</v>
      </c>
      <c r="R18" s="49">
        <f t="shared" si="0"/>
        <v>6238</v>
      </c>
      <c r="S18" s="94">
        <v>6568</v>
      </c>
      <c r="T18" t="s">
        <v>114</v>
      </c>
    </row>
    <row r="19" spans="1:20" ht="27.75" customHeight="1">
      <c r="A19" s="113">
        <v>16</v>
      </c>
      <c r="B19" s="114" t="s">
        <v>28</v>
      </c>
      <c r="C19" s="139">
        <v>18</v>
      </c>
      <c r="D19" s="140">
        <v>80</v>
      </c>
      <c r="E19" s="140">
        <v>18</v>
      </c>
      <c r="F19" s="140">
        <v>256</v>
      </c>
      <c r="G19" s="140">
        <v>96</v>
      </c>
      <c r="H19" s="139">
        <v>64</v>
      </c>
      <c r="I19" s="141">
        <v>154</v>
      </c>
      <c r="J19" s="142">
        <v>18</v>
      </c>
      <c r="K19" s="143">
        <v>339</v>
      </c>
      <c r="L19" s="139">
        <v>125</v>
      </c>
      <c r="M19" s="139">
        <v>773</v>
      </c>
      <c r="N19" s="139">
        <v>3424</v>
      </c>
      <c r="O19" s="140">
        <v>104</v>
      </c>
      <c r="P19" s="113">
        <v>99</v>
      </c>
      <c r="Q19" s="140" t="s">
        <v>223</v>
      </c>
      <c r="R19" s="144">
        <f t="shared" si="0"/>
        <v>5592</v>
      </c>
      <c r="S19" s="145">
        <v>5948</v>
      </c>
      <c r="T19" t="s">
        <v>115</v>
      </c>
    </row>
    <row r="20" spans="1:20" ht="27.75" customHeight="1">
      <c r="A20" s="55">
        <v>17</v>
      </c>
      <c r="B20" s="119" t="s">
        <v>29</v>
      </c>
      <c r="C20" s="51">
        <v>23</v>
      </c>
      <c r="D20" s="50">
        <v>107</v>
      </c>
      <c r="E20" s="47">
        <v>56</v>
      </c>
      <c r="F20" s="50">
        <v>54</v>
      </c>
      <c r="G20" s="50">
        <v>32</v>
      </c>
      <c r="H20" s="51">
        <v>23</v>
      </c>
      <c r="I20" s="92">
        <v>60</v>
      </c>
      <c r="J20" s="93">
        <v>15</v>
      </c>
      <c r="K20" s="48">
        <v>482</v>
      </c>
      <c r="L20" s="46">
        <v>40</v>
      </c>
      <c r="M20" s="46">
        <v>34</v>
      </c>
      <c r="N20" s="46">
        <v>5453</v>
      </c>
      <c r="O20" s="47">
        <v>196</v>
      </c>
      <c r="P20" s="55">
        <v>243</v>
      </c>
      <c r="Q20" s="47" t="s">
        <v>157</v>
      </c>
      <c r="R20" s="49">
        <f t="shared" si="0"/>
        <v>6827</v>
      </c>
      <c r="S20" s="94">
        <v>7025</v>
      </c>
      <c r="T20" t="s">
        <v>116</v>
      </c>
    </row>
    <row r="21" spans="1:20" ht="27.75" customHeight="1">
      <c r="A21" s="113">
        <v>18</v>
      </c>
      <c r="B21" s="114" t="s">
        <v>30</v>
      </c>
      <c r="C21" s="139">
        <v>33</v>
      </c>
      <c r="D21" s="140">
        <v>142</v>
      </c>
      <c r="E21" s="140">
        <v>30</v>
      </c>
      <c r="F21" s="140">
        <v>252</v>
      </c>
      <c r="G21" s="140">
        <v>84</v>
      </c>
      <c r="H21" s="139">
        <v>634</v>
      </c>
      <c r="I21" s="141">
        <v>887</v>
      </c>
      <c r="J21" s="142">
        <v>35</v>
      </c>
      <c r="K21" s="143">
        <v>554</v>
      </c>
      <c r="L21" s="139">
        <v>34</v>
      </c>
      <c r="M21" s="139">
        <v>75</v>
      </c>
      <c r="N21" s="139">
        <v>8846</v>
      </c>
      <c r="O21" s="140">
        <v>214</v>
      </c>
      <c r="P21" s="113">
        <v>222</v>
      </c>
      <c r="Q21" s="140" t="s">
        <v>179</v>
      </c>
      <c r="R21" s="144">
        <f t="shared" si="0"/>
        <v>12056</v>
      </c>
      <c r="S21" s="145">
        <v>12183</v>
      </c>
      <c r="T21" t="s">
        <v>117</v>
      </c>
    </row>
    <row r="22" spans="1:20" ht="27.75" customHeight="1">
      <c r="A22" s="346" t="s">
        <v>8</v>
      </c>
      <c r="B22" s="347"/>
      <c r="C22" s="100">
        <v>690</v>
      </c>
      <c r="D22" s="54">
        <v>2808</v>
      </c>
      <c r="E22" s="53">
        <v>618</v>
      </c>
      <c r="F22" s="54">
        <v>5345</v>
      </c>
      <c r="G22" s="54">
        <v>1605</v>
      </c>
      <c r="H22" s="54">
        <v>3938</v>
      </c>
      <c r="I22" s="54">
        <v>4897</v>
      </c>
      <c r="J22" s="52">
        <v>647</v>
      </c>
      <c r="K22" s="52">
        <v>11392</v>
      </c>
      <c r="L22" s="52">
        <v>740</v>
      </c>
      <c r="M22" s="52">
        <v>2325</v>
      </c>
      <c r="N22" s="52">
        <v>140145</v>
      </c>
      <c r="O22" s="52">
        <v>3204</v>
      </c>
      <c r="P22" s="56">
        <v>3524</v>
      </c>
      <c r="Q22" s="52" t="s">
        <v>224</v>
      </c>
      <c r="R22" s="49">
        <f t="shared" si="0"/>
        <v>189968</v>
      </c>
      <c r="S22" s="146">
        <v>196165</v>
      </c>
      <c r="T22" t="s">
        <v>118</v>
      </c>
    </row>
    <row r="23" spans="1:19" s="8" customFormat="1" ht="30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s="520" customFormat="1" ht="15">
      <c r="A24" s="519"/>
      <c r="B24" s="57" t="s">
        <v>119</v>
      </c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</row>
    <row r="25" s="39" customFormat="1" ht="12.75" customHeight="1"/>
    <row r="26" s="39" customFormat="1" ht="12.75"/>
    <row r="27" s="39" customFormat="1" ht="12.75"/>
    <row r="28" s="39" customFormat="1" ht="12.75"/>
    <row r="29" s="39" customFormat="1" ht="12.75"/>
    <row r="30" s="39" customFormat="1" ht="12.75"/>
    <row r="31" s="39" customFormat="1" ht="12.75"/>
    <row r="32" s="39" customFormat="1" ht="12.75"/>
    <row r="33" s="39" customFormat="1" ht="12.75"/>
    <row r="34" s="39" customFormat="1" ht="12.75" customHeight="1"/>
    <row r="35" s="39" customFormat="1" ht="12.75"/>
    <row r="36" s="39" customFormat="1" ht="12.75"/>
    <row r="37" s="39" customFormat="1" ht="12.75" customHeight="1"/>
    <row r="38" s="39" customFormat="1" ht="12.75"/>
    <row r="39" s="39" customFormat="1" ht="12.75"/>
    <row r="40" s="39" customFormat="1" ht="12.75" customHeight="1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25.5" customHeight="1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 customHeight="1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33" customHeight="1"/>
    <row r="69" s="39" customFormat="1" ht="12.75"/>
    <row r="70" spans="1:11" s="39" customFormat="1" ht="12.75">
      <c r="A70"/>
      <c r="B70"/>
      <c r="C70"/>
      <c r="D70"/>
      <c r="E70"/>
      <c r="F70"/>
      <c r="G70"/>
      <c r="H70"/>
      <c r="I70"/>
      <c r="J70"/>
      <c r="K70"/>
    </row>
    <row r="71" spans="1:11" s="39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39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39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39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39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39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39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39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39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39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39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39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39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39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39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39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39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39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39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39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39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39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39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39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39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39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39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39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39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39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39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39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39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39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39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39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39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39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39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39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39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39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39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39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39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39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39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39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39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39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39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39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39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39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39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39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39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39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39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39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39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39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39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39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39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39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39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39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39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39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39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39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39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39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39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39" customFormat="1" ht="12.75">
      <c r="A146"/>
      <c r="B146"/>
      <c r="C146"/>
      <c r="D146"/>
      <c r="E146"/>
      <c r="F146"/>
      <c r="G146"/>
      <c r="H146"/>
      <c r="I146"/>
      <c r="J146"/>
      <c r="K146"/>
    </row>
  </sheetData>
  <sheetProtection/>
  <mergeCells count="16">
    <mergeCell ref="A22:B22"/>
    <mergeCell ref="A2:A3"/>
    <mergeCell ref="F2:G2"/>
    <mergeCell ref="C2:C3"/>
    <mergeCell ref="B2:B3"/>
    <mergeCell ref="H2:I2"/>
    <mergeCell ref="D2:E2"/>
    <mergeCell ref="J2:K2"/>
    <mergeCell ref="A1:S1"/>
    <mergeCell ref="L2:M2"/>
    <mergeCell ref="S2:S3"/>
    <mergeCell ref="P2:P3"/>
    <mergeCell ref="N2:N3"/>
    <mergeCell ref="O2:O3"/>
    <mergeCell ref="R2:R3"/>
    <mergeCell ref="Q2:Q3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80" zoomScaleNormal="80" zoomScalePageLayoutView="0" workbookViewId="0" topLeftCell="A1">
      <selection activeCell="B22" sqref="B22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3" width="14.25390625" style="0" customWidth="1"/>
    <col min="4" max="4" width="15.25390625" style="0" customWidth="1"/>
    <col min="5" max="5" width="26.125" style="0" customWidth="1"/>
    <col min="6" max="6" width="27.625" style="0" customWidth="1"/>
    <col min="7" max="7" width="15.875" style="0" customWidth="1"/>
    <col min="8" max="8" width="13.625" style="0" customWidth="1"/>
    <col min="9" max="9" width="26.00390625" style="0" customWidth="1"/>
    <col min="10" max="10" width="28.25390625" style="0" customWidth="1"/>
  </cols>
  <sheetData>
    <row r="1" spans="1:10" ht="48" customHeight="1">
      <c r="A1" s="368" t="s">
        <v>290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ht="20.25" customHeight="1">
      <c r="A2" s="374" t="s">
        <v>9</v>
      </c>
      <c r="B2" s="370" t="s">
        <v>10</v>
      </c>
      <c r="C2" s="370" t="s">
        <v>183</v>
      </c>
      <c r="D2" s="370"/>
      <c r="E2" s="370"/>
      <c r="F2" s="370"/>
      <c r="G2" s="370" t="s">
        <v>184</v>
      </c>
      <c r="H2" s="370"/>
      <c r="I2" s="370"/>
      <c r="J2" s="370"/>
    </row>
    <row r="3" spans="1:10" ht="76.5" customHeight="1">
      <c r="A3" s="374"/>
      <c r="B3" s="370"/>
      <c r="C3" s="369" t="s">
        <v>225</v>
      </c>
      <c r="D3" s="369"/>
      <c r="E3" s="377" t="s">
        <v>226</v>
      </c>
      <c r="F3" s="377" t="s">
        <v>227</v>
      </c>
      <c r="G3" s="369" t="s">
        <v>228</v>
      </c>
      <c r="H3" s="369"/>
      <c r="I3" s="377" t="s">
        <v>226</v>
      </c>
      <c r="J3" s="377" t="s">
        <v>229</v>
      </c>
    </row>
    <row r="4" spans="1:10" ht="15.75" thickBot="1">
      <c r="A4" s="375"/>
      <c r="B4" s="376"/>
      <c r="C4" s="149" t="s">
        <v>11</v>
      </c>
      <c r="D4" s="149" t="s">
        <v>12</v>
      </c>
      <c r="E4" s="378"/>
      <c r="F4" s="378"/>
      <c r="G4" s="149" t="s">
        <v>11</v>
      </c>
      <c r="H4" s="149" t="s">
        <v>12</v>
      </c>
      <c r="I4" s="378"/>
      <c r="J4" s="378"/>
    </row>
    <row r="5" spans="1:10" ht="27.75" customHeight="1" thickTop="1">
      <c r="A5" s="105">
        <v>1</v>
      </c>
      <c r="B5" s="106" t="s">
        <v>13</v>
      </c>
      <c r="C5" s="76">
        <v>100</v>
      </c>
      <c r="D5" s="76">
        <v>3</v>
      </c>
      <c r="E5" s="77">
        <v>100</v>
      </c>
      <c r="F5" s="77">
        <v>103</v>
      </c>
      <c r="G5" s="76">
        <v>5290</v>
      </c>
      <c r="H5" s="76">
        <v>127</v>
      </c>
      <c r="I5" s="77">
        <v>5501</v>
      </c>
      <c r="J5" s="77">
        <v>5582</v>
      </c>
    </row>
    <row r="6" spans="1:10" ht="27.75" customHeight="1">
      <c r="A6" s="113">
        <v>2</v>
      </c>
      <c r="B6" s="114" t="s">
        <v>14</v>
      </c>
      <c r="C6" s="150">
        <v>38</v>
      </c>
      <c r="D6" s="150">
        <v>1</v>
      </c>
      <c r="E6" s="151">
        <v>38</v>
      </c>
      <c r="F6" s="151">
        <v>39</v>
      </c>
      <c r="G6" s="150">
        <v>1972</v>
      </c>
      <c r="H6" s="150">
        <v>11</v>
      </c>
      <c r="I6" s="151">
        <v>2202</v>
      </c>
      <c r="J6" s="151">
        <v>2237</v>
      </c>
    </row>
    <row r="7" spans="1:10" ht="27.75" customHeight="1">
      <c r="A7" s="55">
        <v>3</v>
      </c>
      <c r="B7" s="119" t="s">
        <v>15</v>
      </c>
      <c r="C7" s="73">
        <v>71</v>
      </c>
      <c r="D7" s="73">
        <v>4</v>
      </c>
      <c r="E7" s="74">
        <v>75</v>
      </c>
      <c r="F7" s="74">
        <v>76</v>
      </c>
      <c r="G7" s="73">
        <v>5981</v>
      </c>
      <c r="H7" s="73">
        <v>96</v>
      </c>
      <c r="I7" s="74">
        <v>6351</v>
      </c>
      <c r="J7" s="74">
        <v>6451</v>
      </c>
    </row>
    <row r="8" spans="1:10" ht="27.75" customHeight="1">
      <c r="A8" s="113">
        <v>4</v>
      </c>
      <c r="B8" s="114" t="s">
        <v>16</v>
      </c>
      <c r="C8" s="150">
        <v>319</v>
      </c>
      <c r="D8" s="150">
        <v>18</v>
      </c>
      <c r="E8" s="151">
        <v>355</v>
      </c>
      <c r="F8" s="151">
        <v>349</v>
      </c>
      <c r="G8" s="150">
        <v>14078</v>
      </c>
      <c r="H8" s="150">
        <v>623</v>
      </c>
      <c r="I8" s="151">
        <v>15450</v>
      </c>
      <c r="J8" s="151">
        <v>15518</v>
      </c>
    </row>
    <row r="9" spans="1:10" ht="27.75" customHeight="1">
      <c r="A9" s="55">
        <v>5</v>
      </c>
      <c r="B9" s="119" t="s">
        <v>17</v>
      </c>
      <c r="C9" s="73">
        <v>111</v>
      </c>
      <c r="D9" s="73">
        <v>16</v>
      </c>
      <c r="E9" s="74">
        <v>117</v>
      </c>
      <c r="F9" s="74">
        <v>115</v>
      </c>
      <c r="G9" s="73">
        <v>8775</v>
      </c>
      <c r="H9" s="73">
        <v>276</v>
      </c>
      <c r="I9" s="74">
        <v>9247</v>
      </c>
      <c r="J9" s="74">
        <v>9234</v>
      </c>
    </row>
    <row r="10" spans="1:10" ht="27.75" customHeight="1">
      <c r="A10" s="113">
        <v>6</v>
      </c>
      <c r="B10" s="114" t="s">
        <v>18</v>
      </c>
      <c r="C10" s="150">
        <v>223</v>
      </c>
      <c r="D10" s="150">
        <v>7</v>
      </c>
      <c r="E10" s="151">
        <v>225</v>
      </c>
      <c r="F10" s="151">
        <v>231</v>
      </c>
      <c r="G10" s="150">
        <v>14612</v>
      </c>
      <c r="H10" s="150">
        <v>676</v>
      </c>
      <c r="I10" s="151">
        <v>15635</v>
      </c>
      <c r="J10" s="151">
        <v>15781</v>
      </c>
    </row>
    <row r="11" spans="1:10" ht="27.75" customHeight="1">
      <c r="A11" s="55">
        <v>7</v>
      </c>
      <c r="B11" s="119" t="s">
        <v>19</v>
      </c>
      <c r="C11" s="73">
        <v>116</v>
      </c>
      <c r="D11" s="73">
        <v>17</v>
      </c>
      <c r="E11" s="74">
        <v>123</v>
      </c>
      <c r="F11" s="74">
        <v>124</v>
      </c>
      <c r="G11" s="73">
        <v>5078</v>
      </c>
      <c r="H11" s="73">
        <v>220</v>
      </c>
      <c r="I11" s="74">
        <v>5347</v>
      </c>
      <c r="J11" s="74">
        <v>5421</v>
      </c>
    </row>
    <row r="12" spans="1:10" ht="27.75" customHeight="1">
      <c r="A12" s="113">
        <v>8</v>
      </c>
      <c r="B12" s="114" t="s">
        <v>20</v>
      </c>
      <c r="C12" s="150">
        <v>96</v>
      </c>
      <c r="D12" s="150">
        <v>15</v>
      </c>
      <c r="E12" s="151">
        <v>100</v>
      </c>
      <c r="F12" s="151">
        <v>100</v>
      </c>
      <c r="G12" s="150">
        <v>5496</v>
      </c>
      <c r="H12" s="150">
        <v>673</v>
      </c>
      <c r="I12" s="151">
        <v>5683</v>
      </c>
      <c r="J12" s="151">
        <v>5748</v>
      </c>
    </row>
    <row r="13" spans="1:10" ht="27.75" customHeight="1">
      <c r="A13" s="55">
        <v>9</v>
      </c>
      <c r="B13" s="119" t="s">
        <v>21</v>
      </c>
      <c r="C13" s="73">
        <v>96</v>
      </c>
      <c r="D13" s="73">
        <v>7</v>
      </c>
      <c r="E13" s="74">
        <v>102</v>
      </c>
      <c r="F13" s="74">
        <v>104</v>
      </c>
      <c r="G13" s="73">
        <v>5729</v>
      </c>
      <c r="H13" s="73">
        <v>321</v>
      </c>
      <c r="I13" s="74">
        <v>6346</v>
      </c>
      <c r="J13" s="74">
        <v>6447</v>
      </c>
    </row>
    <row r="14" spans="1:10" ht="27.75" customHeight="1">
      <c r="A14" s="113">
        <v>10</v>
      </c>
      <c r="B14" s="114" t="s">
        <v>22</v>
      </c>
      <c r="C14" s="150">
        <v>37</v>
      </c>
      <c r="D14" s="150">
        <v>2</v>
      </c>
      <c r="E14" s="151">
        <v>40</v>
      </c>
      <c r="F14" s="151">
        <v>39</v>
      </c>
      <c r="G14" s="150">
        <v>2243</v>
      </c>
      <c r="H14" s="150">
        <v>73</v>
      </c>
      <c r="I14" s="151">
        <v>2395</v>
      </c>
      <c r="J14" s="151">
        <v>2394</v>
      </c>
    </row>
    <row r="15" spans="1:10" ht="27.75" customHeight="1">
      <c r="A15" s="55">
        <v>11</v>
      </c>
      <c r="B15" s="119" t="s">
        <v>23</v>
      </c>
      <c r="C15" s="73">
        <v>66</v>
      </c>
      <c r="D15" s="73">
        <v>2</v>
      </c>
      <c r="E15" s="74">
        <v>73</v>
      </c>
      <c r="F15" s="74">
        <v>71</v>
      </c>
      <c r="G15" s="73">
        <v>3672</v>
      </c>
      <c r="H15" s="73">
        <v>15</v>
      </c>
      <c r="I15" s="74">
        <v>4026</v>
      </c>
      <c r="J15" s="74">
        <v>4040</v>
      </c>
    </row>
    <row r="16" spans="1:10" ht="27.75" customHeight="1">
      <c r="A16" s="113">
        <v>12</v>
      </c>
      <c r="B16" s="114" t="s">
        <v>24</v>
      </c>
      <c r="C16" s="150">
        <v>84</v>
      </c>
      <c r="D16" s="150">
        <v>3</v>
      </c>
      <c r="E16" s="151">
        <v>96</v>
      </c>
      <c r="F16" s="151">
        <v>98</v>
      </c>
      <c r="G16" s="150">
        <v>5145</v>
      </c>
      <c r="H16" s="150">
        <v>127</v>
      </c>
      <c r="I16" s="151">
        <v>5625</v>
      </c>
      <c r="J16" s="151">
        <v>5703</v>
      </c>
    </row>
    <row r="17" spans="1:10" ht="27.75" customHeight="1">
      <c r="A17" s="55">
        <v>13</v>
      </c>
      <c r="B17" s="119" t="s">
        <v>25</v>
      </c>
      <c r="C17" s="73">
        <v>41</v>
      </c>
      <c r="D17" s="73">
        <v>0</v>
      </c>
      <c r="E17" s="74">
        <v>45</v>
      </c>
      <c r="F17" s="74">
        <v>45</v>
      </c>
      <c r="G17" s="73">
        <v>2922</v>
      </c>
      <c r="H17" s="73">
        <v>96</v>
      </c>
      <c r="I17" s="74">
        <v>3139</v>
      </c>
      <c r="J17" s="74">
        <v>3201</v>
      </c>
    </row>
    <row r="18" spans="1:10" ht="27.75" customHeight="1">
      <c r="A18" s="113">
        <v>14</v>
      </c>
      <c r="B18" s="114" t="s">
        <v>26</v>
      </c>
      <c r="C18" s="150">
        <v>56</v>
      </c>
      <c r="D18" s="150">
        <v>8</v>
      </c>
      <c r="E18" s="151">
        <v>61</v>
      </c>
      <c r="F18" s="151">
        <v>58</v>
      </c>
      <c r="G18" s="150">
        <v>3263</v>
      </c>
      <c r="H18" s="150">
        <v>125</v>
      </c>
      <c r="I18" s="151">
        <v>3451</v>
      </c>
      <c r="J18" s="151">
        <v>3461</v>
      </c>
    </row>
    <row r="19" spans="1:10" ht="27.75" customHeight="1">
      <c r="A19" s="55">
        <v>15</v>
      </c>
      <c r="B19" s="119" t="s">
        <v>27</v>
      </c>
      <c r="C19" s="73">
        <v>56</v>
      </c>
      <c r="D19" s="73">
        <v>2</v>
      </c>
      <c r="E19" s="74">
        <v>61</v>
      </c>
      <c r="F19" s="74">
        <v>61</v>
      </c>
      <c r="G19" s="73">
        <v>3265</v>
      </c>
      <c r="H19" s="73">
        <v>137</v>
      </c>
      <c r="I19" s="74">
        <v>3521</v>
      </c>
      <c r="J19" s="74">
        <v>3565</v>
      </c>
    </row>
    <row r="20" spans="1:10" ht="27.75" customHeight="1">
      <c r="A20" s="113">
        <v>16</v>
      </c>
      <c r="B20" s="114" t="s">
        <v>28</v>
      </c>
      <c r="C20" s="150">
        <v>101</v>
      </c>
      <c r="D20" s="150">
        <v>6</v>
      </c>
      <c r="E20" s="151">
        <v>104</v>
      </c>
      <c r="F20" s="151">
        <v>106</v>
      </c>
      <c r="G20" s="150">
        <v>8207</v>
      </c>
      <c r="H20" s="150">
        <v>334</v>
      </c>
      <c r="I20" s="151">
        <v>9049</v>
      </c>
      <c r="J20" s="151">
        <v>9112</v>
      </c>
    </row>
    <row r="21" spans="1:10" ht="27.75" customHeight="1">
      <c r="A21" s="55">
        <v>17</v>
      </c>
      <c r="B21" s="119" t="s">
        <v>29</v>
      </c>
      <c r="C21" s="73">
        <v>102</v>
      </c>
      <c r="D21" s="73">
        <v>18</v>
      </c>
      <c r="E21" s="74">
        <v>106</v>
      </c>
      <c r="F21" s="74">
        <v>107</v>
      </c>
      <c r="G21" s="73">
        <v>6015</v>
      </c>
      <c r="H21" s="73">
        <v>596</v>
      </c>
      <c r="I21" s="74">
        <v>6225</v>
      </c>
      <c r="J21" s="74">
        <v>6318</v>
      </c>
    </row>
    <row r="22" spans="1:10" ht="27.75" customHeight="1">
      <c r="A22" s="113">
        <v>18</v>
      </c>
      <c r="B22" s="114" t="s">
        <v>30</v>
      </c>
      <c r="C22" s="150">
        <v>87</v>
      </c>
      <c r="D22" s="150">
        <v>3</v>
      </c>
      <c r="E22" s="151">
        <v>102</v>
      </c>
      <c r="F22" s="151">
        <v>102</v>
      </c>
      <c r="G22" s="150">
        <v>6817</v>
      </c>
      <c r="H22" s="150">
        <v>155</v>
      </c>
      <c r="I22" s="151">
        <v>7252</v>
      </c>
      <c r="J22" s="151">
        <v>7232</v>
      </c>
    </row>
    <row r="23" spans="1:10" ht="18">
      <c r="A23" s="371"/>
      <c r="B23" s="372" t="s">
        <v>8</v>
      </c>
      <c r="C23" s="43">
        <v>1800</v>
      </c>
      <c r="D23" s="43">
        <v>132</v>
      </c>
      <c r="E23" s="373">
        <f aca="true" t="shared" si="0" ref="E23:J23">SUM(E5:E22)</f>
        <v>1923</v>
      </c>
      <c r="F23" s="373">
        <f t="shared" si="0"/>
        <v>1928</v>
      </c>
      <c r="G23" s="43">
        <v>108560</v>
      </c>
      <c r="H23" s="43">
        <v>4681</v>
      </c>
      <c r="I23" s="373">
        <f t="shared" si="0"/>
        <v>116445</v>
      </c>
      <c r="J23" s="373">
        <f t="shared" si="0"/>
        <v>117445</v>
      </c>
    </row>
    <row r="24" spans="1:10" ht="18">
      <c r="A24" s="371"/>
      <c r="B24" s="372"/>
      <c r="C24" s="380">
        <f>C23+D23</f>
        <v>1932</v>
      </c>
      <c r="D24" s="381"/>
      <c r="E24" s="373"/>
      <c r="F24" s="373"/>
      <c r="G24" s="380">
        <f>G23+H23</f>
        <v>113241</v>
      </c>
      <c r="H24" s="381"/>
      <c r="I24" s="373"/>
      <c r="J24" s="373"/>
    </row>
    <row r="25" spans="1:10" ht="35.25" customHeight="1">
      <c r="A25" s="379" t="s">
        <v>31</v>
      </c>
      <c r="B25" s="379"/>
      <c r="C25" s="379"/>
      <c r="D25" s="379"/>
      <c r="E25" s="379"/>
      <c r="F25" s="379"/>
      <c r="G25" s="379"/>
      <c r="H25" s="379"/>
      <c r="I25" s="379"/>
      <c r="J25" s="379"/>
    </row>
  </sheetData>
  <sheetProtection/>
  <mergeCells count="20">
    <mergeCell ref="E3:E4"/>
    <mergeCell ref="F3:F4"/>
    <mergeCell ref="I3:I4"/>
    <mergeCell ref="J3:J4"/>
    <mergeCell ref="A25:J25"/>
    <mergeCell ref="I23:I24"/>
    <mergeCell ref="J23:J24"/>
    <mergeCell ref="G24:H24"/>
    <mergeCell ref="F23:F24"/>
    <mergeCell ref="C24:D24"/>
    <mergeCell ref="A1:J1"/>
    <mergeCell ref="G3:H3"/>
    <mergeCell ref="C3:D3"/>
    <mergeCell ref="G2:J2"/>
    <mergeCell ref="A23:A24"/>
    <mergeCell ref="B23:B24"/>
    <mergeCell ref="E23:E24"/>
    <mergeCell ref="A2:A4"/>
    <mergeCell ref="B2:B4"/>
    <mergeCell ref="C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80" zoomScaleNormal="80" zoomScalePageLayoutView="0" workbookViewId="0" topLeftCell="A1">
      <selection activeCell="B29" sqref="B29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7.0039062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5" width="6.625" style="0" customWidth="1"/>
    <col min="16" max="16" width="5.625" style="0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7.125" style="0" customWidth="1"/>
    <col min="24" max="24" width="7.625" style="0" customWidth="1"/>
    <col min="25" max="25" width="7.25390625" style="0" customWidth="1"/>
    <col min="26" max="26" width="6.875" style="0" customWidth="1"/>
    <col min="27" max="27" width="8.75390625" style="0" customWidth="1"/>
    <col min="28" max="28" width="7.25390625" style="0" customWidth="1"/>
    <col min="29" max="29" width="9.00390625" style="0" customWidth="1"/>
    <col min="30" max="31" width="13.75390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3" s="7" customFormat="1" ht="36" customHeight="1">
      <c r="A1" s="399" t="s">
        <v>45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</row>
    <row r="2" spans="1:33" ht="18" customHeight="1">
      <c r="A2" s="370" t="s">
        <v>215</v>
      </c>
      <c r="B2" s="391" t="s">
        <v>10</v>
      </c>
      <c r="C2" s="385" t="s">
        <v>228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3" t="s">
        <v>230</v>
      </c>
      <c r="AE2" s="383"/>
      <c r="AF2" s="383" t="s">
        <v>200</v>
      </c>
      <c r="AG2" s="383"/>
    </row>
    <row r="3" spans="1:34" ht="46.5" customHeight="1">
      <c r="A3" s="370"/>
      <c r="B3" s="392"/>
      <c r="C3" s="383" t="s">
        <v>46</v>
      </c>
      <c r="D3" s="383"/>
      <c r="E3" s="383"/>
      <c r="F3" s="383"/>
      <c r="G3" s="383" t="s">
        <v>47</v>
      </c>
      <c r="H3" s="383"/>
      <c r="I3" s="383"/>
      <c r="J3" s="383"/>
      <c r="K3" s="383" t="s">
        <v>48</v>
      </c>
      <c r="L3" s="383"/>
      <c r="M3" s="383"/>
      <c r="N3" s="383"/>
      <c r="O3" s="383" t="s">
        <v>49</v>
      </c>
      <c r="P3" s="383"/>
      <c r="Q3" s="383"/>
      <c r="R3" s="383"/>
      <c r="S3" s="383" t="s">
        <v>50</v>
      </c>
      <c r="T3" s="383"/>
      <c r="U3" s="383"/>
      <c r="V3" s="383"/>
      <c r="W3" s="383" t="s">
        <v>51</v>
      </c>
      <c r="X3" s="383"/>
      <c r="Y3" s="383"/>
      <c r="Z3" s="383"/>
      <c r="AA3" s="394" t="s">
        <v>8</v>
      </c>
      <c r="AB3" s="394"/>
      <c r="AC3" s="387" t="s">
        <v>7</v>
      </c>
      <c r="AD3" s="383"/>
      <c r="AE3" s="383"/>
      <c r="AF3" s="383"/>
      <c r="AG3" s="383"/>
      <c r="AH3" s="79"/>
    </row>
    <row r="4" spans="1:34" ht="42" customHeight="1">
      <c r="A4" s="370"/>
      <c r="B4" s="392"/>
      <c r="C4" s="386" t="s">
        <v>52</v>
      </c>
      <c r="D4" s="386"/>
      <c r="E4" s="386" t="s">
        <v>53</v>
      </c>
      <c r="F4" s="386"/>
      <c r="G4" s="386" t="s">
        <v>52</v>
      </c>
      <c r="H4" s="386"/>
      <c r="I4" s="386" t="s">
        <v>53</v>
      </c>
      <c r="J4" s="386"/>
      <c r="K4" s="386" t="s">
        <v>52</v>
      </c>
      <c r="L4" s="386"/>
      <c r="M4" s="386" t="s">
        <v>53</v>
      </c>
      <c r="N4" s="386"/>
      <c r="O4" s="386" t="s">
        <v>52</v>
      </c>
      <c r="P4" s="386"/>
      <c r="Q4" s="386" t="s">
        <v>53</v>
      </c>
      <c r="R4" s="386"/>
      <c r="S4" s="386" t="s">
        <v>52</v>
      </c>
      <c r="T4" s="386"/>
      <c r="U4" s="386" t="s">
        <v>53</v>
      </c>
      <c r="V4" s="386"/>
      <c r="W4" s="386" t="s">
        <v>52</v>
      </c>
      <c r="X4" s="386"/>
      <c r="Y4" s="386" t="s">
        <v>53</v>
      </c>
      <c r="Z4" s="386"/>
      <c r="AA4" s="394"/>
      <c r="AB4" s="394"/>
      <c r="AC4" s="387"/>
      <c r="AD4" s="383" t="s">
        <v>54</v>
      </c>
      <c r="AE4" s="383" t="s">
        <v>55</v>
      </c>
      <c r="AF4" s="383" t="s">
        <v>54</v>
      </c>
      <c r="AG4" s="383" t="s">
        <v>55</v>
      </c>
      <c r="AH4" s="80"/>
    </row>
    <row r="5" spans="1:34" ht="24.75" thickBot="1">
      <c r="A5" s="376"/>
      <c r="B5" s="393"/>
      <c r="C5" s="153" t="s">
        <v>56</v>
      </c>
      <c r="D5" s="153" t="s">
        <v>57</v>
      </c>
      <c r="E5" s="153" t="s">
        <v>56</v>
      </c>
      <c r="F5" s="153" t="s">
        <v>57</v>
      </c>
      <c r="G5" s="153" t="s">
        <v>56</v>
      </c>
      <c r="H5" s="153" t="s">
        <v>57</v>
      </c>
      <c r="I5" s="153" t="s">
        <v>56</v>
      </c>
      <c r="J5" s="153" t="s">
        <v>57</v>
      </c>
      <c r="K5" s="153" t="s">
        <v>56</v>
      </c>
      <c r="L5" s="153" t="s">
        <v>57</v>
      </c>
      <c r="M5" s="153" t="s">
        <v>56</v>
      </c>
      <c r="N5" s="153" t="s">
        <v>57</v>
      </c>
      <c r="O5" s="153" t="s">
        <v>56</v>
      </c>
      <c r="P5" s="153" t="s">
        <v>57</v>
      </c>
      <c r="Q5" s="153" t="s">
        <v>56</v>
      </c>
      <c r="R5" s="153" t="s">
        <v>57</v>
      </c>
      <c r="S5" s="153" t="s">
        <v>56</v>
      </c>
      <c r="T5" s="153" t="s">
        <v>57</v>
      </c>
      <c r="U5" s="153" t="s">
        <v>56</v>
      </c>
      <c r="V5" s="153" t="s">
        <v>57</v>
      </c>
      <c r="W5" s="153" t="s">
        <v>56</v>
      </c>
      <c r="X5" s="153" t="s">
        <v>57</v>
      </c>
      <c r="Y5" s="153" t="s">
        <v>56</v>
      </c>
      <c r="Z5" s="153" t="s">
        <v>57</v>
      </c>
      <c r="AA5" s="153" t="s">
        <v>58</v>
      </c>
      <c r="AB5" s="153" t="s">
        <v>57</v>
      </c>
      <c r="AC5" s="388"/>
      <c r="AD5" s="384"/>
      <c r="AE5" s="384"/>
      <c r="AF5" s="384"/>
      <c r="AG5" s="384"/>
      <c r="AH5" s="81"/>
    </row>
    <row r="6" spans="1:34" ht="27.75" customHeight="1" thickTop="1">
      <c r="A6" s="105">
        <v>1</v>
      </c>
      <c r="B6" s="106" t="s">
        <v>13</v>
      </c>
      <c r="C6" s="155">
        <v>38</v>
      </c>
      <c r="D6" s="155">
        <v>4</v>
      </c>
      <c r="E6" s="155">
        <v>33</v>
      </c>
      <c r="F6" s="155">
        <v>0</v>
      </c>
      <c r="G6" s="155">
        <v>2</v>
      </c>
      <c r="H6" s="155">
        <v>0</v>
      </c>
      <c r="I6" s="155">
        <v>2</v>
      </c>
      <c r="J6" s="155">
        <v>0</v>
      </c>
      <c r="K6" s="155">
        <v>22</v>
      </c>
      <c r="L6" s="155">
        <v>2</v>
      </c>
      <c r="M6" s="155">
        <v>1</v>
      </c>
      <c r="N6" s="155">
        <v>0</v>
      </c>
      <c r="O6" s="155">
        <v>20</v>
      </c>
      <c r="P6" s="155">
        <v>3</v>
      </c>
      <c r="Q6" s="155">
        <v>10</v>
      </c>
      <c r="R6" s="155">
        <v>1</v>
      </c>
      <c r="S6" s="155">
        <v>2</v>
      </c>
      <c r="T6" s="155">
        <v>0</v>
      </c>
      <c r="U6" s="155">
        <v>1</v>
      </c>
      <c r="V6" s="155">
        <v>0</v>
      </c>
      <c r="W6" s="155">
        <v>172</v>
      </c>
      <c r="X6" s="155">
        <v>91</v>
      </c>
      <c r="Y6" s="155">
        <v>137</v>
      </c>
      <c r="Z6" s="155">
        <v>2</v>
      </c>
      <c r="AA6" s="155">
        <v>440</v>
      </c>
      <c r="AB6" s="155">
        <v>103</v>
      </c>
      <c r="AC6" s="156">
        <v>543</v>
      </c>
      <c r="AD6" s="157">
        <v>457</v>
      </c>
      <c r="AE6" s="157">
        <v>318</v>
      </c>
      <c r="AF6" s="157">
        <v>461</v>
      </c>
      <c r="AG6" s="157">
        <v>319</v>
      </c>
      <c r="AH6" s="69"/>
    </row>
    <row r="7" spans="1:34" ht="27.75" customHeight="1">
      <c r="A7" s="113">
        <v>2</v>
      </c>
      <c r="B7" s="114" t="s">
        <v>14</v>
      </c>
      <c r="C7" s="158">
        <v>40</v>
      </c>
      <c r="D7" s="158">
        <v>14</v>
      </c>
      <c r="E7" s="158">
        <v>12</v>
      </c>
      <c r="F7" s="158">
        <v>1</v>
      </c>
      <c r="G7" s="158">
        <v>1</v>
      </c>
      <c r="H7" s="158">
        <v>1</v>
      </c>
      <c r="I7" s="158">
        <v>0</v>
      </c>
      <c r="J7" s="158">
        <v>0</v>
      </c>
      <c r="K7" s="158">
        <v>12</v>
      </c>
      <c r="L7" s="158">
        <v>1</v>
      </c>
      <c r="M7" s="158">
        <v>1</v>
      </c>
      <c r="N7" s="158">
        <v>0</v>
      </c>
      <c r="O7" s="158">
        <v>21</v>
      </c>
      <c r="P7" s="158">
        <v>3</v>
      </c>
      <c r="Q7" s="158">
        <v>0</v>
      </c>
      <c r="R7" s="158">
        <v>0</v>
      </c>
      <c r="S7" s="158">
        <v>1</v>
      </c>
      <c r="T7" s="158">
        <v>1</v>
      </c>
      <c r="U7" s="158">
        <v>0</v>
      </c>
      <c r="V7" s="158">
        <v>0</v>
      </c>
      <c r="W7" s="158">
        <v>358</v>
      </c>
      <c r="X7" s="158">
        <v>138</v>
      </c>
      <c r="Y7" s="158">
        <v>129</v>
      </c>
      <c r="Z7" s="158">
        <v>1</v>
      </c>
      <c r="AA7" s="159">
        <v>575</v>
      </c>
      <c r="AB7" s="159">
        <v>160</v>
      </c>
      <c r="AC7" s="160">
        <v>735</v>
      </c>
      <c r="AD7" s="161">
        <v>605</v>
      </c>
      <c r="AE7" s="161">
        <v>515</v>
      </c>
      <c r="AF7" s="161">
        <v>620</v>
      </c>
      <c r="AG7" s="161">
        <v>527</v>
      </c>
      <c r="AH7" s="69"/>
    </row>
    <row r="8" spans="1:34" ht="27.75" customHeight="1">
      <c r="A8" s="55">
        <v>3</v>
      </c>
      <c r="B8" s="119" t="s">
        <v>15</v>
      </c>
      <c r="C8" s="162">
        <v>26</v>
      </c>
      <c r="D8" s="162">
        <v>5</v>
      </c>
      <c r="E8" s="162">
        <v>26</v>
      </c>
      <c r="F8" s="162">
        <v>0</v>
      </c>
      <c r="G8" s="162">
        <v>3</v>
      </c>
      <c r="H8" s="162">
        <v>0</v>
      </c>
      <c r="I8" s="162">
        <v>2</v>
      </c>
      <c r="J8" s="162">
        <v>0</v>
      </c>
      <c r="K8" s="162">
        <v>8</v>
      </c>
      <c r="L8" s="162">
        <v>1</v>
      </c>
      <c r="M8" s="162">
        <v>0</v>
      </c>
      <c r="N8" s="162">
        <v>0</v>
      </c>
      <c r="O8" s="162">
        <v>34</v>
      </c>
      <c r="P8" s="162">
        <v>7</v>
      </c>
      <c r="Q8" s="162">
        <v>8</v>
      </c>
      <c r="R8" s="162">
        <v>0</v>
      </c>
      <c r="S8" s="162">
        <v>1</v>
      </c>
      <c r="T8" s="162">
        <v>1</v>
      </c>
      <c r="U8" s="162">
        <v>2</v>
      </c>
      <c r="V8" s="162">
        <v>0</v>
      </c>
      <c r="W8" s="162">
        <v>184</v>
      </c>
      <c r="X8" s="162">
        <v>98</v>
      </c>
      <c r="Y8" s="162">
        <v>218</v>
      </c>
      <c r="Z8" s="162">
        <v>3</v>
      </c>
      <c r="AA8" s="155">
        <v>512</v>
      </c>
      <c r="AB8" s="155">
        <v>115</v>
      </c>
      <c r="AC8" s="163">
        <v>627</v>
      </c>
      <c r="AD8" s="164">
        <v>558</v>
      </c>
      <c r="AE8" s="164">
        <v>428</v>
      </c>
      <c r="AF8" s="164">
        <v>564</v>
      </c>
      <c r="AG8" s="164">
        <v>432</v>
      </c>
      <c r="AH8" s="69"/>
    </row>
    <row r="9" spans="1:34" ht="27.75" customHeight="1">
      <c r="A9" s="113">
        <v>4</v>
      </c>
      <c r="B9" s="114" t="s">
        <v>16</v>
      </c>
      <c r="C9" s="158">
        <v>248</v>
      </c>
      <c r="D9" s="158">
        <v>74</v>
      </c>
      <c r="E9" s="158">
        <v>84</v>
      </c>
      <c r="F9" s="158">
        <v>1</v>
      </c>
      <c r="G9" s="158">
        <v>2</v>
      </c>
      <c r="H9" s="158">
        <v>1</v>
      </c>
      <c r="I9" s="158">
        <v>0</v>
      </c>
      <c r="J9" s="158">
        <v>0</v>
      </c>
      <c r="K9" s="158">
        <v>28</v>
      </c>
      <c r="L9" s="158">
        <v>15</v>
      </c>
      <c r="M9" s="158">
        <v>0</v>
      </c>
      <c r="N9" s="158">
        <v>0</v>
      </c>
      <c r="O9" s="158">
        <v>24</v>
      </c>
      <c r="P9" s="158">
        <v>8</v>
      </c>
      <c r="Q9" s="158">
        <v>4</v>
      </c>
      <c r="R9" s="158">
        <v>0</v>
      </c>
      <c r="S9" s="158">
        <v>2</v>
      </c>
      <c r="T9" s="158">
        <v>0</v>
      </c>
      <c r="U9" s="158">
        <v>8</v>
      </c>
      <c r="V9" s="158">
        <v>0</v>
      </c>
      <c r="W9" s="158">
        <v>772</v>
      </c>
      <c r="X9" s="158">
        <v>360</v>
      </c>
      <c r="Y9" s="158">
        <v>407</v>
      </c>
      <c r="Z9" s="158">
        <v>2</v>
      </c>
      <c r="AA9" s="159">
        <v>1579</v>
      </c>
      <c r="AB9" s="159">
        <v>461</v>
      </c>
      <c r="AC9" s="160">
        <v>2040</v>
      </c>
      <c r="AD9" s="161">
        <v>1746</v>
      </c>
      <c r="AE9" s="161">
        <v>1289</v>
      </c>
      <c r="AF9" s="161">
        <v>1795</v>
      </c>
      <c r="AG9" s="161">
        <v>1317</v>
      </c>
      <c r="AH9" s="69"/>
    </row>
    <row r="10" spans="1:34" ht="27.75" customHeight="1">
      <c r="A10" s="55">
        <v>5</v>
      </c>
      <c r="B10" s="119" t="s">
        <v>17</v>
      </c>
      <c r="C10" s="162">
        <v>169</v>
      </c>
      <c r="D10" s="162">
        <v>46</v>
      </c>
      <c r="E10" s="162">
        <v>36</v>
      </c>
      <c r="F10" s="162">
        <v>1</v>
      </c>
      <c r="G10" s="162">
        <v>2</v>
      </c>
      <c r="H10" s="162">
        <v>0</v>
      </c>
      <c r="I10" s="162">
        <v>1</v>
      </c>
      <c r="J10" s="162">
        <v>0</v>
      </c>
      <c r="K10" s="162">
        <v>12</v>
      </c>
      <c r="L10" s="162">
        <v>2</v>
      </c>
      <c r="M10" s="162">
        <v>1</v>
      </c>
      <c r="N10" s="162">
        <v>0</v>
      </c>
      <c r="O10" s="162">
        <v>35</v>
      </c>
      <c r="P10" s="162">
        <v>15</v>
      </c>
      <c r="Q10" s="162">
        <v>2</v>
      </c>
      <c r="R10" s="162">
        <v>0</v>
      </c>
      <c r="S10" s="162">
        <v>1</v>
      </c>
      <c r="T10" s="162">
        <v>0</v>
      </c>
      <c r="U10" s="162">
        <v>5</v>
      </c>
      <c r="V10" s="162">
        <v>0</v>
      </c>
      <c r="W10" s="162">
        <v>599</v>
      </c>
      <c r="X10" s="162">
        <v>227</v>
      </c>
      <c r="Y10" s="162">
        <v>271</v>
      </c>
      <c r="Z10" s="162">
        <v>3</v>
      </c>
      <c r="AA10" s="155">
        <v>1134</v>
      </c>
      <c r="AB10" s="155">
        <v>294</v>
      </c>
      <c r="AC10" s="163">
        <v>1428</v>
      </c>
      <c r="AD10" s="164">
        <v>1197</v>
      </c>
      <c r="AE10" s="164">
        <v>909</v>
      </c>
      <c r="AF10" s="164">
        <v>1208</v>
      </c>
      <c r="AG10" s="164">
        <v>920</v>
      </c>
      <c r="AH10" s="69"/>
    </row>
    <row r="11" spans="1:34" ht="27.75" customHeight="1">
      <c r="A11" s="113">
        <v>6</v>
      </c>
      <c r="B11" s="114" t="s">
        <v>18</v>
      </c>
      <c r="C11" s="158">
        <v>222</v>
      </c>
      <c r="D11" s="158">
        <v>69</v>
      </c>
      <c r="E11" s="158">
        <v>93</v>
      </c>
      <c r="F11" s="158">
        <v>1</v>
      </c>
      <c r="G11" s="158">
        <v>3</v>
      </c>
      <c r="H11" s="158">
        <v>3</v>
      </c>
      <c r="I11" s="158">
        <v>0</v>
      </c>
      <c r="J11" s="158">
        <v>0</v>
      </c>
      <c r="K11" s="158">
        <v>34</v>
      </c>
      <c r="L11" s="158">
        <v>3</v>
      </c>
      <c r="M11" s="158">
        <v>1</v>
      </c>
      <c r="N11" s="158">
        <v>0</v>
      </c>
      <c r="O11" s="158">
        <v>39</v>
      </c>
      <c r="P11" s="158">
        <v>8</v>
      </c>
      <c r="Q11" s="158">
        <v>1</v>
      </c>
      <c r="R11" s="158">
        <v>0</v>
      </c>
      <c r="S11" s="158">
        <v>0</v>
      </c>
      <c r="T11" s="158">
        <v>0</v>
      </c>
      <c r="U11" s="158">
        <v>1</v>
      </c>
      <c r="V11" s="158">
        <v>0</v>
      </c>
      <c r="W11" s="158">
        <v>748</v>
      </c>
      <c r="X11" s="158">
        <v>259</v>
      </c>
      <c r="Y11" s="158">
        <v>381</v>
      </c>
      <c r="Z11" s="158">
        <v>4</v>
      </c>
      <c r="AA11" s="159">
        <v>1523</v>
      </c>
      <c r="AB11" s="159">
        <v>347</v>
      </c>
      <c r="AC11" s="160">
        <v>1870</v>
      </c>
      <c r="AD11" s="161">
        <v>1610</v>
      </c>
      <c r="AE11" s="161">
        <v>1184</v>
      </c>
      <c r="AF11" s="161">
        <v>1633</v>
      </c>
      <c r="AG11" s="161">
        <v>1204</v>
      </c>
      <c r="AH11" s="69"/>
    </row>
    <row r="12" spans="1:34" ht="27.75" customHeight="1">
      <c r="A12" s="55">
        <v>7</v>
      </c>
      <c r="B12" s="119" t="s">
        <v>19</v>
      </c>
      <c r="C12" s="162">
        <v>25</v>
      </c>
      <c r="D12" s="162">
        <v>9</v>
      </c>
      <c r="E12" s="162">
        <v>11</v>
      </c>
      <c r="F12" s="162">
        <v>0</v>
      </c>
      <c r="G12" s="162">
        <v>2</v>
      </c>
      <c r="H12" s="162">
        <v>0</v>
      </c>
      <c r="I12" s="162">
        <v>1</v>
      </c>
      <c r="J12" s="162">
        <v>0</v>
      </c>
      <c r="K12" s="162">
        <v>14</v>
      </c>
      <c r="L12" s="162">
        <v>4</v>
      </c>
      <c r="M12" s="162">
        <v>3</v>
      </c>
      <c r="N12" s="162">
        <v>0</v>
      </c>
      <c r="O12" s="162">
        <v>10</v>
      </c>
      <c r="P12" s="162">
        <v>4</v>
      </c>
      <c r="Q12" s="162">
        <v>2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112</v>
      </c>
      <c r="X12" s="162">
        <v>57</v>
      </c>
      <c r="Y12" s="162">
        <v>73</v>
      </c>
      <c r="Z12" s="162">
        <v>6</v>
      </c>
      <c r="AA12" s="155">
        <v>253</v>
      </c>
      <c r="AB12" s="155">
        <v>80</v>
      </c>
      <c r="AC12" s="163">
        <v>333</v>
      </c>
      <c r="AD12" s="164">
        <v>276</v>
      </c>
      <c r="AE12" s="164">
        <v>195</v>
      </c>
      <c r="AF12" s="164">
        <v>284</v>
      </c>
      <c r="AG12" s="164">
        <v>197</v>
      </c>
      <c r="AH12" s="69"/>
    </row>
    <row r="13" spans="1:34" ht="27.75" customHeight="1">
      <c r="A13" s="113">
        <v>8</v>
      </c>
      <c r="B13" s="114" t="s">
        <v>20</v>
      </c>
      <c r="C13" s="158">
        <v>56</v>
      </c>
      <c r="D13" s="158">
        <v>26</v>
      </c>
      <c r="E13" s="158">
        <v>33</v>
      </c>
      <c r="F13" s="158">
        <v>0</v>
      </c>
      <c r="G13" s="158">
        <v>2</v>
      </c>
      <c r="H13" s="158">
        <v>1</v>
      </c>
      <c r="I13" s="158">
        <v>1</v>
      </c>
      <c r="J13" s="158">
        <v>0</v>
      </c>
      <c r="K13" s="158">
        <v>26</v>
      </c>
      <c r="L13" s="158">
        <v>7</v>
      </c>
      <c r="M13" s="158">
        <v>5</v>
      </c>
      <c r="N13" s="158">
        <v>0</v>
      </c>
      <c r="O13" s="158">
        <v>14</v>
      </c>
      <c r="P13" s="158">
        <v>6</v>
      </c>
      <c r="Q13" s="158">
        <v>7</v>
      </c>
      <c r="R13" s="158">
        <v>0</v>
      </c>
      <c r="S13" s="158">
        <v>3</v>
      </c>
      <c r="T13" s="158">
        <v>0</v>
      </c>
      <c r="U13" s="158">
        <v>4</v>
      </c>
      <c r="V13" s="158">
        <v>0</v>
      </c>
      <c r="W13" s="158">
        <v>116</v>
      </c>
      <c r="X13" s="158">
        <v>55</v>
      </c>
      <c r="Y13" s="158">
        <v>100</v>
      </c>
      <c r="Z13" s="158">
        <v>3</v>
      </c>
      <c r="AA13" s="159">
        <v>367</v>
      </c>
      <c r="AB13" s="159">
        <v>98</v>
      </c>
      <c r="AC13" s="160">
        <v>465</v>
      </c>
      <c r="AD13" s="161">
        <v>380</v>
      </c>
      <c r="AE13" s="161">
        <v>225</v>
      </c>
      <c r="AF13" s="161">
        <v>389</v>
      </c>
      <c r="AG13" s="161">
        <v>229</v>
      </c>
      <c r="AH13" s="69"/>
    </row>
    <row r="14" spans="1:34" ht="27.75" customHeight="1">
      <c r="A14" s="55">
        <v>9</v>
      </c>
      <c r="B14" s="119" t="s">
        <v>21</v>
      </c>
      <c r="C14" s="162">
        <v>86</v>
      </c>
      <c r="D14" s="162">
        <v>19</v>
      </c>
      <c r="E14" s="162">
        <v>32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31</v>
      </c>
      <c r="L14" s="162">
        <v>8</v>
      </c>
      <c r="M14" s="162">
        <v>7</v>
      </c>
      <c r="N14" s="162">
        <v>0</v>
      </c>
      <c r="O14" s="162">
        <v>30</v>
      </c>
      <c r="P14" s="162">
        <v>7</v>
      </c>
      <c r="Q14" s="162">
        <v>3</v>
      </c>
      <c r="R14" s="162">
        <v>0</v>
      </c>
      <c r="S14" s="162">
        <v>3</v>
      </c>
      <c r="T14" s="162">
        <v>2</v>
      </c>
      <c r="U14" s="162">
        <v>0</v>
      </c>
      <c r="V14" s="162">
        <v>0</v>
      </c>
      <c r="W14" s="162">
        <v>295</v>
      </c>
      <c r="X14" s="162">
        <v>133</v>
      </c>
      <c r="Y14" s="162">
        <v>145</v>
      </c>
      <c r="Z14" s="162">
        <v>1</v>
      </c>
      <c r="AA14" s="155">
        <v>632</v>
      </c>
      <c r="AB14" s="155">
        <v>170</v>
      </c>
      <c r="AC14" s="163">
        <v>802</v>
      </c>
      <c r="AD14" s="164">
        <v>665</v>
      </c>
      <c r="AE14" s="164">
        <v>463</v>
      </c>
      <c r="AF14" s="164">
        <v>673</v>
      </c>
      <c r="AG14" s="164">
        <v>468</v>
      </c>
      <c r="AH14" s="69"/>
    </row>
    <row r="15" spans="1:34" ht="27.75" customHeight="1">
      <c r="A15" s="113">
        <v>10</v>
      </c>
      <c r="B15" s="114" t="s">
        <v>22</v>
      </c>
      <c r="C15" s="158">
        <v>31</v>
      </c>
      <c r="D15" s="158">
        <v>7</v>
      </c>
      <c r="E15" s="158">
        <v>25</v>
      </c>
      <c r="F15" s="158">
        <v>0</v>
      </c>
      <c r="G15" s="158">
        <v>1</v>
      </c>
      <c r="H15" s="158">
        <v>0</v>
      </c>
      <c r="I15" s="158">
        <v>2</v>
      </c>
      <c r="J15" s="158">
        <v>0</v>
      </c>
      <c r="K15" s="158">
        <v>8</v>
      </c>
      <c r="L15" s="158">
        <v>1</v>
      </c>
      <c r="M15" s="158">
        <v>0</v>
      </c>
      <c r="N15" s="158">
        <v>0</v>
      </c>
      <c r="O15" s="158">
        <v>35</v>
      </c>
      <c r="P15" s="158">
        <v>10</v>
      </c>
      <c r="Q15" s="158">
        <v>1</v>
      </c>
      <c r="R15" s="158">
        <v>0</v>
      </c>
      <c r="S15" s="158">
        <v>0</v>
      </c>
      <c r="T15" s="158">
        <v>0</v>
      </c>
      <c r="U15" s="158">
        <v>1</v>
      </c>
      <c r="V15" s="158">
        <v>0</v>
      </c>
      <c r="W15" s="158">
        <v>88</v>
      </c>
      <c r="X15" s="158">
        <v>30</v>
      </c>
      <c r="Y15" s="158">
        <v>67</v>
      </c>
      <c r="Z15" s="158">
        <v>0</v>
      </c>
      <c r="AA15" s="159">
        <v>259</v>
      </c>
      <c r="AB15" s="159">
        <v>48</v>
      </c>
      <c r="AC15" s="160">
        <v>307</v>
      </c>
      <c r="AD15" s="161">
        <v>273</v>
      </c>
      <c r="AE15" s="161">
        <v>158</v>
      </c>
      <c r="AF15" s="161">
        <v>269</v>
      </c>
      <c r="AG15" s="161">
        <v>157</v>
      </c>
      <c r="AH15" s="69"/>
    </row>
    <row r="16" spans="1:34" ht="27.75" customHeight="1">
      <c r="A16" s="55">
        <v>11</v>
      </c>
      <c r="B16" s="119" t="s">
        <v>23</v>
      </c>
      <c r="C16" s="162">
        <v>51</v>
      </c>
      <c r="D16" s="162">
        <v>31</v>
      </c>
      <c r="E16" s="162">
        <v>55</v>
      </c>
      <c r="F16" s="162">
        <v>2</v>
      </c>
      <c r="G16" s="162">
        <v>12</v>
      </c>
      <c r="H16" s="162">
        <v>3</v>
      </c>
      <c r="I16" s="162">
        <v>3</v>
      </c>
      <c r="J16" s="162">
        <v>0</v>
      </c>
      <c r="K16" s="162">
        <v>10</v>
      </c>
      <c r="L16" s="162">
        <v>1</v>
      </c>
      <c r="M16" s="162">
        <v>1</v>
      </c>
      <c r="N16" s="162">
        <v>0</v>
      </c>
      <c r="O16" s="162">
        <v>28</v>
      </c>
      <c r="P16" s="162">
        <v>9</v>
      </c>
      <c r="Q16" s="162">
        <v>8</v>
      </c>
      <c r="R16" s="162">
        <v>0</v>
      </c>
      <c r="S16" s="162">
        <v>4</v>
      </c>
      <c r="T16" s="162">
        <v>2</v>
      </c>
      <c r="U16" s="162">
        <v>2</v>
      </c>
      <c r="V16" s="162">
        <v>0</v>
      </c>
      <c r="W16" s="162">
        <v>361</v>
      </c>
      <c r="X16" s="162">
        <v>201</v>
      </c>
      <c r="Y16" s="162">
        <v>378</v>
      </c>
      <c r="Z16" s="162">
        <v>6</v>
      </c>
      <c r="AA16" s="155">
        <v>913</v>
      </c>
      <c r="AB16" s="155">
        <v>255</v>
      </c>
      <c r="AC16" s="163">
        <v>1168</v>
      </c>
      <c r="AD16" s="164">
        <v>977</v>
      </c>
      <c r="AE16" s="164">
        <v>786</v>
      </c>
      <c r="AF16" s="164">
        <v>986</v>
      </c>
      <c r="AG16" s="164">
        <v>796</v>
      </c>
      <c r="AH16" s="69"/>
    </row>
    <row r="17" spans="1:34" ht="27.75" customHeight="1">
      <c r="A17" s="113">
        <v>12</v>
      </c>
      <c r="B17" s="114" t="s">
        <v>24</v>
      </c>
      <c r="C17" s="158">
        <v>34</v>
      </c>
      <c r="D17" s="158">
        <v>10</v>
      </c>
      <c r="E17" s="158">
        <v>42</v>
      </c>
      <c r="F17" s="158">
        <v>0</v>
      </c>
      <c r="G17" s="158">
        <v>3</v>
      </c>
      <c r="H17" s="158">
        <v>1</v>
      </c>
      <c r="I17" s="158">
        <v>1</v>
      </c>
      <c r="J17" s="158">
        <v>0</v>
      </c>
      <c r="K17" s="158">
        <v>23</v>
      </c>
      <c r="L17" s="158">
        <v>4</v>
      </c>
      <c r="M17" s="158">
        <v>9</v>
      </c>
      <c r="N17" s="158">
        <v>0</v>
      </c>
      <c r="O17" s="158">
        <v>20</v>
      </c>
      <c r="P17" s="158">
        <v>7</v>
      </c>
      <c r="Q17" s="158">
        <v>6</v>
      </c>
      <c r="R17" s="158">
        <v>0</v>
      </c>
      <c r="S17" s="158">
        <v>2</v>
      </c>
      <c r="T17" s="158">
        <v>1</v>
      </c>
      <c r="U17" s="158">
        <v>2</v>
      </c>
      <c r="V17" s="158">
        <v>0</v>
      </c>
      <c r="W17" s="158">
        <v>133</v>
      </c>
      <c r="X17" s="158">
        <v>72</v>
      </c>
      <c r="Y17" s="158">
        <v>247</v>
      </c>
      <c r="Z17" s="158">
        <v>1</v>
      </c>
      <c r="AA17" s="159">
        <v>522</v>
      </c>
      <c r="AB17" s="159">
        <v>96</v>
      </c>
      <c r="AC17" s="160">
        <v>618</v>
      </c>
      <c r="AD17" s="161">
        <v>556</v>
      </c>
      <c r="AE17" s="161">
        <v>399</v>
      </c>
      <c r="AF17" s="161">
        <v>567</v>
      </c>
      <c r="AG17" s="161">
        <v>405</v>
      </c>
      <c r="AH17" s="69"/>
    </row>
    <row r="18" spans="1:34" ht="27.75" customHeight="1">
      <c r="A18" s="55">
        <v>13</v>
      </c>
      <c r="B18" s="119" t="s">
        <v>25</v>
      </c>
      <c r="C18" s="162">
        <v>44</v>
      </c>
      <c r="D18" s="162">
        <v>14</v>
      </c>
      <c r="E18" s="162">
        <v>38</v>
      </c>
      <c r="F18" s="162">
        <v>1</v>
      </c>
      <c r="G18" s="162">
        <v>4</v>
      </c>
      <c r="H18" s="162">
        <v>0</v>
      </c>
      <c r="I18" s="162">
        <v>3</v>
      </c>
      <c r="J18" s="162">
        <v>0</v>
      </c>
      <c r="K18" s="162">
        <v>34</v>
      </c>
      <c r="L18" s="162">
        <v>8</v>
      </c>
      <c r="M18" s="162">
        <v>3</v>
      </c>
      <c r="N18" s="162">
        <v>0</v>
      </c>
      <c r="O18" s="162">
        <v>30</v>
      </c>
      <c r="P18" s="162">
        <v>10</v>
      </c>
      <c r="Q18" s="162">
        <v>7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88</v>
      </c>
      <c r="X18" s="162">
        <v>38</v>
      </c>
      <c r="Y18" s="162">
        <v>159</v>
      </c>
      <c r="Z18" s="162">
        <v>4</v>
      </c>
      <c r="AA18" s="155">
        <v>410</v>
      </c>
      <c r="AB18" s="155">
        <v>75</v>
      </c>
      <c r="AC18" s="165">
        <v>485</v>
      </c>
      <c r="AD18" s="164">
        <v>452</v>
      </c>
      <c r="AE18" s="164">
        <v>267</v>
      </c>
      <c r="AF18" s="164">
        <v>465</v>
      </c>
      <c r="AG18" s="164">
        <v>272</v>
      </c>
      <c r="AH18" s="69"/>
    </row>
    <row r="19" spans="1:34" ht="27.75" customHeight="1">
      <c r="A19" s="113">
        <v>14</v>
      </c>
      <c r="B19" s="114" t="s">
        <v>26</v>
      </c>
      <c r="C19" s="158">
        <v>92</v>
      </c>
      <c r="D19" s="158">
        <v>19</v>
      </c>
      <c r="E19" s="158">
        <v>22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11</v>
      </c>
      <c r="L19" s="158">
        <v>1</v>
      </c>
      <c r="M19" s="158">
        <v>0</v>
      </c>
      <c r="N19" s="158">
        <v>0</v>
      </c>
      <c r="O19" s="158">
        <v>42</v>
      </c>
      <c r="P19" s="158">
        <v>11</v>
      </c>
      <c r="Q19" s="158">
        <v>3</v>
      </c>
      <c r="R19" s="158">
        <v>0</v>
      </c>
      <c r="S19" s="158">
        <v>0</v>
      </c>
      <c r="T19" s="158">
        <v>0</v>
      </c>
      <c r="U19" s="158">
        <v>4</v>
      </c>
      <c r="V19" s="158">
        <v>0</v>
      </c>
      <c r="W19" s="158">
        <v>433</v>
      </c>
      <c r="X19" s="158">
        <v>197</v>
      </c>
      <c r="Y19" s="158">
        <v>193</v>
      </c>
      <c r="Z19" s="158">
        <v>2</v>
      </c>
      <c r="AA19" s="159">
        <v>800</v>
      </c>
      <c r="AB19" s="159">
        <v>230</v>
      </c>
      <c r="AC19" s="160">
        <v>1030</v>
      </c>
      <c r="AD19" s="161">
        <v>850</v>
      </c>
      <c r="AE19" s="161">
        <v>662</v>
      </c>
      <c r="AF19" s="161">
        <v>909</v>
      </c>
      <c r="AG19" s="161">
        <v>680</v>
      </c>
      <c r="AH19" s="69"/>
    </row>
    <row r="20" spans="1:34" ht="27.75" customHeight="1">
      <c r="A20" s="55">
        <v>15</v>
      </c>
      <c r="B20" s="119" t="s">
        <v>27</v>
      </c>
      <c r="C20" s="162">
        <v>2</v>
      </c>
      <c r="D20" s="162">
        <v>0</v>
      </c>
      <c r="E20" s="162">
        <v>7</v>
      </c>
      <c r="F20" s="162">
        <v>0</v>
      </c>
      <c r="G20" s="162">
        <v>0</v>
      </c>
      <c r="H20" s="162">
        <v>0</v>
      </c>
      <c r="I20" s="162">
        <v>2</v>
      </c>
      <c r="J20" s="162">
        <v>0</v>
      </c>
      <c r="K20" s="162">
        <v>6</v>
      </c>
      <c r="L20" s="162">
        <v>1</v>
      </c>
      <c r="M20" s="162">
        <v>3</v>
      </c>
      <c r="N20" s="162">
        <v>0</v>
      </c>
      <c r="O20" s="162">
        <v>10</v>
      </c>
      <c r="P20" s="162">
        <v>2</v>
      </c>
      <c r="Q20" s="162">
        <v>4</v>
      </c>
      <c r="R20" s="162">
        <v>0</v>
      </c>
      <c r="S20" s="162">
        <v>1</v>
      </c>
      <c r="T20" s="162">
        <v>0</v>
      </c>
      <c r="U20" s="162">
        <v>1</v>
      </c>
      <c r="V20" s="162">
        <v>0</v>
      </c>
      <c r="W20" s="162">
        <v>38</v>
      </c>
      <c r="X20" s="162">
        <v>17</v>
      </c>
      <c r="Y20" s="162">
        <v>62</v>
      </c>
      <c r="Z20" s="162">
        <v>1</v>
      </c>
      <c r="AA20" s="155">
        <v>136</v>
      </c>
      <c r="AB20" s="155">
        <v>21</v>
      </c>
      <c r="AC20" s="163">
        <v>157</v>
      </c>
      <c r="AD20" s="164">
        <v>143</v>
      </c>
      <c r="AE20" s="164">
        <v>103</v>
      </c>
      <c r="AF20" s="164">
        <v>145</v>
      </c>
      <c r="AG20" s="164">
        <v>104</v>
      </c>
      <c r="AH20" s="69"/>
    </row>
    <row r="21" spans="1:34" ht="27.75" customHeight="1">
      <c r="A21" s="113">
        <v>16</v>
      </c>
      <c r="B21" s="114" t="s">
        <v>28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8">
        <v>0</v>
      </c>
      <c r="W21" s="158">
        <v>0</v>
      </c>
      <c r="X21" s="158">
        <v>0</v>
      </c>
      <c r="Y21" s="158">
        <v>0</v>
      </c>
      <c r="Z21" s="158">
        <v>0</v>
      </c>
      <c r="AA21" s="159">
        <v>0</v>
      </c>
      <c r="AB21" s="159">
        <v>0</v>
      </c>
      <c r="AC21" s="166">
        <v>0</v>
      </c>
      <c r="AD21" s="161">
        <v>0</v>
      </c>
      <c r="AE21" s="161">
        <v>0</v>
      </c>
      <c r="AF21" s="161">
        <v>0</v>
      </c>
      <c r="AG21" s="161">
        <v>0</v>
      </c>
      <c r="AH21" s="69"/>
    </row>
    <row r="22" spans="1:34" ht="27.75" customHeight="1">
      <c r="A22" s="55">
        <v>17</v>
      </c>
      <c r="B22" s="119" t="s">
        <v>29</v>
      </c>
      <c r="C22" s="162">
        <v>41</v>
      </c>
      <c r="D22" s="162">
        <v>11</v>
      </c>
      <c r="E22" s="162">
        <v>12</v>
      </c>
      <c r="F22" s="162">
        <v>0</v>
      </c>
      <c r="G22" s="162">
        <v>2</v>
      </c>
      <c r="H22" s="162">
        <v>0</v>
      </c>
      <c r="I22" s="162">
        <v>1</v>
      </c>
      <c r="J22" s="162">
        <v>0</v>
      </c>
      <c r="K22" s="162">
        <v>26</v>
      </c>
      <c r="L22" s="162">
        <v>6</v>
      </c>
      <c r="M22" s="162">
        <v>1</v>
      </c>
      <c r="N22" s="162">
        <v>0</v>
      </c>
      <c r="O22" s="162">
        <v>35</v>
      </c>
      <c r="P22" s="162">
        <v>12</v>
      </c>
      <c r="Q22" s="162">
        <v>3</v>
      </c>
      <c r="R22" s="162">
        <v>0</v>
      </c>
      <c r="S22" s="162">
        <v>0</v>
      </c>
      <c r="T22" s="162">
        <v>0</v>
      </c>
      <c r="U22" s="162">
        <v>2</v>
      </c>
      <c r="V22" s="162">
        <v>0</v>
      </c>
      <c r="W22" s="162">
        <v>126</v>
      </c>
      <c r="X22" s="162">
        <v>52</v>
      </c>
      <c r="Y22" s="162">
        <v>66</v>
      </c>
      <c r="Z22" s="162">
        <v>0</v>
      </c>
      <c r="AA22" s="155">
        <v>315</v>
      </c>
      <c r="AB22" s="155">
        <v>81</v>
      </c>
      <c r="AC22" s="163">
        <v>396</v>
      </c>
      <c r="AD22" s="164">
        <v>329</v>
      </c>
      <c r="AE22" s="164">
        <v>197</v>
      </c>
      <c r="AF22" s="164">
        <v>332</v>
      </c>
      <c r="AG22" s="164">
        <v>197</v>
      </c>
      <c r="AH22" s="69"/>
    </row>
    <row r="23" spans="1:34" ht="27.75" customHeight="1">
      <c r="A23" s="113">
        <v>18</v>
      </c>
      <c r="B23" s="114" t="s">
        <v>30</v>
      </c>
      <c r="C23" s="158">
        <v>37</v>
      </c>
      <c r="D23" s="158">
        <v>6</v>
      </c>
      <c r="E23" s="158">
        <v>35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10</v>
      </c>
      <c r="P23" s="158">
        <v>1</v>
      </c>
      <c r="Q23" s="158">
        <v>9</v>
      </c>
      <c r="R23" s="158">
        <v>0</v>
      </c>
      <c r="S23" s="158">
        <v>0</v>
      </c>
      <c r="T23" s="158">
        <v>0</v>
      </c>
      <c r="U23" s="158">
        <v>5</v>
      </c>
      <c r="V23" s="158">
        <v>0</v>
      </c>
      <c r="W23" s="158">
        <v>191</v>
      </c>
      <c r="X23" s="158">
        <v>115</v>
      </c>
      <c r="Y23" s="158">
        <v>201</v>
      </c>
      <c r="Z23" s="158">
        <v>3</v>
      </c>
      <c r="AA23" s="159">
        <v>488</v>
      </c>
      <c r="AB23" s="159">
        <v>125</v>
      </c>
      <c r="AC23" s="160">
        <v>613</v>
      </c>
      <c r="AD23" s="161">
        <v>512</v>
      </c>
      <c r="AE23" s="161">
        <v>412</v>
      </c>
      <c r="AF23" s="161">
        <v>515</v>
      </c>
      <c r="AG23" s="161">
        <v>415</v>
      </c>
      <c r="AH23" s="69"/>
    </row>
    <row r="24" spans="1:34" ht="18.75">
      <c r="A24" s="390" t="s">
        <v>8</v>
      </c>
      <c r="B24" s="381"/>
      <c r="C24" s="164">
        <f aca="true" t="shared" si="0" ref="C24:AC24">SUM(C6:C23)</f>
        <v>1242</v>
      </c>
      <c r="D24" s="164">
        <f t="shared" si="0"/>
        <v>364</v>
      </c>
      <c r="E24" s="164">
        <f t="shared" si="0"/>
        <v>596</v>
      </c>
      <c r="F24" s="164">
        <f t="shared" si="0"/>
        <v>7</v>
      </c>
      <c r="G24" s="164">
        <f t="shared" si="0"/>
        <v>39</v>
      </c>
      <c r="H24" s="164">
        <f t="shared" si="0"/>
        <v>10</v>
      </c>
      <c r="I24" s="164">
        <f t="shared" si="0"/>
        <v>19</v>
      </c>
      <c r="J24" s="164">
        <f t="shared" si="0"/>
        <v>0</v>
      </c>
      <c r="K24" s="164">
        <f t="shared" si="0"/>
        <v>305</v>
      </c>
      <c r="L24" s="164">
        <f t="shared" si="0"/>
        <v>65</v>
      </c>
      <c r="M24" s="164">
        <f t="shared" si="0"/>
        <v>36</v>
      </c>
      <c r="N24" s="164">
        <f t="shared" si="0"/>
        <v>0</v>
      </c>
      <c r="O24" s="164">
        <f t="shared" si="0"/>
        <v>437</v>
      </c>
      <c r="P24" s="164">
        <f t="shared" si="0"/>
        <v>123</v>
      </c>
      <c r="Q24" s="164">
        <f t="shared" si="0"/>
        <v>78</v>
      </c>
      <c r="R24" s="164">
        <f t="shared" si="0"/>
        <v>1</v>
      </c>
      <c r="S24" s="164">
        <f t="shared" si="0"/>
        <v>20</v>
      </c>
      <c r="T24" s="164">
        <f t="shared" si="0"/>
        <v>7</v>
      </c>
      <c r="U24" s="164">
        <f t="shared" si="0"/>
        <v>38</v>
      </c>
      <c r="V24" s="164">
        <f t="shared" si="0"/>
        <v>0</v>
      </c>
      <c r="W24" s="164">
        <f t="shared" si="0"/>
        <v>4814</v>
      </c>
      <c r="X24" s="164">
        <f t="shared" si="0"/>
        <v>2140</v>
      </c>
      <c r="Y24" s="164">
        <f t="shared" si="0"/>
        <v>3234</v>
      </c>
      <c r="Z24" s="164">
        <f t="shared" si="0"/>
        <v>42</v>
      </c>
      <c r="AA24" s="164">
        <f t="shared" si="0"/>
        <v>10858</v>
      </c>
      <c r="AB24" s="164">
        <f t="shared" si="0"/>
        <v>2759</v>
      </c>
      <c r="AC24" s="164">
        <f t="shared" si="0"/>
        <v>13617</v>
      </c>
      <c r="AD24" s="164">
        <f>SUM(AD6:AD23)</f>
        <v>11586</v>
      </c>
      <c r="AE24" s="164">
        <f>SUM(AE6:AE23)</f>
        <v>8510</v>
      </c>
      <c r="AF24" s="164">
        <f>SUM(AF6:AF23)</f>
        <v>11815</v>
      </c>
      <c r="AG24" s="164">
        <f>SUM(AG6:AG23)</f>
        <v>8639</v>
      </c>
      <c r="AH24" s="8"/>
    </row>
    <row r="25" spans="1:34" ht="18.75" customHeight="1">
      <c r="A25" s="167"/>
      <c r="B25" s="168"/>
      <c r="C25" s="395" t="s">
        <v>46</v>
      </c>
      <c r="D25" s="395"/>
      <c r="E25" s="395"/>
      <c r="F25" s="395"/>
      <c r="G25" s="395" t="s">
        <v>59</v>
      </c>
      <c r="H25" s="395"/>
      <c r="I25" s="395"/>
      <c r="J25" s="395"/>
      <c r="K25" s="395" t="s">
        <v>60</v>
      </c>
      <c r="L25" s="395"/>
      <c r="M25" s="395"/>
      <c r="N25" s="395"/>
      <c r="O25" s="395" t="s">
        <v>61</v>
      </c>
      <c r="P25" s="395"/>
      <c r="Q25" s="395"/>
      <c r="R25" s="395"/>
      <c r="S25" s="395" t="s">
        <v>62</v>
      </c>
      <c r="T25" s="395"/>
      <c r="U25" s="395"/>
      <c r="V25" s="395"/>
      <c r="W25" s="395" t="s">
        <v>51</v>
      </c>
      <c r="X25" s="395"/>
      <c r="Y25" s="395"/>
      <c r="Z25" s="395"/>
      <c r="AA25" s="395" t="s">
        <v>8</v>
      </c>
      <c r="AB25" s="395"/>
      <c r="AC25" s="169"/>
      <c r="AD25" s="170"/>
      <c r="AE25" s="170"/>
      <c r="AF25" s="170"/>
      <c r="AG25" s="171"/>
      <c r="AH25" s="82"/>
    </row>
    <row r="26" spans="1:34" ht="20.25">
      <c r="A26" s="389" t="s">
        <v>11</v>
      </c>
      <c r="B26" s="389"/>
      <c r="C26" s="382">
        <f>SUM(C24,E24)</f>
        <v>1838</v>
      </c>
      <c r="D26" s="382"/>
      <c r="E26" s="382"/>
      <c r="F26" s="382"/>
      <c r="G26" s="382">
        <f>G24+I24</f>
        <v>58</v>
      </c>
      <c r="H26" s="382"/>
      <c r="I26" s="382"/>
      <c r="J26" s="382"/>
      <c r="K26" s="382">
        <f>K24+M24</f>
        <v>341</v>
      </c>
      <c r="L26" s="382"/>
      <c r="M26" s="382"/>
      <c r="N26" s="382"/>
      <c r="O26" s="382">
        <f>O24+Q24</f>
        <v>515</v>
      </c>
      <c r="P26" s="382"/>
      <c r="Q26" s="382"/>
      <c r="R26" s="382"/>
      <c r="S26" s="382">
        <f>S24+U24</f>
        <v>58</v>
      </c>
      <c r="T26" s="382"/>
      <c r="U26" s="382"/>
      <c r="V26" s="382"/>
      <c r="W26" s="382">
        <f>W24+Y24</f>
        <v>8048</v>
      </c>
      <c r="X26" s="382"/>
      <c r="Y26" s="382"/>
      <c r="Z26" s="382"/>
      <c r="AA26" s="382">
        <f>SUM(C26,G26,K26,O26,S26,W26)</f>
        <v>10858</v>
      </c>
      <c r="AB26" s="382"/>
      <c r="AC26" s="172"/>
      <c r="AD26" s="173"/>
      <c r="AE26" s="173"/>
      <c r="AF26" s="173"/>
      <c r="AG26" s="174"/>
      <c r="AH26" s="8"/>
    </row>
    <row r="27" spans="1:34" ht="20.25">
      <c r="A27" s="389" t="s">
        <v>63</v>
      </c>
      <c r="B27" s="389"/>
      <c r="C27" s="382">
        <f>D24+F24</f>
        <v>371</v>
      </c>
      <c r="D27" s="382"/>
      <c r="E27" s="382"/>
      <c r="F27" s="382"/>
      <c r="G27" s="382">
        <f>H24+J24</f>
        <v>10</v>
      </c>
      <c r="H27" s="382"/>
      <c r="I27" s="382"/>
      <c r="J27" s="382"/>
      <c r="K27" s="382">
        <f>L24+N24</f>
        <v>65</v>
      </c>
      <c r="L27" s="382"/>
      <c r="M27" s="382"/>
      <c r="N27" s="382"/>
      <c r="O27" s="382">
        <f>P24+R24</f>
        <v>124</v>
      </c>
      <c r="P27" s="382"/>
      <c r="Q27" s="382"/>
      <c r="R27" s="382"/>
      <c r="S27" s="382">
        <f>T24+V24</f>
        <v>7</v>
      </c>
      <c r="T27" s="382"/>
      <c r="U27" s="382"/>
      <c r="V27" s="382"/>
      <c r="W27" s="396">
        <f>X24+Z24</f>
        <v>2182</v>
      </c>
      <c r="X27" s="397"/>
      <c r="Y27" s="397"/>
      <c r="Z27" s="398"/>
      <c r="AA27" s="382">
        <f>SUM(C27,G27,K27,O27,S27)</f>
        <v>577</v>
      </c>
      <c r="AB27" s="382"/>
      <c r="AC27" s="175"/>
      <c r="AD27" s="176"/>
      <c r="AE27" s="176"/>
      <c r="AF27" s="176"/>
      <c r="AG27" s="177"/>
      <c r="AH27" s="8"/>
    </row>
    <row r="28" spans="1:33" ht="15">
      <c r="A28" s="178"/>
      <c r="B28" s="179" t="s">
        <v>155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</row>
  </sheetData>
  <sheetProtection/>
  <mergeCells count="54">
    <mergeCell ref="A1:AG1"/>
    <mergeCell ref="AG4:AG5"/>
    <mergeCell ref="K26:N26"/>
    <mergeCell ref="K27:N27"/>
    <mergeCell ref="O25:R25"/>
    <mergeCell ref="AA25:AB25"/>
    <mergeCell ref="S25:V25"/>
    <mergeCell ref="AA27:AB27"/>
    <mergeCell ref="O27:R27"/>
    <mergeCell ref="K25:N25"/>
    <mergeCell ref="S26:V26"/>
    <mergeCell ref="C26:F26"/>
    <mergeCell ref="C27:F27"/>
    <mergeCell ref="G26:J26"/>
    <mergeCell ref="G27:J27"/>
    <mergeCell ref="O26:R26"/>
    <mergeCell ref="C25:F25"/>
    <mergeCell ref="G25:J25"/>
    <mergeCell ref="W27:Z27"/>
    <mergeCell ref="S27:V27"/>
    <mergeCell ref="O3:R3"/>
    <mergeCell ref="O4:P4"/>
    <mergeCell ref="W25:Z25"/>
    <mergeCell ref="U4:V4"/>
    <mergeCell ref="W4:X4"/>
    <mergeCell ref="S4:T4"/>
    <mergeCell ref="C3:F3"/>
    <mergeCell ref="G3:J3"/>
    <mergeCell ref="K3:N3"/>
    <mergeCell ref="C4:D4"/>
    <mergeCell ref="E4:F4"/>
    <mergeCell ref="AD2:AE3"/>
    <mergeCell ref="M4:N4"/>
    <mergeCell ref="AA3:AB4"/>
    <mergeCell ref="AF4:AF5"/>
    <mergeCell ref="Q4:R4"/>
    <mergeCell ref="AC3:AC5"/>
    <mergeCell ref="A27:B27"/>
    <mergeCell ref="A26:B26"/>
    <mergeCell ref="A24:B24"/>
    <mergeCell ref="A2:A5"/>
    <mergeCell ref="B2:B5"/>
    <mergeCell ref="Y4:Z4"/>
    <mergeCell ref="S3:V3"/>
    <mergeCell ref="W26:Z26"/>
    <mergeCell ref="AA26:AB26"/>
    <mergeCell ref="AF2:AG3"/>
    <mergeCell ref="AD4:AD5"/>
    <mergeCell ref="AE4:AE5"/>
    <mergeCell ref="C2:AC2"/>
    <mergeCell ref="W3:Z3"/>
    <mergeCell ref="G4:H4"/>
    <mergeCell ref="I4:J4"/>
    <mergeCell ref="K4:L4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X19" sqref="X19"/>
    </sheetView>
  </sheetViews>
  <sheetFormatPr defaultColWidth="9.00390625" defaultRowHeight="12.75"/>
  <cols>
    <col min="1" max="1" width="3.75390625" style="0" customWidth="1"/>
    <col min="2" max="2" width="23.625" style="0" customWidth="1"/>
    <col min="3" max="3" width="8.125" style="0" customWidth="1"/>
    <col min="4" max="5" width="7.00390625" style="0" customWidth="1"/>
    <col min="6" max="6" width="6.625" style="0" customWidth="1"/>
    <col min="7" max="7" width="7.25390625" style="0" customWidth="1"/>
    <col min="8" max="8" width="11.625" style="0" customWidth="1"/>
    <col min="9" max="9" width="8.00390625" style="0" customWidth="1"/>
    <col min="10" max="10" width="9.375" style="0" customWidth="1"/>
    <col min="11" max="12" width="7.875" style="0" customWidth="1"/>
    <col min="13" max="13" width="7.25390625" style="0" customWidth="1"/>
    <col min="14" max="14" width="8.625" style="0" customWidth="1"/>
    <col min="15" max="15" width="11.75390625" style="0" customWidth="1"/>
    <col min="16" max="16" width="13.125" style="0" customWidth="1"/>
    <col min="17" max="17" width="15.75390625" style="4" customWidth="1"/>
    <col min="18" max="18" width="14.625" style="0" customWidth="1"/>
    <col min="19" max="19" width="0" style="0" hidden="1" customWidth="1"/>
  </cols>
  <sheetData>
    <row r="1" spans="1:18" ht="24" customHeight="1">
      <c r="A1" s="410" t="s">
        <v>32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</row>
    <row r="2" spans="1:18" ht="18.75" customHeight="1">
      <c r="A2" s="411" t="s">
        <v>9</v>
      </c>
      <c r="B2" s="413" t="s">
        <v>10</v>
      </c>
      <c r="C2" s="415" t="s">
        <v>228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01" t="s">
        <v>231</v>
      </c>
      <c r="Q2" s="401" t="s">
        <v>232</v>
      </c>
      <c r="R2" s="401" t="s">
        <v>185</v>
      </c>
    </row>
    <row r="3" spans="1:18" ht="22.5" customHeight="1">
      <c r="A3" s="411"/>
      <c r="B3" s="413"/>
      <c r="C3" s="403" t="s">
        <v>33</v>
      </c>
      <c r="D3" s="404"/>
      <c r="E3" s="404"/>
      <c r="F3" s="404"/>
      <c r="G3" s="404"/>
      <c r="H3" s="403" t="s">
        <v>34</v>
      </c>
      <c r="I3" s="403"/>
      <c r="J3" s="403"/>
      <c r="K3" s="403"/>
      <c r="L3" s="403"/>
      <c r="M3" s="403"/>
      <c r="N3" s="403"/>
      <c r="O3" s="403" t="s">
        <v>35</v>
      </c>
      <c r="P3" s="401"/>
      <c r="Q3" s="401"/>
      <c r="R3" s="401"/>
    </row>
    <row r="4" spans="1:18" ht="19.5" customHeight="1">
      <c r="A4" s="411"/>
      <c r="B4" s="413"/>
      <c r="C4" s="405" t="s">
        <v>36</v>
      </c>
      <c r="D4" s="400" t="s">
        <v>37</v>
      </c>
      <c r="E4" s="400"/>
      <c r="F4" s="400"/>
      <c r="G4" s="400"/>
      <c r="H4" s="401" t="s">
        <v>233</v>
      </c>
      <c r="I4" s="401" t="s">
        <v>38</v>
      </c>
      <c r="J4" s="401" t="s">
        <v>39</v>
      </c>
      <c r="K4" s="401"/>
      <c r="L4" s="401"/>
      <c r="M4" s="401"/>
      <c r="N4" s="401"/>
      <c r="O4" s="403"/>
      <c r="P4" s="401"/>
      <c r="Q4" s="401"/>
      <c r="R4" s="401"/>
    </row>
    <row r="5" spans="1:18" ht="62.25" customHeight="1" thickBot="1">
      <c r="A5" s="412"/>
      <c r="B5" s="414"/>
      <c r="C5" s="406"/>
      <c r="D5" s="180" t="s">
        <v>40</v>
      </c>
      <c r="E5" s="180" t="s">
        <v>41</v>
      </c>
      <c r="F5" s="180" t="s">
        <v>42</v>
      </c>
      <c r="G5" s="180" t="s">
        <v>43</v>
      </c>
      <c r="H5" s="402"/>
      <c r="I5" s="402"/>
      <c r="J5" s="181" t="s">
        <v>40</v>
      </c>
      <c r="K5" s="181" t="s">
        <v>41</v>
      </c>
      <c r="L5" s="181" t="s">
        <v>42</v>
      </c>
      <c r="M5" s="180" t="s">
        <v>43</v>
      </c>
      <c r="N5" s="180" t="s">
        <v>44</v>
      </c>
      <c r="O5" s="407"/>
      <c r="P5" s="402"/>
      <c r="Q5" s="402"/>
      <c r="R5" s="402"/>
    </row>
    <row r="6" spans="1:20" ht="27.75" customHeight="1" thickTop="1">
      <c r="A6" s="105">
        <v>1</v>
      </c>
      <c r="B6" s="106" t="s">
        <v>13</v>
      </c>
      <c r="C6" s="182">
        <v>147</v>
      </c>
      <c r="D6" s="183">
        <v>123</v>
      </c>
      <c r="E6" s="183">
        <v>17</v>
      </c>
      <c r="F6" s="183">
        <v>5</v>
      </c>
      <c r="G6" s="183">
        <v>2</v>
      </c>
      <c r="H6" s="183">
        <f>C6</f>
        <v>147</v>
      </c>
      <c r="I6" s="184">
        <v>111</v>
      </c>
      <c r="J6" s="185">
        <v>369</v>
      </c>
      <c r="K6" s="185">
        <v>68</v>
      </c>
      <c r="L6" s="185">
        <v>25</v>
      </c>
      <c r="M6" s="185">
        <v>15</v>
      </c>
      <c r="N6" s="186">
        <f>SUM(J6:M6)</f>
        <v>477</v>
      </c>
      <c r="O6" s="186">
        <f>SUM(H6:M6)</f>
        <v>735</v>
      </c>
      <c r="P6" s="187">
        <v>227</v>
      </c>
      <c r="Q6" s="187">
        <v>230</v>
      </c>
      <c r="R6" s="187">
        <v>234</v>
      </c>
      <c r="S6" s="69">
        <f>R6-P6</f>
        <v>7</v>
      </c>
      <c r="T6" s="69"/>
    </row>
    <row r="7" spans="1:20" ht="27.75" customHeight="1">
      <c r="A7" s="113">
        <v>2</v>
      </c>
      <c r="B7" s="114" t="s">
        <v>14</v>
      </c>
      <c r="C7" s="188">
        <v>149</v>
      </c>
      <c r="D7" s="189">
        <v>124</v>
      </c>
      <c r="E7" s="189">
        <v>17</v>
      </c>
      <c r="F7" s="189">
        <v>6</v>
      </c>
      <c r="G7" s="189">
        <v>2</v>
      </c>
      <c r="H7" s="189">
        <f>C7</f>
        <v>149</v>
      </c>
      <c r="I7" s="190">
        <v>99</v>
      </c>
      <c r="J7" s="190">
        <v>372</v>
      </c>
      <c r="K7" s="190">
        <v>68</v>
      </c>
      <c r="L7" s="190">
        <v>30</v>
      </c>
      <c r="M7" s="190">
        <v>14</v>
      </c>
      <c r="N7" s="191">
        <f aca="true" t="shared" si="0" ref="N7:N23">SUM(J7:M7)</f>
        <v>484</v>
      </c>
      <c r="O7" s="191">
        <f aca="true" t="shared" si="1" ref="O7:O23">SUM(H7:M7)</f>
        <v>732</v>
      </c>
      <c r="P7" s="192">
        <v>218</v>
      </c>
      <c r="Q7" s="192">
        <v>238</v>
      </c>
      <c r="R7" s="192">
        <v>323</v>
      </c>
      <c r="S7" s="69">
        <f aca="true" t="shared" si="2" ref="S7:S24">R7-P7</f>
        <v>105</v>
      </c>
      <c r="T7" s="69"/>
    </row>
    <row r="8" spans="1:20" ht="27.75" customHeight="1">
      <c r="A8" s="55">
        <v>3</v>
      </c>
      <c r="B8" s="119" t="s">
        <v>15</v>
      </c>
      <c r="C8" s="193">
        <v>311</v>
      </c>
      <c r="D8" s="194">
        <v>277</v>
      </c>
      <c r="E8" s="194">
        <v>27</v>
      </c>
      <c r="F8" s="194">
        <v>5</v>
      </c>
      <c r="G8" s="194">
        <v>2</v>
      </c>
      <c r="H8" s="194">
        <f aca="true" t="shared" si="3" ref="H8:H23">C8</f>
        <v>311</v>
      </c>
      <c r="I8" s="195">
        <v>249</v>
      </c>
      <c r="J8" s="195">
        <v>831</v>
      </c>
      <c r="K8" s="195">
        <v>108</v>
      </c>
      <c r="L8" s="195">
        <v>25</v>
      </c>
      <c r="M8" s="195">
        <v>12</v>
      </c>
      <c r="N8" s="196">
        <f t="shared" si="0"/>
        <v>976</v>
      </c>
      <c r="O8" s="196">
        <f t="shared" si="1"/>
        <v>1536</v>
      </c>
      <c r="P8" s="197">
        <v>415</v>
      </c>
      <c r="Q8" s="197">
        <v>429</v>
      </c>
      <c r="R8" s="197">
        <v>432</v>
      </c>
      <c r="S8" s="69">
        <f t="shared" si="2"/>
        <v>17</v>
      </c>
      <c r="T8" s="69"/>
    </row>
    <row r="9" spans="1:20" ht="27.75" customHeight="1">
      <c r="A9" s="113">
        <v>4</v>
      </c>
      <c r="B9" s="114" t="s">
        <v>16</v>
      </c>
      <c r="C9" s="188">
        <v>773</v>
      </c>
      <c r="D9" s="189">
        <v>633</v>
      </c>
      <c r="E9" s="189">
        <v>108</v>
      </c>
      <c r="F9" s="189">
        <v>22</v>
      </c>
      <c r="G9" s="189">
        <v>10</v>
      </c>
      <c r="H9" s="189">
        <f t="shared" si="3"/>
        <v>773</v>
      </c>
      <c r="I9" s="190">
        <v>567</v>
      </c>
      <c r="J9" s="190">
        <v>1899</v>
      </c>
      <c r="K9" s="190">
        <v>432</v>
      </c>
      <c r="L9" s="190">
        <v>110</v>
      </c>
      <c r="M9" s="190">
        <v>68</v>
      </c>
      <c r="N9" s="191">
        <f t="shared" si="0"/>
        <v>2509</v>
      </c>
      <c r="O9" s="191">
        <f t="shared" si="1"/>
        <v>3849</v>
      </c>
      <c r="P9" s="192">
        <v>935</v>
      </c>
      <c r="Q9" s="192">
        <v>1077</v>
      </c>
      <c r="R9" s="192">
        <v>1108</v>
      </c>
      <c r="S9" s="69">
        <f t="shared" si="2"/>
        <v>173</v>
      </c>
      <c r="T9" s="69"/>
    </row>
    <row r="10" spans="1:20" ht="27.75" customHeight="1">
      <c r="A10" s="55">
        <v>5</v>
      </c>
      <c r="B10" s="119" t="s">
        <v>17</v>
      </c>
      <c r="C10" s="193">
        <v>603</v>
      </c>
      <c r="D10" s="194">
        <v>540</v>
      </c>
      <c r="E10" s="194">
        <v>44</v>
      </c>
      <c r="F10" s="194">
        <v>13</v>
      </c>
      <c r="G10" s="194">
        <v>6</v>
      </c>
      <c r="H10" s="194">
        <f t="shared" si="3"/>
        <v>603</v>
      </c>
      <c r="I10" s="195">
        <v>461</v>
      </c>
      <c r="J10" s="195">
        <v>1620</v>
      </c>
      <c r="K10" s="195">
        <v>176</v>
      </c>
      <c r="L10" s="195">
        <v>65</v>
      </c>
      <c r="M10" s="195">
        <v>37</v>
      </c>
      <c r="N10" s="196">
        <f t="shared" si="0"/>
        <v>1898</v>
      </c>
      <c r="O10" s="196">
        <f t="shared" si="1"/>
        <v>2962</v>
      </c>
      <c r="P10" s="197">
        <v>717</v>
      </c>
      <c r="Q10" s="197">
        <v>712</v>
      </c>
      <c r="R10" s="197">
        <v>821</v>
      </c>
      <c r="S10" s="69">
        <f t="shared" si="2"/>
        <v>104</v>
      </c>
      <c r="T10" s="69"/>
    </row>
    <row r="11" spans="1:20" ht="27.75" customHeight="1">
      <c r="A11" s="113">
        <v>6</v>
      </c>
      <c r="B11" s="114" t="s">
        <v>18</v>
      </c>
      <c r="C11" s="188">
        <v>664</v>
      </c>
      <c r="D11" s="189">
        <v>547</v>
      </c>
      <c r="E11" s="189">
        <v>86</v>
      </c>
      <c r="F11" s="189">
        <v>24</v>
      </c>
      <c r="G11" s="189">
        <v>7</v>
      </c>
      <c r="H11" s="189">
        <f t="shared" si="3"/>
        <v>664</v>
      </c>
      <c r="I11" s="190">
        <v>527</v>
      </c>
      <c r="J11" s="190">
        <v>1641</v>
      </c>
      <c r="K11" s="190">
        <v>344</v>
      </c>
      <c r="L11" s="190">
        <v>120</v>
      </c>
      <c r="M11" s="190">
        <v>46</v>
      </c>
      <c r="N11" s="191">
        <f t="shared" si="0"/>
        <v>2151</v>
      </c>
      <c r="O11" s="191">
        <f t="shared" si="1"/>
        <v>3342</v>
      </c>
      <c r="P11" s="192">
        <v>870</v>
      </c>
      <c r="Q11" s="192">
        <v>910</v>
      </c>
      <c r="R11" s="192">
        <v>982</v>
      </c>
      <c r="S11" s="69">
        <f t="shared" si="2"/>
        <v>112</v>
      </c>
      <c r="T11" s="69"/>
    </row>
    <row r="12" spans="1:20" ht="27.75" customHeight="1">
      <c r="A12" s="55">
        <v>7</v>
      </c>
      <c r="B12" s="119" t="s">
        <v>19</v>
      </c>
      <c r="C12" s="193">
        <v>222</v>
      </c>
      <c r="D12" s="194">
        <v>191</v>
      </c>
      <c r="E12" s="194">
        <v>23</v>
      </c>
      <c r="F12" s="194">
        <v>7</v>
      </c>
      <c r="G12" s="194">
        <v>1</v>
      </c>
      <c r="H12" s="194">
        <f t="shared" si="3"/>
        <v>222</v>
      </c>
      <c r="I12" s="195">
        <v>179</v>
      </c>
      <c r="J12" s="195">
        <v>573</v>
      </c>
      <c r="K12" s="195">
        <v>92</v>
      </c>
      <c r="L12" s="195">
        <v>35</v>
      </c>
      <c r="M12" s="195">
        <v>6</v>
      </c>
      <c r="N12" s="196">
        <f t="shared" si="0"/>
        <v>706</v>
      </c>
      <c r="O12" s="196">
        <f t="shared" si="1"/>
        <v>1107</v>
      </c>
      <c r="P12" s="197">
        <v>291</v>
      </c>
      <c r="Q12" s="197">
        <v>335</v>
      </c>
      <c r="R12" s="197">
        <v>336</v>
      </c>
      <c r="S12" s="69">
        <f t="shared" si="2"/>
        <v>45</v>
      </c>
      <c r="T12" s="69"/>
    </row>
    <row r="13" spans="1:20" ht="27.75" customHeight="1">
      <c r="A13" s="113">
        <v>8</v>
      </c>
      <c r="B13" s="114" t="s">
        <v>20</v>
      </c>
      <c r="C13" s="188">
        <v>222</v>
      </c>
      <c r="D13" s="189">
        <v>192</v>
      </c>
      <c r="E13" s="189">
        <v>24</v>
      </c>
      <c r="F13" s="189">
        <v>3</v>
      </c>
      <c r="G13" s="189">
        <v>3</v>
      </c>
      <c r="H13" s="189">
        <f t="shared" si="3"/>
        <v>222</v>
      </c>
      <c r="I13" s="190">
        <v>185</v>
      </c>
      <c r="J13" s="190">
        <v>576</v>
      </c>
      <c r="K13" s="190">
        <v>96</v>
      </c>
      <c r="L13" s="190">
        <v>15</v>
      </c>
      <c r="M13" s="190">
        <v>19</v>
      </c>
      <c r="N13" s="191">
        <f t="shared" si="0"/>
        <v>706</v>
      </c>
      <c r="O13" s="191">
        <f t="shared" si="1"/>
        <v>1113</v>
      </c>
      <c r="P13" s="192">
        <v>287</v>
      </c>
      <c r="Q13" s="192">
        <v>302</v>
      </c>
      <c r="R13" s="192">
        <v>304</v>
      </c>
      <c r="S13" s="69">
        <f t="shared" si="2"/>
        <v>17</v>
      </c>
      <c r="T13" s="69"/>
    </row>
    <row r="14" spans="1:20" ht="27.75" customHeight="1">
      <c r="A14" s="55">
        <v>9</v>
      </c>
      <c r="B14" s="119" t="s">
        <v>21</v>
      </c>
      <c r="C14" s="193">
        <v>227</v>
      </c>
      <c r="D14" s="194">
        <v>198</v>
      </c>
      <c r="E14" s="194">
        <v>20</v>
      </c>
      <c r="F14" s="194">
        <v>7</v>
      </c>
      <c r="G14" s="194">
        <v>2</v>
      </c>
      <c r="H14" s="194">
        <f t="shared" si="3"/>
        <v>227</v>
      </c>
      <c r="I14" s="195">
        <v>156</v>
      </c>
      <c r="J14" s="195">
        <v>594</v>
      </c>
      <c r="K14" s="195">
        <v>80</v>
      </c>
      <c r="L14" s="195">
        <v>35</v>
      </c>
      <c r="M14" s="195">
        <v>12</v>
      </c>
      <c r="N14" s="196">
        <f t="shared" si="0"/>
        <v>721</v>
      </c>
      <c r="O14" s="196">
        <f t="shared" si="1"/>
        <v>1104</v>
      </c>
      <c r="P14" s="197">
        <v>304</v>
      </c>
      <c r="Q14" s="197">
        <v>340</v>
      </c>
      <c r="R14" s="197">
        <v>388</v>
      </c>
      <c r="S14" s="69">
        <f t="shared" si="2"/>
        <v>84</v>
      </c>
      <c r="T14" s="69"/>
    </row>
    <row r="15" spans="1:20" ht="27.75" customHeight="1">
      <c r="A15" s="113">
        <v>10</v>
      </c>
      <c r="B15" s="114" t="s">
        <v>22</v>
      </c>
      <c r="C15" s="188">
        <v>114</v>
      </c>
      <c r="D15" s="189">
        <v>102</v>
      </c>
      <c r="E15" s="189">
        <v>8</v>
      </c>
      <c r="F15" s="189">
        <v>4</v>
      </c>
      <c r="G15" s="189">
        <v>0</v>
      </c>
      <c r="H15" s="189">
        <f t="shared" si="3"/>
        <v>114</v>
      </c>
      <c r="I15" s="190">
        <v>84</v>
      </c>
      <c r="J15" s="190">
        <v>306</v>
      </c>
      <c r="K15" s="190">
        <v>32</v>
      </c>
      <c r="L15" s="190">
        <v>20</v>
      </c>
      <c r="M15" s="190">
        <v>0</v>
      </c>
      <c r="N15" s="191">
        <f t="shared" si="0"/>
        <v>358</v>
      </c>
      <c r="O15" s="191">
        <f t="shared" si="1"/>
        <v>556</v>
      </c>
      <c r="P15" s="192">
        <v>164</v>
      </c>
      <c r="Q15" s="192">
        <v>191</v>
      </c>
      <c r="R15" s="192">
        <v>189</v>
      </c>
      <c r="S15" s="69">
        <f t="shared" si="2"/>
        <v>25</v>
      </c>
      <c r="T15" s="69"/>
    </row>
    <row r="16" spans="1:20" ht="27.75" customHeight="1">
      <c r="A16" s="55">
        <v>11</v>
      </c>
      <c r="B16" s="119" t="s">
        <v>23</v>
      </c>
      <c r="C16" s="193">
        <v>179</v>
      </c>
      <c r="D16" s="194">
        <v>158</v>
      </c>
      <c r="E16" s="194">
        <v>14</v>
      </c>
      <c r="F16" s="194">
        <v>3</v>
      </c>
      <c r="G16" s="194">
        <v>3</v>
      </c>
      <c r="H16" s="194">
        <f t="shared" si="3"/>
        <v>179</v>
      </c>
      <c r="I16" s="195">
        <v>136</v>
      </c>
      <c r="J16" s="195">
        <v>474</v>
      </c>
      <c r="K16" s="195">
        <v>56</v>
      </c>
      <c r="L16" s="195">
        <v>15</v>
      </c>
      <c r="M16" s="195">
        <v>18</v>
      </c>
      <c r="N16" s="196">
        <f t="shared" si="0"/>
        <v>563</v>
      </c>
      <c r="O16" s="196">
        <f t="shared" si="1"/>
        <v>878</v>
      </c>
      <c r="P16" s="197">
        <v>259</v>
      </c>
      <c r="Q16" s="197">
        <v>259</v>
      </c>
      <c r="R16" s="197">
        <v>284</v>
      </c>
      <c r="S16" s="69">
        <f t="shared" si="2"/>
        <v>25</v>
      </c>
      <c r="T16" s="69"/>
    </row>
    <row r="17" spans="1:20" ht="27.75" customHeight="1">
      <c r="A17" s="113">
        <v>12</v>
      </c>
      <c r="B17" s="114" t="s">
        <v>24</v>
      </c>
      <c r="C17" s="188">
        <v>209</v>
      </c>
      <c r="D17" s="189">
        <v>174</v>
      </c>
      <c r="E17" s="189">
        <v>28</v>
      </c>
      <c r="F17" s="189">
        <v>4</v>
      </c>
      <c r="G17" s="189">
        <v>3</v>
      </c>
      <c r="H17" s="189">
        <f t="shared" si="3"/>
        <v>209</v>
      </c>
      <c r="I17" s="190">
        <v>142</v>
      </c>
      <c r="J17" s="190">
        <v>522</v>
      </c>
      <c r="K17" s="190">
        <v>112</v>
      </c>
      <c r="L17" s="190">
        <v>20</v>
      </c>
      <c r="M17" s="190">
        <v>19</v>
      </c>
      <c r="N17" s="191">
        <f t="shared" si="0"/>
        <v>673</v>
      </c>
      <c r="O17" s="191">
        <f t="shared" si="1"/>
        <v>1024</v>
      </c>
      <c r="P17" s="192">
        <v>319</v>
      </c>
      <c r="Q17" s="192">
        <v>341</v>
      </c>
      <c r="R17" s="192">
        <v>378</v>
      </c>
      <c r="S17" s="69">
        <f t="shared" si="2"/>
        <v>59</v>
      </c>
      <c r="T17" s="69"/>
    </row>
    <row r="18" spans="1:20" ht="27.75" customHeight="1">
      <c r="A18" s="55">
        <v>13</v>
      </c>
      <c r="B18" s="119" t="s">
        <v>25</v>
      </c>
      <c r="C18" s="193">
        <v>126</v>
      </c>
      <c r="D18" s="194">
        <v>111</v>
      </c>
      <c r="E18" s="194">
        <v>12</v>
      </c>
      <c r="F18" s="194">
        <v>2</v>
      </c>
      <c r="G18" s="194">
        <v>1</v>
      </c>
      <c r="H18" s="194">
        <f t="shared" si="3"/>
        <v>126</v>
      </c>
      <c r="I18" s="195">
        <v>92</v>
      </c>
      <c r="J18" s="195">
        <v>333</v>
      </c>
      <c r="K18" s="195">
        <v>48</v>
      </c>
      <c r="L18" s="195">
        <v>10</v>
      </c>
      <c r="M18" s="195">
        <v>6</v>
      </c>
      <c r="N18" s="196">
        <f t="shared" si="0"/>
        <v>397</v>
      </c>
      <c r="O18" s="196">
        <f t="shared" si="1"/>
        <v>615</v>
      </c>
      <c r="P18" s="197">
        <v>183</v>
      </c>
      <c r="Q18" s="197">
        <v>204</v>
      </c>
      <c r="R18" s="197">
        <v>211</v>
      </c>
      <c r="S18" s="69">
        <f t="shared" si="2"/>
        <v>28</v>
      </c>
      <c r="T18" s="69"/>
    </row>
    <row r="19" spans="1:20" ht="27.75" customHeight="1">
      <c r="A19" s="113">
        <v>14</v>
      </c>
      <c r="B19" s="114" t="s">
        <v>26</v>
      </c>
      <c r="C19" s="188">
        <v>298</v>
      </c>
      <c r="D19" s="189">
        <v>247</v>
      </c>
      <c r="E19" s="189">
        <v>37</v>
      </c>
      <c r="F19" s="189">
        <v>9</v>
      </c>
      <c r="G19" s="189">
        <v>5</v>
      </c>
      <c r="H19" s="189">
        <f t="shared" si="3"/>
        <v>298</v>
      </c>
      <c r="I19" s="190">
        <v>213</v>
      </c>
      <c r="J19" s="190">
        <v>741</v>
      </c>
      <c r="K19" s="190">
        <v>148</v>
      </c>
      <c r="L19" s="190">
        <v>45</v>
      </c>
      <c r="M19" s="190">
        <v>31</v>
      </c>
      <c r="N19" s="191">
        <f t="shared" si="0"/>
        <v>965</v>
      </c>
      <c r="O19" s="191">
        <f t="shared" si="1"/>
        <v>1476</v>
      </c>
      <c r="P19" s="192">
        <v>328</v>
      </c>
      <c r="Q19" s="192">
        <v>333</v>
      </c>
      <c r="R19" s="192">
        <v>338</v>
      </c>
      <c r="S19" s="69">
        <f t="shared" si="2"/>
        <v>10</v>
      </c>
      <c r="T19" s="69"/>
    </row>
    <row r="20" spans="1:20" ht="27.75" customHeight="1">
      <c r="A20" s="55">
        <v>15</v>
      </c>
      <c r="B20" s="119" t="s">
        <v>27</v>
      </c>
      <c r="C20" s="193">
        <v>131</v>
      </c>
      <c r="D20" s="194">
        <v>97</v>
      </c>
      <c r="E20" s="194">
        <v>26</v>
      </c>
      <c r="F20" s="194">
        <v>5</v>
      </c>
      <c r="G20" s="194">
        <v>3</v>
      </c>
      <c r="H20" s="194">
        <f t="shared" si="3"/>
        <v>131</v>
      </c>
      <c r="I20" s="195">
        <v>83</v>
      </c>
      <c r="J20" s="195">
        <v>291</v>
      </c>
      <c r="K20" s="195">
        <v>104</v>
      </c>
      <c r="L20" s="195">
        <v>25</v>
      </c>
      <c r="M20" s="195">
        <v>22</v>
      </c>
      <c r="N20" s="196">
        <f t="shared" si="0"/>
        <v>442</v>
      </c>
      <c r="O20" s="196">
        <f t="shared" si="1"/>
        <v>656</v>
      </c>
      <c r="P20" s="197">
        <v>219</v>
      </c>
      <c r="Q20" s="197">
        <v>232</v>
      </c>
      <c r="R20" s="197">
        <v>252</v>
      </c>
      <c r="S20" s="69">
        <f t="shared" si="2"/>
        <v>33</v>
      </c>
      <c r="T20" s="69"/>
    </row>
    <row r="21" spans="1:20" ht="27.75" customHeight="1">
      <c r="A21" s="113">
        <v>16</v>
      </c>
      <c r="B21" s="114" t="s">
        <v>28</v>
      </c>
      <c r="C21" s="188">
        <v>110</v>
      </c>
      <c r="D21" s="189">
        <v>98</v>
      </c>
      <c r="E21" s="189">
        <v>9</v>
      </c>
      <c r="F21" s="189">
        <v>3</v>
      </c>
      <c r="G21" s="189">
        <v>0</v>
      </c>
      <c r="H21" s="189">
        <f t="shared" si="3"/>
        <v>110</v>
      </c>
      <c r="I21" s="190">
        <v>93</v>
      </c>
      <c r="J21" s="190">
        <v>294</v>
      </c>
      <c r="K21" s="190">
        <v>36</v>
      </c>
      <c r="L21" s="190">
        <v>15</v>
      </c>
      <c r="M21" s="190">
        <v>0</v>
      </c>
      <c r="N21" s="191">
        <f t="shared" si="0"/>
        <v>345</v>
      </c>
      <c r="O21" s="191">
        <f t="shared" si="1"/>
        <v>548</v>
      </c>
      <c r="P21" s="192">
        <v>220</v>
      </c>
      <c r="Q21" s="192">
        <v>229</v>
      </c>
      <c r="R21" s="192">
        <v>221</v>
      </c>
      <c r="S21" s="69">
        <f t="shared" si="2"/>
        <v>1</v>
      </c>
      <c r="T21" s="69"/>
    </row>
    <row r="22" spans="1:20" ht="27.75" customHeight="1">
      <c r="A22" s="55">
        <v>17</v>
      </c>
      <c r="B22" s="119" t="s">
        <v>29</v>
      </c>
      <c r="C22" s="193">
        <v>226</v>
      </c>
      <c r="D22" s="194">
        <v>190</v>
      </c>
      <c r="E22" s="194">
        <v>22</v>
      </c>
      <c r="F22" s="194">
        <v>5</v>
      </c>
      <c r="G22" s="194">
        <v>2</v>
      </c>
      <c r="H22" s="194">
        <f t="shared" si="3"/>
        <v>226</v>
      </c>
      <c r="I22" s="195">
        <v>158</v>
      </c>
      <c r="J22" s="195">
        <v>570</v>
      </c>
      <c r="K22" s="195">
        <v>88</v>
      </c>
      <c r="L22" s="195">
        <v>25</v>
      </c>
      <c r="M22" s="195">
        <v>12</v>
      </c>
      <c r="N22" s="196">
        <f t="shared" si="0"/>
        <v>695</v>
      </c>
      <c r="O22" s="196">
        <f t="shared" si="1"/>
        <v>1079</v>
      </c>
      <c r="P22" s="197">
        <v>262</v>
      </c>
      <c r="Q22" s="197">
        <v>267</v>
      </c>
      <c r="R22" s="197">
        <v>276</v>
      </c>
      <c r="S22" s="69">
        <f t="shared" si="2"/>
        <v>14</v>
      </c>
      <c r="T22" s="69"/>
    </row>
    <row r="23" spans="1:20" ht="27.75" customHeight="1">
      <c r="A23" s="113">
        <v>18</v>
      </c>
      <c r="B23" s="114" t="s">
        <v>30</v>
      </c>
      <c r="C23" s="188">
        <v>339</v>
      </c>
      <c r="D23" s="189">
        <v>279</v>
      </c>
      <c r="E23" s="189">
        <v>45</v>
      </c>
      <c r="F23" s="189">
        <v>10</v>
      </c>
      <c r="G23" s="189">
        <v>5</v>
      </c>
      <c r="H23" s="189">
        <f t="shared" si="3"/>
        <v>339</v>
      </c>
      <c r="I23" s="190">
        <v>253</v>
      </c>
      <c r="J23" s="190">
        <v>837</v>
      </c>
      <c r="K23" s="190">
        <v>180</v>
      </c>
      <c r="L23" s="190">
        <v>50</v>
      </c>
      <c r="M23" s="190">
        <v>33</v>
      </c>
      <c r="N23" s="191">
        <f t="shared" si="0"/>
        <v>1100</v>
      </c>
      <c r="O23" s="191">
        <f t="shared" si="1"/>
        <v>1692</v>
      </c>
      <c r="P23" s="192">
        <v>390</v>
      </c>
      <c r="Q23" s="192">
        <v>412</v>
      </c>
      <c r="R23" s="192">
        <v>453</v>
      </c>
      <c r="S23" s="69">
        <f t="shared" si="2"/>
        <v>63</v>
      </c>
      <c r="T23" s="69"/>
    </row>
    <row r="24" spans="1:19" ht="18" customHeight="1">
      <c r="A24" s="408" t="s">
        <v>8</v>
      </c>
      <c r="B24" s="409"/>
      <c r="C24" s="198">
        <f aca="true" t="shared" si="4" ref="C24:O24">SUM(C6:C23)</f>
        <v>5050</v>
      </c>
      <c r="D24" s="198">
        <f t="shared" si="4"/>
        <v>4281</v>
      </c>
      <c r="E24" s="198">
        <f t="shared" si="4"/>
        <v>567</v>
      </c>
      <c r="F24" s="198">
        <f t="shared" si="4"/>
        <v>137</v>
      </c>
      <c r="G24" s="198">
        <f t="shared" si="4"/>
        <v>57</v>
      </c>
      <c r="H24" s="198">
        <f t="shared" si="4"/>
        <v>5050</v>
      </c>
      <c r="I24" s="198">
        <f t="shared" si="4"/>
        <v>3788</v>
      </c>
      <c r="J24" s="198">
        <f t="shared" si="4"/>
        <v>12843</v>
      </c>
      <c r="K24" s="198">
        <f t="shared" si="4"/>
        <v>2268</v>
      </c>
      <c r="L24" s="198">
        <f t="shared" si="4"/>
        <v>685</v>
      </c>
      <c r="M24" s="198">
        <f t="shared" si="4"/>
        <v>370</v>
      </c>
      <c r="N24" s="198">
        <f t="shared" si="4"/>
        <v>16166</v>
      </c>
      <c r="O24" s="198">
        <f t="shared" si="4"/>
        <v>25004</v>
      </c>
      <c r="P24" s="198">
        <f>SUM(P6:P23)</f>
        <v>6608</v>
      </c>
      <c r="Q24" s="198">
        <f>SUM(Q6:Q23)</f>
        <v>7041</v>
      </c>
      <c r="R24" s="198">
        <f>SUM(R6:R23)</f>
        <v>7530</v>
      </c>
      <c r="S24" s="69">
        <f t="shared" si="2"/>
        <v>922</v>
      </c>
    </row>
    <row r="25" spans="3:15" ht="14.25" customHeight="1" hidden="1">
      <c r="C25">
        <v>2618</v>
      </c>
      <c r="D25">
        <v>2166</v>
      </c>
      <c r="E25">
        <v>336</v>
      </c>
      <c r="F25">
        <v>73</v>
      </c>
      <c r="G25">
        <v>43</v>
      </c>
      <c r="I25">
        <v>1615</v>
      </c>
      <c r="J25">
        <v>6498</v>
      </c>
      <c r="K25">
        <v>1344</v>
      </c>
      <c r="L25">
        <v>365</v>
      </c>
      <c r="M25">
        <v>278</v>
      </c>
      <c r="N25" s="70">
        <f>SUM(J25:M25)</f>
        <v>8485</v>
      </c>
      <c r="O25" s="71">
        <f>SUM(H25:M25)</f>
        <v>10100</v>
      </c>
    </row>
    <row r="26" ht="21.75" customHeight="1" hidden="1">
      <c r="B26" t="s">
        <v>31</v>
      </c>
    </row>
    <row r="29" spans="10:13" ht="12.75">
      <c r="J29" s="15"/>
      <c r="L29" s="15"/>
      <c r="M29" s="15"/>
    </row>
    <row r="30" ht="12.75">
      <c r="N30" s="15"/>
    </row>
  </sheetData>
  <sheetProtection/>
  <mergeCells count="16">
    <mergeCell ref="O3:O5"/>
    <mergeCell ref="J4:N4"/>
    <mergeCell ref="A24:B24"/>
    <mergeCell ref="A1:R1"/>
    <mergeCell ref="A2:A5"/>
    <mergeCell ref="B2:B5"/>
    <mergeCell ref="C2:O2"/>
    <mergeCell ref="P2:P5"/>
    <mergeCell ref="Q2:Q5"/>
    <mergeCell ref="R2:R5"/>
    <mergeCell ref="D4:G4"/>
    <mergeCell ref="H4:H5"/>
    <mergeCell ref="I4:I5"/>
    <mergeCell ref="H3:N3"/>
    <mergeCell ref="C3:G3"/>
    <mergeCell ref="C4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80" zoomScaleNormal="80" zoomScalePageLayoutView="0" workbookViewId="0" topLeftCell="A1">
      <selection activeCell="P32" sqref="P32"/>
    </sheetView>
  </sheetViews>
  <sheetFormatPr defaultColWidth="9.00390625" defaultRowHeight="12.75"/>
  <cols>
    <col min="1" max="1" width="4.25390625" style="39" customWidth="1"/>
    <col min="2" max="2" width="23.375" style="39" customWidth="1"/>
    <col min="3" max="3" width="11.75390625" style="39" customWidth="1"/>
    <col min="4" max="4" width="12.25390625" style="39" customWidth="1"/>
    <col min="5" max="5" width="10.625" style="39" customWidth="1"/>
    <col min="6" max="6" width="10.25390625" style="39" customWidth="1"/>
    <col min="7" max="7" width="8.75390625" style="39" bestFit="1" customWidth="1"/>
    <col min="8" max="8" width="13.75390625" style="39" customWidth="1"/>
    <col min="9" max="9" width="13.25390625" style="39" bestFit="1" customWidth="1"/>
    <col min="10" max="10" width="9.25390625" style="39" bestFit="1" customWidth="1"/>
    <col min="11" max="11" width="8.75390625" style="39" bestFit="1" customWidth="1"/>
    <col min="12" max="12" width="8.75390625" style="39" customWidth="1"/>
    <col min="13" max="13" width="8.75390625" style="39" bestFit="1" customWidth="1"/>
    <col min="14" max="14" width="9.25390625" style="39" bestFit="1" customWidth="1"/>
    <col min="15" max="15" width="11.875" style="39" customWidth="1"/>
    <col min="16" max="16" width="12.75390625" style="39" customWidth="1"/>
    <col min="17" max="18" width="12.00390625" style="39" customWidth="1"/>
    <col min="19" max="19" width="8.75390625" style="39" customWidth="1"/>
    <col min="20" max="20" width="9.75390625" style="39" customWidth="1"/>
    <col min="21" max="21" width="8.75390625" style="39" bestFit="1" customWidth="1"/>
    <col min="22" max="22" width="9.25390625" style="39" bestFit="1" customWidth="1"/>
    <col min="23" max="23" width="13.25390625" style="39" bestFit="1" customWidth="1"/>
    <col min="24" max="24" width="14.625" style="39" bestFit="1" customWidth="1"/>
    <col min="25" max="25" width="13.00390625" style="39" customWidth="1"/>
    <col min="26" max="26" width="15.125" style="39" customWidth="1"/>
    <col min="27" max="16384" width="9.125" style="39" customWidth="1"/>
  </cols>
  <sheetData>
    <row r="1" spans="1:26" ht="20.25" customHeight="1">
      <c r="A1" s="429" t="s">
        <v>186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6" ht="20.25" customHeight="1">
      <c r="A2" s="421" t="s">
        <v>9</v>
      </c>
      <c r="B2" s="421" t="s">
        <v>10</v>
      </c>
      <c r="C2" s="430" t="s">
        <v>225</v>
      </c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24" t="s">
        <v>234</v>
      </c>
      <c r="Z2" s="424" t="s">
        <v>204</v>
      </c>
    </row>
    <row r="3" spans="1:26" ht="15" customHeight="1">
      <c r="A3" s="422"/>
      <c r="B3" s="422"/>
      <c r="C3" s="417" t="s">
        <v>137</v>
      </c>
      <c r="D3" s="417"/>
      <c r="E3" s="431" t="s">
        <v>138</v>
      </c>
      <c r="F3" s="431"/>
      <c r="G3" s="431"/>
      <c r="H3" s="431"/>
      <c r="I3" s="431"/>
      <c r="J3" s="431"/>
      <c r="K3" s="431"/>
      <c r="L3" s="431"/>
      <c r="M3" s="431"/>
      <c r="N3" s="431"/>
      <c r="O3" s="417" t="s">
        <v>139</v>
      </c>
      <c r="P3" s="417"/>
      <c r="Q3" s="416" t="s">
        <v>138</v>
      </c>
      <c r="R3" s="416"/>
      <c r="S3" s="416"/>
      <c r="T3" s="416"/>
      <c r="U3" s="417" t="s">
        <v>140</v>
      </c>
      <c r="V3" s="417"/>
      <c r="W3" s="418" t="s">
        <v>8</v>
      </c>
      <c r="X3" s="418"/>
      <c r="Y3" s="425"/>
      <c r="Z3" s="425"/>
    </row>
    <row r="4" spans="1:26" ht="114" customHeight="1">
      <c r="A4" s="422"/>
      <c r="B4" s="422"/>
      <c r="C4" s="417"/>
      <c r="D4" s="417"/>
      <c r="E4" s="419" t="s">
        <v>141</v>
      </c>
      <c r="F4" s="419"/>
      <c r="G4" s="419" t="s">
        <v>142</v>
      </c>
      <c r="H4" s="419"/>
      <c r="I4" s="419" t="s">
        <v>143</v>
      </c>
      <c r="J4" s="419"/>
      <c r="K4" s="419" t="s">
        <v>235</v>
      </c>
      <c r="L4" s="419"/>
      <c r="M4" s="420" t="s">
        <v>144</v>
      </c>
      <c r="N4" s="420"/>
      <c r="O4" s="417"/>
      <c r="P4" s="417"/>
      <c r="Q4" s="419" t="s">
        <v>145</v>
      </c>
      <c r="R4" s="419"/>
      <c r="S4" s="419" t="s">
        <v>146</v>
      </c>
      <c r="T4" s="419"/>
      <c r="U4" s="417"/>
      <c r="V4" s="417"/>
      <c r="W4" s="418"/>
      <c r="X4" s="418"/>
      <c r="Y4" s="425"/>
      <c r="Z4" s="425"/>
    </row>
    <row r="5" spans="1:26" ht="28.5" customHeight="1" thickBot="1">
      <c r="A5" s="423"/>
      <c r="B5" s="423"/>
      <c r="C5" s="200" t="s">
        <v>147</v>
      </c>
      <c r="D5" s="200" t="s">
        <v>148</v>
      </c>
      <c r="E5" s="200" t="s">
        <v>147</v>
      </c>
      <c r="F5" s="200" t="s">
        <v>148</v>
      </c>
      <c r="G5" s="200" t="s">
        <v>147</v>
      </c>
      <c r="H5" s="200" t="s">
        <v>148</v>
      </c>
      <c r="I5" s="200" t="s">
        <v>147</v>
      </c>
      <c r="J5" s="200" t="s">
        <v>148</v>
      </c>
      <c r="K5" s="200" t="s">
        <v>147</v>
      </c>
      <c r="L5" s="200" t="s">
        <v>148</v>
      </c>
      <c r="M5" s="200" t="s">
        <v>147</v>
      </c>
      <c r="N5" s="200" t="s">
        <v>148</v>
      </c>
      <c r="O5" s="200" t="s">
        <v>147</v>
      </c>
      <c r="P5" s="200" t="s">
        <v>148</v>
      </c>
      <c r="Q5" s="200" t="s">
        <v>147</v>
      </c>
      <c r="R5" s="200" t="s">
        <v>148</v>
      </c>
      <c r="S5" s="200" t="s">
        <v>147</v>
      </c>
      <c r="T5" s="200" t="s">
        <v>148</v>
      </c>
      <c r="U5" s="200" t="s">
        <v>147</v>
      </c>
      <c r="V5" s="200" t="s">
        <v>148</v>
      </c>
      <c r="W5" s="200" t="s">
        <v>147</v>
      </c>
      <c r="X5" s="200" t="s">
        <v>148</v>
      </c>
      <c r="Y5" s="426"/>
      <c r="Z5" s="426"/>
    </row>
    <row r="6" spans="1:26" ht="4.5" customHeight="1" hidden="1" thickBot="1" thickTop="1">
      <c r="A6" s="201"/>
      <c r="B6" s="201"/>
      <c r="C6" s="202" t="s">
        <v>149</v>
      </c>
      <c r="D6" s="202" t="s">
        <v>150</v>
      </c>
      <c r="E6" s="202">
        <v>3</v>
      </c>
      <c r="F6" s="202">
        <v>4</v>
      </c>
      <c r="G6" s="202">
        <v>5</v>
      </c>
      <c r="H6" s="202">
        <v>6</v>
      </c>
      <c r="I6" s="202">
        <v>7</v>
      </c>
      <c r="J6" s="202">
        <v>8</v>
      </c>
      <c r="K6" s="202">
        <v>9</v>
      </c>
      <c r="L6" s="202">
        <v>10</v>
      </c>
      <c r="M6" s="202">
        <v>11</v>
      </c>
      <c r="N6" s="202">
        <v>12</v>
      </c>
      <c r="O6" s="202" t="s">
        <v>151</v>
      </c>
      <c r="P6" s="202" t="s">
        <v>152</v>
      </c>
      <c r="Q6" s="202">
        <v>15</v>
      </c>
      <c r="R6" s="202">
        <v>16</v>
      </c>
      <c r="S6" s="202">
        <v>17</v>
      </c>
      <c r="T6" s="202">
        <v>18</v>
      </c>
      <c r="U6" s="202">
        <v>19</v>
      </c>
      <c r="V6" s="202">
        <v>20</v>
      </c>
      <c r="W6" s="202" t="s">
        <v>153</v>
      </c>
      <c r="X6" s="202" t="s">
        <v>154</v>
      </c>
      <c r="Y6" s="203"/>
      <c r="Z6" s="203"/>
    </row>
    <row r="7" spans="1:26" ht="27.75" customHeight="1" thickTop="1">
      <c r="A7" s="204">
        <v>1</v>
      </c>
      <c r="B7" s="106" t="s">
        <v>13</v>
      </c>
      <c r="C7" s="205">
        <v>1269</v>
      </c>
      <c r="D7" s="205">
        <v>643</v>
      </c>
      <c r="E7" s="205">
        <v>255</v>
      </c>
      <c r="F7" s="205">
        <v>146</v>
      </c>
      <c r="G7" s="205">
        <v>157</v>
      </c>
      <c r="H7" s="205">
        <v>88</v>
      </c>
      <c r="I7" s="205">
        <v>502</v>
      </c>
      <c r="J7" s="205">
        <v>163</v>
      </c>
      <c r="K7" s="205">
        <v>65</v>
      </c>
      <c r="L7" s="205">
        <v>39</v>
      </c>
      <c r="M7" s="205">
        <v>290</v>
      </c>
      <c r="N7" s="205">
        <v>207</v>
      </c>
      <c r="O7" s="205">
        <v>6783</v>
      </c>
      <c r="P7" s="205">
        <v>3084</v>
      </c>
      <c r="Q7" s="205">
        <v>6533</v>
      </c>
      <c r="R7" s="205">
        <v>3003</v>
      </c>
      <c r="S7" s="205">
        <v>250</v>
      </c>
      <c r="T7" s="205">
        <v>81</v>
      </c>
      <c r="U7" s="205">
        <v>125</v>
      </c>
      <c r="V7" s="205">
        <v>55</v>
      </c>
      <c r="W7" s="206">
        <v>8177</v>
      </c>
      <c r="X7" s="207">
        <v>3782</v>
      </c>
      <c r="Y7" s="208">
        <v>4212</v>
      </c>
      <c r="Z7" s="208">
        <v>4138</v>
      </c>
    </row>
    <row r="8" spans="1:26" ht="27.75" customHeight="1">
      <c r="A8" s="209">
        <v>2</v>
      </c>
      <c r="B8" s="114" t="s">
        <v>14</v>
      </c>
      <c r="C8" s="210">
        <v>1375</v>
      </c>
      <c r="D8" s="210">
        <v>673</v>
      </c>
      <c r="E8" s="210">
        <v>292</v>
      </c>
      <c r="F8" s="210">
        <v>190</v>
      </c>
      <c r="G8" s="210">
        <v>294</v>
      </c>
      <c r="H8" s="210">
        <v>201</v>
      </c>
      <c r="I8" s="210">
        <v>557</v>
      </c>
      <c r="J8" s="210">
        <v>153</v>
      </c>
      <c r="K8" s="210">
        <v>118</v>
      </c>
      <c r="L8" s="210">
        <v>63</v>
      </c>
      <c r="M8" s="210">
        <v>114</v>
      </c>
      <c r="N8" s="210">
        <v>66</v>
      </c>
      <c r="O8" s="210">
        <v>3927</v>
      </c>
      <c r="P8" s="210">
        <v>3128</v>
      </c>
      <c r="Q8" s="210">
        <v>3739</v>
      </c>
      <c r="R8" s="210">
        <v>3059</v>
      </c>
      <c r="S8" s="210">
        <v>188</v>
      </c>
      <c r="T8" s="210">
        <v>69</v>
      </c>
      <c r="U8" s="210">
        <v>127</v>
      </c>
      <c r="V8" s="210">
        <v>44</v>
      </c>
      <c r="W8" s="211">
        <v>5429</v>
      </c>
      <c r="X8" s="212">
        <v>3845</v>
      </c>
      <c r="Y8" s="213">
        <v>4397</v>
      </c>
      <c r="Z8" s="213">
        <v>4244</v>
      </c>
    </row>
    <row r="9" spans="1:26" ht="27.75" customHeight="1">
      <c r="A9" s="147">
        <v>3</v>
      </c>
      <c r="B9" s="119" t="s">
        <v>15</v>
      </c>
      <c r="C9" s="214">
        <v>1743</v>
      </c>
      <c r="D9" s="214">
        <v>1161</v>
      </c>
      <c r="E9" s="214">
        <v>552</v>
      </c>
      <c r="F9" s="214">
        <v>407</v>
      </c>
      <c r="G9" s="214">
        <v>110</v>
      </c>
      <c r="H9" s="214">
        <v>90</v>
      </c>
      <c r="I9" s="214">
        <v>679</v>
      </c>
      <c r="J9" s="214">
        <v>318</v>
      </c>
      <c r="K9" s="214">
        <v>129</v>
      </c>
      <c r="L9" s="214">
        <v>115</v>
      </c>
      <c r="M9" s="214">
        <v>273</v>
      </c>
      <c r="N9" s="214">
        <v>231</v>
      </c>
      <c r="O9" s="214">
        <v>10076</v>
      </c>
      <c r="P9" s="214">
        <v>8850</v>
      </c>
      <c r="Q9" s="214">
        <v>9861</v>
      </c>
      <c r="R9" s="214">
        <v>8708</v>
      </c>
      <c r="S9" s="214">
        <v>215</v>
      </c>
      <c r="T9" s="214">
        <v>142</v>
      </c>
      <c r="U9" s="214">
        <v>120</v>
      </c>
      <c r="V9" s="214">
        <v>69</v>
      </c>
      <c r="W9" s="42">
        <v>11939</v>
      </c>
      <c r="X9" s="43">
        <v>10080</v>
      </c>
      <c r="Y9" s="44">
        <v>11075</v>
      </c>
      <c r="Z9" s="44">
        <v>10656</v>
      </c>
    </row>
    <row r="10" spans="1:26" ht="27.75" customHeight="1">
      <c r="A10" s="209">
        <v>4</v>
      </c>
      <c r="B10" s="114" t="s">
        <v>16</v>
      </c>
      <c r="C10" s="210">
        <v>10646</v>
      </c>
      <c r="D10" s="210">
        <v>4389</v>
      </c>
      <c r="E10" s="210">
        <v>1815</v>
      </c>
      <c r="F10" s="210">
        <v>818</v>
      </c>
      <c r="G10" s="210">
        <v>655</v>
      </c>
      <c r="H10" s="210">
        <v>303</v>
      </c>
      <c r="I10" s="210">
        <v>4684</v>
      </c>
      <c r="J10" s="210">
        <v>1430</v>
      </c>
      <c r="K10" s="210">
        <v>2686</v>
      </c>
      <c r="L10" s="210">
        <v>1449</v>
      </c>
      <c r="M10" s="210">
        <v>806</v>
      </c>
      <c r="N10" s="210">
        <v>389</v>
      </c>
      <c r="O10" s="210">
        <v>29594</v>
      </c>
      <c r="P10" s="210">
        <v>16644</v>
      </c>
      <c r="Q10" s="210">
        <v>28476</v>
      </c>
      <c r="R10" s="210">
        <v>16303</v>
      </c>
      <c r="S10" s="210">
        <v>1118</v>
      </c>
      <c r="T10" s="210">
        <v>341</v>
      </c>
      <c r="U10" s="210">
        <v>1095</v>
      </c>
      <c r="V10" s="210">
        <v>412</v>
      </c>
      <c r="W10" s="211">
        <v>41335</v>
      </c>
      <c r="X10" s="212">
        <v>21445</v>
      </c>
      <c r="Y10" s="213">
        <v>23915</v>
      </c>
      <c r="Z10" s="213">
        <v>23344</v>
      </c>
    </row>
    <row r="11" spans="1:26" ht="27.75" customHeight="1">
      <c r="A11" s="147">
        <v>5</v>
      </c>
      <c r="B11" s="119" t="s">
        <v>17</v>
      </c>
      <c r="C11" s="214">
        <v>6830</v>
      </c>
      <c r="D11" s="214">
        <v>2742</v>
      </c>
      <c r="E11" s="214">
        <v>1536</v>
      </c>
      <c r="F11" s="214">
        <v>733</v>
      </c>
      <c r="G11" s="214">
        <v>317</v>
      </c>
      <c r="H11" s="214">
        <v>146</v>
      </c>
      <c r="I11" s="214">
        <v>3264</v>
      </c>
      <c r="J11" s="214">
        <v>1041</v>
      </c>
      <c r="K11" s="214">
        <v>731</v>
      </c>
      <c r="L11" s="214">
        <v>348</v>
      </c>
      <c r="M11" s="214">
        <v>982</v>
      </c>
      <c r="N11" s="214">
        <v>474</v>
      </c>
      <c r="O11" s="214">
        <v>19850</v>
      </c>
      <c r="P11" s="214">
        <v>17780</v>
      </c>
      <c r="Q11" s="214">
        <v>18864</v>
      </c>
      <c r="R11" s="214">
        <v>17505</v>
      </c>
      <c r="S11" s="214">
        <v>986</v>
      </c>
      <c r="T11" s="214">
        <v>275</v>
      </c>
      <c r="U11" s="214">
        <v>645</v>
      </c>
      <c r="V11" s="214">
        <v>230</v>
      </c>
      <c r="W11" s="42">
        <v>27325</v>
      </c>
      <c r="X11" s="43">
        <v>20752</v>
      </c>
      <c r="Y11" s="44">
        <v>22278</v>
      </c>
      <c r="Z11" s="44">
        <v>21946</v>
      </c>
    </row>
    <row r="12" spans="1:26" ht="27.75" customHeight="1">
      <c r="A12" s="209">
        <v>6</v>
      </c>
      <c r="B12" s="114" t="s">
        <v>18</v>
      </c>
      <c r="C12" s="210">
        <v>6717</v>
      </c>
      <c r="D12" s="210">
        <v>3547</v>
      </c>
      <c r="E12" s="210">
        <v>1810</v>
      </c>
      <c r="F12" s="210">
        <v>1040</v>
      </c>
      <c r="G12" s="210">
        <v>1570</v>
      </c>
      <c r="H12" s="210">
        <v>861</v>
      </c>
      <c r="I12" s="210">
        <v>1940</v>
      </c>
      <c r="J12" s="210">
        <v>685</v>
      </c>
      <c r="K12" s="210">
        <v>664</v>
      </c>
      <c r="L12" s="210">
        <v>546</v>
      </c>
      <c r="M12" s="210">
        <v>733</v>
      </c>
      <c r="N12" s="210">
        <v>415</v>
      </c>
      <c r="O12" s="210">
        <v>16486</v>
      </c>
      <c r="P12" s="210">
        <v>14186</v>
      </c>
      <c r="Q12" s="210">
        <v>15744</v>
      </c>
      <c r="R12" s="210">
        <v>13872</v>
      </c>
      <c r="S12" s="210">
        <v>742</v>
      </c>
      <c r="T12" s="210">
        <v>314</v>
      </c>
      <c r="U12" s="210">
        <v>618</v>
      </c>
      <c r="V12" s="210">
        <v>239</v>
      </c>
      <c r="W12" s="211">
        <v>23821</v>
      </c>
      <c r="X12" s="212">
        <v>17972</v>
      </c>
      <c r="Y12" s="213">
        <v>20396</v>
      </c>
      <c r="Z12" s="213">
        <v>19626</v>
      </c>
    </row>
    <row r="13" spans="1:26" ht="27.75" customHeight="1">
      <c r="A13" s="147">
        <v>7</v>
      </c>
      <c r="B13" s="119" t="s">
        <v>19</v>
      </c>
      <c r="C13" s="214">
        <v>1960</v>
      </c>
      <c r="D13" s="214">
        <v>1132</v>
      </c>
      <c r="E13" s="214">
        <v>500</v>
      </c>
      <c r="F13" s="214">
        <v>304</v>
      </c>
      <c r="G13" s="214">
        <v>494</v>
      </c>
      <c r="H13" s="214">
        <v>347</v>
      </c>
      <c r="I13" s="214">
        <v>547</v>
      </c>
      <c r="J13" s="214">
        <v>207</v>
      </c>
      <c r="K13" s="214">
        <v>186</v>
      </c>
      <c r="L13" s="214">
        <v>126</v>
      </c>
      <c r="M13" s="214">
        <v>233</v>
      </c>
      <c r="N13" s="214">
        <v>148</v>
      </c>
      <c r="O13" s="214">
        <v>8044</v>
      </c>
      <c r="P13" s="214">
        <v>6497</v>
      </c>
      <c r="Q13" s="214">
        <v>7632</v>
      </c>
      <c r="R13" s="214">
        <v>6371</v>
      </c>
      <c r="S13" s="214">
        <v>412</v>
      </c>
      <c r="T13" s="214">
        <v>126</v>
      </c>
      <c r="U13" s="214">
        <v>210</v>
      </c>
      <c r="V13" s="214">
        <v>84</v>
      </c>
      <c r="W13" s="42">
        <v>10214</v>
      </c>
      <c r="X13" s="43">
        <v>7713</v>
      </c>
      <c r="Y13" s="44">
        <v>8549</v>
      </c>
      <c r="Z13" s="44">
        <v>8502</v>
      </c>
    </row>
    <row r="14" spans="1:26" ht="27.75" customHeight="1">
      <c r="A14" s="209">
        <v>8</v>
      </c>
      <c r="B14" s="114" t="s">
        <v>20</v>
      </c>
      <c r="C14" s="210">
        <v>818</v>
      </c>
      <c r="D14" s="210">
        <v>763</v>
      </c>
      <c r="E14" s="210">
        <v>162</v>
      </c>
      <c r="F14" s="210">
        <v>160</v>
      </c>
      <c r="G14" s="210">
        <v>161</v>
      </c>
      <c r="H14" s="210">
        <v>156</v>
      </c>
      <c r="I14" s="210">
        <v>283</v>
      </c>
      <c r="J14" s="210">
        <v>248</v>
      </c>
      <c r="K14" s="210">
        <v>52</v>
      </c>
      <c r="L14" s="210">
        <v>52</v>
      </c>
      <c r="M14" s="210">
        <v>160</v>
      </c>
      <c r="N14" s="210">
        <v>147</v>
      </c>
      <c r="O14" s="210">
        <v>4208</v>
      </c>
      <c r="P14" s="210">
        <v>4002</v>
      </c>
      <c r="Q14" s="210">
        <v>4062</v>
      </c>
      <c r="R14" s="210">
        <v>3878</v>
      </c>
      <c r="S14" s="210">
        <v>146</v>
      </c>
      <c r="T14" s="210">
        <v>124</v>
      </c>
      <c r="U14" s="210">
        <v>76</v>
      </c>
      <c r="V14" s="210">
        <v>73</v>
      </c>
      <c r="W14" s="211">
        <v>5102</v>
      </c>
      <c r="X14" s="212">
        <v>4838</v>
      </c>
      <c r="Y14" s="213">
        <v>5153</v>
      </c>
      <c r="Z14" s="213">
        <v>5142</v>
      </c>
    </row>
    <row r="15" spans="1:26" ht="27.75" customHeight="1">
      <c r="A15" s="147">
        <v>9</v>
      </c>
      <c r="B15" s="119" t="s">
        <v>21</v>
      </c>
      <c r="C15" s="214">
        <v>2204</v>
      </c>
      <c r="D15" s="214">
        <v>1065</v>
      </c>
      <c r="E15" s="214">
        <v>340</v>
      </c>
      <c r="F15" s="214">
        <v>188</v>
      </c>
      <c r="G15" s="214">
        <v>401</v>
      </c>
      <c r="H15" s="214">
        <v>242</v>
      </c>
      <c r="I15" s="214">
        <v>911</v>
      </c>
      <c r="J15" s="214">
        <v>317</v>
      </c>
      <c r="K15" s="214">
        <v>157</v>
      </c>
      <c r="L15" s="214">
        <v>98</v>
      </c>
      <c r="M15" s="214">
        <v>395</v>
      </c>
      <c r="N15" s="214">
        <v>220</v>
      </c>
      <c r="O15" s="214">
        <v>8788</v>
      </c>
      <c r="P15" s="214">
        <v>7196</v>
      </c>
      <c r="Q15" s="214">
        <v>8283</v>
      </c>
      <c r="R15" s="214">
        <v>7036</v>
      </c>
      <c r="S15" s="214">
        <v>505</v>
      </c>
      <c r="T15" s="214">
        <v>160</v>
      </c>
      <c r="U15" s="214">
        <v>212</v>
      </c>
      <c r="V15" s="214">
        <v>116</v>
      </c>
      <c r="W15" s="42">
        <v>11204</v>
      </c>
      <c r="X15" s="43">
        <v>8377</v>
      </c>
      <c r="Y15" s="44">
        <v>9238</v>
      </c>
      <c r="Z15" s="44">
        <v>9286</v>
      </c>
    </row>
    <row r="16" spans="1:26" ht="27.75" customHeight="1">
      <c r="A16" s="209">
        <v>10</v>
      </c>
      <c r="B16" s="114" t="s">
        <v>22</v>
      </c>
      <c r="C16" s="210">
        <v>636</v>
      </c>
      <c r="D16" s="210">
        <v>323</v>
      </c>
      <c r="E16" s="210">
        <v>138</v>
      </c>
      <c r="F16" s="210">
        <v>81</v>
      </c>
      <c r="G16" s="210">
        <v>129</v>
      </c>
      <c r="H16" s="210">
        <v>72</v>
      </c>
      <c r="I16" s="210">
        <v>236</v>
      </c>
      <c r="J16" s="210">
        <v>77</v>
      </c>
      <c r="K16" s="210">
        <v>19</v>
      </c>
      <c r="L16" s="210">
        <v>14</v>
      </c>
      <c r="M16" s="210">
        <v>114</v>
      </c>
      <c r="N16" s="210">
        <v>79</v>
      </c>
      <c r="O16" s="210">
        <v>3557</v>
      </c>
      <c r="P16" s="210">
        <v>2378</v>
      </c>
      <c r="Q16" s="210">
        <v>3444</v>
      </c>
      <c r="R16" s="210">
        <v>2328</v>
      </c>
      <c r="S16" s="210">
        <v>113</v>
      </c>
      <c r="T16" s="210">
        <v>50</v>
      </c>
      <c r="U16" s="210">
        <v>92</v>
      </c>
      <c r="V16" s="210">
        <v>40</v>
      </c>
      <c r="W16" s="211">
        <v>4285</v>
      </c>
      <c r="X16" s="212">
        <v>2741</v>
      </c>
      <c r="Y16" s="213">
        <v>3175</v>
      </c>
      <c r="Z16" s="213">
        <v>2979</v>
      </c>
    </row>
    <row r="17" spans="1:26" ht="27.75" customHeight="1">
      <c r="A17" s="147">
        <v>11</v>
      </c>
      <c r="B17" s="119" t="s">
        <v>23</v>
      </c>
      <c r="C17" s="214">
        <v>1741</v>
      </c>
      <c r="D17" s="214">
        <v>912</v>
      </c>
      <c r="E17" s="214">
        <v>427</v>
      </c>
      <c r="F17" s="214">
        <v>259</v>
      </c>
      <c r="G17" s="214">
        <v>299</v>
      </c>
      <c r="H17" s="214">
        <v>170</v>
      </c>
      <c r="I17" s="214">
        <v>538</v>
      </c>
      <c r="J17" s="214">
        <v>174</v>
      </c>
      <c r="K17" s="214">
        <v>357</v>
      </c>
      <c r="L17" s="214">
        <v>239</v>
      </c>
      <c r="M17" s="214">
        <v>120</v>
      </c>
      <c r="N17" s="214">
        <v>70</v>
      </c>
      <c r="O17" s="214">
        <v>4214</v>
      </c>
      <c r="P17" s="214">
        <v>4049</v>
      </c>
      <c r="Q17" s="214">
        <v>4057</v>
      </c>
      <c r="R17" s="214">
        <v>3968</v>
      </c>
      <c r="S17" s="214">
        <v>157</v>
      </c>
      <c r="T17" s="214">
        <v>81</v>
      </c>
      <c r="U17" s="214">
        <v>140</v>
      </c>
      <c r="V17" s="214">
        <v>62</v>
      </c>
      <c r="W17" s="42">
        <v>6095</v>
      </c>
      <c r="X17" s="43">
        <v>5023</v>
      </c>
      <c r="Y17" s="44">
        <v>5791</v>
      </c>
      <c r="Z17" s="44">
        <v>5569</v>
      </c>
    </row>
    <row r="18" spans="1:26" ht="27.75" customHeight="1">
      <c r="A18" s="209">
        <v>12</v>
      </c>
      <c r="B18" s="114" t="s">
        <v>24</v>
      </c>
      <c r="C18" s="210">
        <v>3010</v>
      </c>
      <c r="D18" s="210">
        <v>1682</v>
      </c>
      <c r="E18" s="210">
        <v>728</v>
      </c>
      <c r="F18" s="210">
        <v>454</v>
      </c>
      <c r="G18" s="210">
        <v>790</v>
      </c>
      <c r="H18" s="210">
        <v>503</v>
      </c>
      <c r="I18" s="210">
        <v>784</v>
      </c>
      <c r="J18" s="210">
        <v>273</v>
      </c>
      <c r="K18" s="210">
        <v>300</v>
      </c>
      <c r="L18" s="210">
        <v>187</v>
      </c>
      <c r="M18" s="210">
        <v>408</v>
      </c>
      <c r="N18" s="210">
        <v>265</v>
      </c>
      <c r="O18" s="210">
        <v>11623</v>
      </c>
      <c r="P18" s="210">
        <v>6069</v>
      </c>
      <c r="Q18" s="210">
        <v>11276</v>
      </c>
      <c r="R18" s="210">
        <v>5956</v>
      </c>
      <c r="S18" s="210">
        <v>347</v>
      </c>
      <c r="T18" s="210">
        <v>113</v>
      </c>
      <c r="U18" s="210">
        <v>237</v>
      </c>
      <c r="V18" s="210">
        <v>101</v>
      </c>
      <c r="W18" s="211">
        <v>14870</v>
      </c>
      <c r="X18" s="212">
        <v>7852</v>
      </c>
      <c r="Y18" s="213">
        <v>8775</v>
      </c>
      <c r="Z18" s="213">
        <v>8488</v>
      </c>
    </row>
    <row r="19" spans="1:26" ht="27.75" customHeight="1">
      <c r="A19" s="147">
        <v>13</v>
      </c>
      <c r="B19" s="119" t="s">
        <v>25</v>
      </c>
      <c r="C19" s="214">
        <v>1195</v>
      </c>
      <c r="D19" s="214">
        <v>736</v>
      </c>
      <c r="E19" s="214">
        <v>327</v>
      </c>
      <c r="F19" s="214">
        <v>219</v>
      </c>
      <c r="G19" s="214">
        <v>413</v>
      </c>
      <c r="H19" s="214">
        <v>280</v>
      </c>
      <c r="I19" s="214">
        <v>296</v>
      </c>
      <c r="J19" s="214">
        <v>119</v>
      </c>
      <c r="K19" s="214">
        <v>22</v>
      </c>
      <c r="L19" s="214">
        <v>17</v>
      </c>
      <c r="M19" s="214">
        <v>137</v>
      </c>
      <c r="N19" s="214">
        <v>101</v>
      </c>
      <c r="O19" s="214">
        <v>4108</v>
      </c>
      <c r="P19" s="214">
        <v>2397</v>
      </c>
      <c r="Q19" s="214">
        <v>3883</v>
      </c>
      <c r="R19" s="214">
        <v>2316</v>
      </c>
      <c r="S19" s="214">
        <v>225</v>
      </c>
      <c r="T19" s="214">
        <v>81</v>
      </c>
      <c r="U19" s="214">
        <v>131</v>
      </c>
      <c r="V19" s="214">
        <v>62</v>
      </c>
      <c r="W19" s="42">
        <v>5434</v>
      </c>
      <c r="X19" s="43">
        <v>3195</v>
      </c>
      <c r="Y19" s="44">
        <v>3741</v>
      </c>
      <c r="Z19" s="44">
        <v>3547</v>
      </c>
    </row>
    <row r="20" spans="1:26" ht="27.75" customHeight="1">
      <c r="A20" s="209">
        <v>14</v>
      </c>
      <c r="B20" s="114" t="s">
        <v>26</v>
      </c>
      <c r="C20" s="210">
        <v>836</v>
      </c>
      <c r="D20" s="210">
        <v>641</v>
      </c>
      <c r="E20" s="210">
        <v>158</v>
      </c>
      <c r="F20" s="210">
        <v>125</v>
      </c>
      <c r="G20" s="210">
        <v>101</v>
      </c>
      <c r="H20" s="210">
        <v>69</v>
      </c>
      <c r="I20" s="210">
        <v>359</v>
      </c>
      <c r="J20" s="210">
        <v>285</v>
      </c>
      <c r="K20" s="210">
        <v>65</v>
      </c>
      <c r="L20" s="210">
        <v>52</v>
      </c>
      <c r="M20" s="210">
        <v>153</v>
      </c>
      <c r="N20" s="210">
        <v>110</v>
      </c>
      <c r="O20" s="210">
        <v>7800</v>
      </c>
      <c r="P20" s="210">
        <v>5126</v>
      </c>
      <c r="Q20" s="210">
        <v>7495</v>
      </c>
      <c r="R20" s="210">
        <v>5014</v>
      </c>
      <c r="S20" s="210">
        <v>305</v>
      </c>
      <c r="T20" s="210">
        <v>112</v>
      </c>
      <c r="U20" s="210">
        <v>559</v>
      </c>
      <c r="V20" s="210">
        <v>310</v>
      </c>
      <c r="W20" s="211">
        <v>9195</v>
      </c>
      <c r="X20" s="212">
        <v>6077</v>
      </c>
      <c r="Y20" s="213">
        <v>6687</v>
      </c>
      <c r="Z20" s="213">
        <v>6455</v>
      </c>
    </row>
    <row r="21" spans="1:26" ht="27.75" customHeight="1">
      <c r="A21" s="147">
        <v>15</v>
      </c>
      <c r="B21" s="119" t="s">
        <v>27</v>
      </c>
      <c r="C21" s="214">
        <v>961</v>
      </c>
      <c r="D21" s="214">
        <v>678</v>
      </c>
      <c r="E21" s="214">
        <v>258</v>
      </c>
      <c r="F21" s="214">
        <v>219</v>
      </c>
      <c r="G21" s="214">
        <v>155</v>
      </c>
      <c r="H21" s="214">
        <v>120</v>
      </c>
      <c r="I21" s="214">
        <v>328</v>
      </c>
      <c r="J21" s="214">
        <v>175</v>
      </c>
      <c r="K21" s="214">
        <v>48</v>
      </c>
      <c r="L21" s="214">
        <v>39</v>
      </c>
      <c r="M21" s="214">
        <v>172</v>
      </c>
      <c r="N21" s="214">
        <v>125</v>
      </c>
      <c r="O21" s="214">
        <v>4773</v>
      </c>
      <c r="P21" s="214">
        <v>4734</v>
      </c>
      <c r="Q21" s="214">
        <v>4682</v>
      </c>
      <c r="R21" s="214">
        <v>4654</v>
      </c>
      <c r="S21" s="214">
        <v>91</v>
      </c>
      <c r="T21" s="214">
        <v>80</v>
      </c>
      <c r="U21" s="214">
        <v>68</v>
      </c>
      <c r="V21" s="214">
        <v>50</v>
      </c>
      <c r="W21" s="42">
        <v>5802</v>
      </c>
      <c r="X21" s="43">
        <v>5462</v>
      </c>
      <c r="Y21" s="44">
        <v>6038</v>
      </c>
      <c r="Z21" s="44">
        <v>5880</v>
      </c>
    </row>
    <row r="22" spans="1:26" ht="27.75" customHeight="1">
      <c r="A22" s="209">
        <v>16</v>
      </c>
      <c r="B22" s="114" t="s">
        <v>28</v>
      </c>
      <c r="C22" s="210">
        <v>1449</v>
      </c>
      <c r="D22" s="210">
        <v>627</v>
      </c>
      <c r="E22" s="210">
        <v>218</v>
      </c>
      <c r="F22" s="210">
        <v>103</v>
      </c>
      <c r="G22" s="210">
        <v>335</v>
      </c>
      <c r="H22" s="210">
        <v>158</v>
      </c>
      <c r="I22" s="210">
        <v>488</v>
      </c>
      <c r="J22" s="210">
        <v>155</v>
      </c>
      <c r="K22" s="210">
        <v>202</v>
      </c>
      <c r="L22" s="210">
        <v>104</v>
      </c>
      <c r="M22" s="210">
        <v>206</v>
      </c>
      <c r="N22" s="210">
        <v>107</v>
      </c>
      <c r="O22" s="210">
        <v>3890</v>
      </c>
      <c r="P22" s="210">
        <v>3205</v>
      </c>
      <c r="Q22" s="210">
        <v>3756</v>
      </c>
      <c r="R22" s="210">
        <v>3116</v>
      </c>
      <c r="S22" s="210">
        <v>134</v>
      </c>
      <c r="T22" s="210">
        <v>89</v>
      </c>
      <c r="U22" s="210">
        <v>2220</v>
      </c>
      <c r="V22" s="210">
        <v>867</v>
      </c>
      <c r="W22" s="211">
        <v>7559</v>
      </c>
      <c r="X22" s="212">
        <v>4699</v>
      </c>
      <c r="Y22" s="213">
        <v>5111</v>
      </c>
      <c r="Z22" s="213">
        <v>5181</v>
      </c>
    </row>
    <row r="23" spans="1:26" ht="27.75" customHeight="1">
      <c r="A23" s="147">
        <v>17</v>
      </c>
      <c r="B23" s="119" t="s">
        <v>29</v>
      </c>
      <c r="C23" s="214">
        <v>1652</v>
      </c>
      <c r="D23" s="214">
        <v>725</v>
      </c>
      <c r="E23" s="214">
        <v>291</v>
      </c>
      <c r="F23" s="214">
        <v>147</v>
      </c>
      <c r="G23" s="214">
        <v>173</v>
      </c>
      <c r="H23" s="214">
        <v>91</v>
      </c>
      <c r="I23" s="214">
        <v>725</v>
      </c>
      <c r="J23" s="214">
        <v>236</v>
      </c>
      <c r="K23" s="214">
        <v>86</v>
      </c>
      <c r="L23" s="214">
        <v>39</v>
      </c>
      <c r="M23" s="214">
        <v>377</v>
      </c>
      <c r="N23" s="214">
        <v>212</v>
      </c>
      <c r="O23" s="214">
        <v>9855</v>
      </c>
      <c r="P23" s="214">
        <v>5000</v>
      </c>
      <c r="Q23" s="214">
        <v>9420</v>
      </c>
      <c r="R23" s="214">
        <v>4825</v>
      </c>
      <c r="S23" s="214">
        <v>435</v>
      </c>
      <c r="T23" s="214">
        <v>175</v>
      </c>
      <c r="U23" s="214">
        <v>216</v>
      </c>
      <c r="V23" s="214">
        <v>93</v>
      </c>
      <c r="W23" s="42">
        <v>11723</v>
      </c>
      <c r="X23" s="43">
        <v>5818</v>
      </c>
      <c r="Y23" s="44">
        <v>6234</v>
      </c>
      <c r="Z23" s="44">
        <v>6288</v>
      </c>
    </row>
    <row r="24" spans="1:26" ht="27.75" customHeight="1">
      <c r="A24" s="209">
        <v>18</v>
      </c>
      <c r="B24" s="114" t="s">
        <v>30</v>
      </c>
      <c r="C24" s="210">
        <v>4202</v>
      </c>
      <c r="D24" s="210">
        <v>2336</v>
      </c>
      <c r="E24" s="210">
        <v>1175</v>
      </c>
      <c r="F24" s="210">
        <v>753</v>
      </c>
      <c r="G24" s="210">
        <v>1264</v>
      </c>
      <c r="H24" s="210">
        <v>783</v>
      </c>
      <c r="I24" s="210">
        <v>1072</v>
      </c>
      <c r="J24" s="210">
        <v>362</v>
      </c>
      <c r="K24" s="210">
        <v>356</v>
      </c>
      <c r="L24" s="210">
        <v>230</v>
      </c>
      <c r="M24" s="210">
        <v>335</v>
      </c>
      <c r="N24" s="210">
        <v>208</v>
      </c>
      <c r="O24" s="210">
        <v>9506</v>
      </c>
      <c r="P24" s="210">
        <v>7490</v>
      </c>
      <c r="Q24" s="210">
        <v>9187</v>
      </c>
      <c r="R24" s="210">
        <v>7310</v>
      </c>
      <c r="S24" s="210">
        <v>319</v>
      </c>
      <c r="T24" s="210">
        <v>180</v>
      </c>
      <c r="U24" s="210">
        <v>260</v>
      </c>
      <c r="V24" s="210">
        <v>122</v>
      </c>
      <c r="W24" s="211">
        <v>13968</v>
      </c>
      <c r="X24" s="212">
        <v>9948</v>
      </c>
      <c r="Y24" s="213">
        <v>10877</v>
      </c>
      <c r="Z24" s="213">
        <v>10636</v>
      </c>
    </row>
    <row r="25" spans="1:26" ht="30.75" customHeight="1">
      <c r="A25" s="427" t="s">
        <v>8</v>
      </c>
      <c r="B25" s="428"/>
      <c r="C25" s="45">
        <v>49244</v>
      </c>
      <c r="D25" s="45">
        <v>24775</v>
      </c>
      <c r="E25" s="45">
        <v>10982</v>
      </c>
      <c r="F25" s="45">
        <v>6346</v>
      </c>
      <c r="G25" s="45">
        <v>7818</v>
      </c>
      <c r="H25" s="45">
        <v>4680</v>
      </c>
      <c r="I25" s="45">
        <v>18193</v>
      </c>
      <c r="J25" s="45">
        <v>6418</v>
      </c>
      <c r="K25" s="45">
        <v>6243</v>
      </c>
      <c r="L25" s="45">
        <v>3757</v>
      </c>
      <c r="M25" s="45">
        <v>6008</v>
      </c>
      <c r="N25" s="45">
        <v>3574</v>
      </c>
      <c r="O25" s="45">
        <v>167082</v>
      </c>
      <c r="P25" s="45">
        <v>121815</v>
      </c>
      <c r="Q25" s="45">
        <v>160394</v>
      </c>
      <c r="R25" s="45">
        <v>119222</v>
      </c>
      <c r="S25" s="45">
        <v>6688</v>
      </c>
      <c r="T25" s="45">
        <v>2593</v>
      </c>
      <c r="U25" s="45">
        <v>7151</v>
      </c>
      <c r="V25" s="45">
        <v>3029</v>
      </c>
      <c r="W25" s="45">
        <v>223477</v>
      </c>
      <c r="X25" s="45">
        <v>149619</v>
      </c>
      <c r="Y25" s="45">
        <f>SUM(Y7:Y24)</f>
        <v>165642</v>
      </c>
      <c r="Z25" s="45">
        <f>SUM(Z7:Z24)</f>
        <v>161907</v>
      </c>
    </row>
  </sheetData>
  <sheetProtection/>
  <mergeCells count="20">
    <mergeCell ref="A2:A5"/>
    <mergeCell ref="B2:B5"/>
    <mergeCell ref="Y2:Y5"/>
    <mergeCell ref="Z2:Z5"/>
    <mergeCell ref="A25:B25"/>
    <mergeCell ref="A1:Z1"/>
    <mergeCell ref="C2:X2"/>
    <mergeCell ref="C3:D4"/>
    <mergeCell ref="E3:N3"/>
    <mergeCell ref="O3:P4"/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1">
      <selection activeCell="S13" sqref="S13"/>
    </sheetView>
  </sheetViews>
  <sheetFormatPr defaultColWidth="12.00390625" defaultRowHeight="12.75"/>
  <cols>
    <col min="1" max="1" width="5.00390625" style="32" customWidth="1"/>
    <col min="2" max="2" width="26.25390625" style="23" customWidth="1"/>
    <col min="3" max="3" width="15.75390625" style="23" customWidth="1"/>
    <col min="4" max="4" width="17.625" style="23" customWidth="1"/>
    <col min="5" max="5" width="15.875" style="23" customWidth="1"/>
    <col min="6" max="6" width="12.25390625" style="23" customWidth="1"/>
    <col min="7" max="7" width="11.00390625" style="23" customWidth="1"/>
    <col min="8" max="8" width="9.00390625" style="23" customWidth="1"/>
    <col min="9" max="10" width="10.125" style="23" customWidth="1"/>
    <col min="11" max="12" width="12.00390625" style="23" customWidth="1"/>
    <col min="13" max="13" width="19.125" style="23" customWidth="1"/>
    <col min="14" max="14" width="16.75390625" style="23" customWidth="1"/>
    <col min="15" max="16384" width="12.00390625" style="23" customWidth="1"/>
  </cols>
  <sheetData>
    <row r="1" spans="1:14" s="22" customFormat="1" ht="51.75" customHeight="1">
      <c r="A1" s="432" t="s">
        <v>236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</row>
    <row r="2" spans="1:14" ht="58.5" customHeight="1">
      <c r="A2" s="394" t="s">
        <v>9</v>
      </c>
      <c r="B2" s="374" t="s">
        <v>10</v>
      </c>
      <c r="C2" s="383" t="s">
        <v>237</v>
      </c>
      <c r="D2" s="383" t="s">
        <v>80</v>
      </c>
      <c r="E2" s="383"/>
      <c r="F2" s="383" t="s">
        <v>238</v>
      </c>
      <c r="G2" s="383"/>
      <c r="H2" s="383"/>
      <c r="I2" s="383"/>
      <c r="J2" s="383"/>
      <c r="K2" s="383" t="s">
        <v>239</v>
      </c>
      <c r="L2" s="383" t="s">
        <v>240</v>
      </c>
      <c r="M2" s="383" t="s">
        <v>241</v>
      </c>
      <c r="N2" s="383"/>
    </row>
    <row r="3" spans="1:14" ht="41.25" customHeight="1" thickBot="1">
      <c r="A3" s="435"/>
      <c r="B3" s="375"/>
      <c r="C3" s="384"/>
      <c r="D3" s="153" t="s">
        <v>242</v>
      </c>
      <c r="E3" s="154" t="s">
        <v>243</v>
      </c>
      <c r="F3" s="215" t="s">
        <v>194</v>
      </c>
      <c r="G3" s="216" t="s">
        <v>244</v>
      </c>
      <c r="H3" s="216" t="s">
        <v>245</v>
      </c>
      <c r="I3" s="216" t="s">
        <v>246</v>
      </c>
      <c r="J3" s="216" t="s">
        <v>247</v>
      </c>
      <c r="K3" s="384"/>
      <c r="L3" s="384"/>
      <c r="M3" s="215" t="s">
        <v>194</v>
      </c>
      <c r="N3" s="216" t="s">
        <v>248</v>
      </c>
    </row>
    <row r="4" spans="1:14" s="24" customFormat="1" ht="27.75" customHeight="1" thickTop="1">
      <c r="A4" s="217">
        <v>1</v>
      </c>
      <c r="B4" s="106" t="s">
        <v>13</v>
      </c>
      <c r="C4" s="204">
        <v>149</v>
      </c>
      <c r="D4" s="204">
        <v>381</v>
      </c>
      <c r="E4" s="77">
        <v>1547</v>
      </c>
      <c r="F4" s="218">
        <v>14</v>
      </c>
      <c r="G4" s="218">
        <v>14</v>
      </c>
      <c r="H4" s="218">
        <v>0</v>
      </c>
      <c r="I4" s="204">
        <v>0</v>
      </c>
      <c r="J4" s="204">
        <v>0</v>
      </c>
      <c r="K4" s="219">
        <v>2</v>
      </c>
      <c r="L4" s="219">
        <v>25</v>
      </c>
      <c r="M4" s="219">
        <v>19</v>
      </c>
      <c r="N4" s="204">
        <v>0</v>
      </c>
    </row>
    <row r="5" spans="1:14" s="25" customFormat="1" ht="27.75" customHeight="1">
      <c r="A5" s="220">
        <v>2</v>
      </c>
      <c r="B5" s="114" t="s">
        <v>14</v>
      </c>
      <c r="C5" s="209">
        <v>129</v>
      </c>
      <c r="D5" s="209">
        <v>121</v>
      </c>
      <c r="E5" s="151">
        <v>1396</v>
      </c>
      <c r="F5" s="209">
        <v>7</v>
      </c>
      <c r="G5" s="209">
        <v>7</v>
      </c>
      <c r="H5" s="209">
        <v>0</v>
      </c>
      <c r="I5" s="209">
        <v>0</v>
      </c>
      <c r="J5" s="209">
        <v>0</v>
      </c>
      <c r="K5" s="221">
        <v>22</v>
      </c>
      <c r="L5" s="221">
        <v>28</v>
      </c>
      <c r="M5" s="221">
        <v>40</v>
      </c>
      <c r="N5" s="209">
        <v>31</v>
      </c>
    </row>
    <row r="6" spans="1:14" s="25" customFormat="1" ht="27.75" customHeight="1">
      <c r="A6" s="199">
        <v>3</v>
      </c>
      <c r="B6" s="119" t="s">
        <v>15</v>
      </c>
      <c r="C6" s="147">
        <v>289</v>
      </c>
      <c r="D6" s="147">
        <v>430</v>
      </c>
      <c r="E6" s="74">
        <v>2470</v>
      </c>
      <c r="F6" s="222">
        <v>21</v>
      </c>
      <c r="G6" s="222">
        <v>20</v>
      </c>
      <c r="H6" s="222">
        <v>1</v>
      </c>
      <c r="I6" s="147">
        <v>0</v>
      </c>
      <c r="J6" s="147">
        <v>0</v>
      </c>
      <c r="K6" s="148">
        <v>37</v>
      </c>
      <c r="L6" s="148">
        <v>43</v>
      </c>
      <c r="M6" s="148">
        <v>146</v>
      </c>
      <c r="N6" s="147">
        <v>26</v>
      </c>
    </row>
    <row r="7" spans="1:14" s="25" customFormat="1" ht="27.75" customHeight="1">
      <c r="A7" s="220">
        <v>4</v>
      </c>
      <c r="B7" s="114" t="s">
        <v>16</v>
      </c>
      <c r="C7" s="209">
        <v>654</v>
      </c>
      <c r="D7" s="209">
        <v>183</v>
      </c>
      <c r="E7" s="151">
        <v>4777</v>
      </c>
      <c r="F7" s="209">
        <v>48</v>
      </c>
      <c r="G7" s="209">
        <v>40</v>
      </c>
      <c r="H7" s="209">
        <v>8</v>
      </c>
      <c r="I7" s="209">
        <v>0</v>
      </c>
      <c r="J7" s="209">
        <v>0</v>
      </c>
      <c r="K7" s="221">
        <v>38</v>
      </c>
      <c r="L7" s="221">
        <v>110</v>
      </c>
      <c r="M7" s="221">
        <v>58</v>
      </c>
      <c r="N7" s="209">
        <v>11</v>
      </c>
    </row>
    <row r="8" spans="1:14" s="25" customFormat="1" ht="27.75" customHeight="1">
      <c r="A8" s="199">
        <v>5</v>
      </c>
      <c r="B8" s="119" t="s">
        <v>17</v>
      </c>
      <c r="C8" s="147">
        <v>487</v>
      </c>
      <c r="D8" s="147">
        <v>217</v>
      </c>
      <c r="E8" s="74">
        <v>3945</v>
      </c>
      <c r="F8" s="222">
        <v>20</v>
      </c>
      <c r="G8" s="222">
        <v>14</v>
      </c>
      <c r="H8" s="222">
        <v>6</v>
      </c>
      <c r="I8" s="147">
        <v>0</v>
      </c>
      <c r="J8" s="147">
        <v>0</v>
      </c>
      <c r="K8" s="148">
        <v>40</v>
      </c>
      <c r="L8" s="148">
        <v>69</v>
      </c>
      <c r="M8" s="148">
        <v>59</v>
      </c>
      <c r="N8" s="147">
        <v>17</v>
      </c>
    </row>
    <row r="9" spans="1:14" s="25" customFormat="1" ht="27.75" customHeight="1">
      <c r="A9" s="220">
        <v>6</v>
      </c>
      <c r="B9" s="114" t="s">
        <v>18</v>
      </c>
      <c r="C9" s="209">
        <v>626</v>
      </c>
      <c r="D9" s="209">
        <v>606</v>
      </c>
      <c r="E9" s="151">
        <v>4890</v>
      </c>
      <c r="F9" s="209">
        <v>39</v>
      </c>
      <c r="G9" s="209">
        <v>32</v>
      </c>
      <c r="H9" s="209">
        <v>7</v>
      </c>
      <c r="I9" s="209">
        <v>0</v>
      </c>
      <c r="J9" s="209">
        <v>0</v>
      </c>
      <c r="K9" s="221">
        <v>61</v>
      </c>
      <c r="L9" s="221">
        <v>85</v>
      </c>
      <c r="M9" s="221">
        <v>0</v>
      </c>
      <c r="N9" s="209">
        <v>0</v>
      </c>
    </row>
    <row r="10" spans="1:14" s="25" customFormat="1" ht="27.75" customHeight="1">
      <c r="A10" s="199">
        <v>7</v>
      </c>
      <c r="B10" s="119" t="s">
        <v>19</v>
      </c>
      <c r="C10" s="147">
        <v>210</v>
      </c>
      <c r="D10" s="147">
        <v>231</v>
      </c>
      <c r="E10" s="74">
        <v>1751</v>
      </c>
      <c r="F10" s="222">
        <v>29</v>
      </c>
      <c r="G10" s="222">
        <v>25</v>
      </c>
      <c r="H10" s="222">
        <v>4</v>
      </c>
      <c r="I10" s="147">
        <v>0</v>
      </c>
      <c r="J10" s="147">
        <v>0</v>
      </c>
      <c r="K10" s="148">
        <v>20</v>
      </c>
      <c r="L10" s="148">
        <v>31</v>
      </c>
      <c r="M10" s="148">
        <v>161</v>
      </c>
      <c r="N10" s="147">
        <v>73</v>
      </c>
    </row>
    <row r="11" spans="1:14" s="25" customFormat="1" ht="27.75" customHeight="1">
      <c r="A11" s="220">
        <v>8</v>
      </c>
      <c r="B11" s="114" t="s">
        <v>20</v>
      </c>
      <c r="C11" s="209">
        <v>215</v>
      </c>
      <c r="D11" s="209">
        <v>209</v>
      </c>
      <c r="E11" s="151">
        <v>1361</v>
      </c>
      <c r="F11" s="209">
        <v>19</v>
      </c>
      <c r="G11" s="209">
        <v>17</v>
      </c>
      <c r="H11" s="209">
        <v>2</v>
      </c>
      <c r="I11" s="209">
        <v>0</v>
      </c>
      <c r="J11" s="209">
        <v>0</v>
      </c>
      <c r="K11" s="221">
        <v>18</v>
      </c>
      <c r="L11" s="221">
        <v>23</v>
      </c>
      <c r="M11" s="221">
        <v>0</v>
      </c>
      <c r="N11" s="209">
        <v>0</v>
      </c>
    </row>
    <row r="12" spans="1:14" s="25" customFormat="1" ht="27.75" customHeight="1">
      <c r="A12" s="199">
        <v>9</v>
      </c>
      <c r="B12" s="119" t="s">
        <v>21</v>
      </c>
      <c r="C12" s="147">
        <v>150</v>
      </c>
      <c r="D12" s="147">
        <v>128</v>
      </c>
      <c r="E12" s="74">
        <v>2138</v>
      </c>
      <c r="F12" s="147">
        <v>25</v>
      </c>
      <c r="G12" s="147">
        <v>20</v>
      </c>
      <c r="H12" s="147">
        <v>5</v>
      </c>
      <c r="I12" s="147">
        <v>0</v>
      </c>
      <c r="J12" s="147">
        <v>0</v>
      </c>
      <c r="K12" s="148">
        <v>36</v>
      </c>
      <c r="L12" s="148">
        <v>34</v>
      </c>
      <c r="M12" s="148">
        <v>81</v>
      </c>
      <c r="N12" s="147">
        <v>29</v>
      </c>
    </row>
    <row r="13" spans="1:14" s="25" customFormat="1" ht="27.75" customHeight="1">
      <c r="A13" s="220">
        <v>10</v>
      </c>
      <c r="B13" s="114" t="s">
        <v>22</v>
      </c>
      <c r="C13" s="209">
        <v>75</v>
      </c>
      <c r="D13" s="209">
        <v>272</v>
      </c>
      <c r="E13" s="151">
        <v>1046</v>
      </c>
      <c r="F13" s="209">
        <v>11</v>
      </c>
      <c r="G13" s="209">
        <v>9</v>
      </c>
      <c r="H13" s="209">
        <v>2</v>
      </c>
      <c r="I13" s="209">
        <v>0</v>
      </c>
      <c r="J13" s="209">
        <v>0</v>
      </c>
      <c r="K13" s="221">
        <v>11</v>
      </c>
      <c r="L13" s="221">
        <v>17</v>
      </c>
      <c r="M13" s="221">
        <v>0</v>
      </c>
      <c r="N13" s="209">
        <v>0</v>
      </c>
    </row>
    <row r="14" spans="1:14" s="25" customFormat="1" ht="27.75" customHeight="1">
      <c r="A14" s="199">
        <v>11</v>
      </c>
      <c r="B14" s="119" t="s">
        <v>23</v>
      </c>
      <c r="C14" s="147">
        <v>130</v>
      </c>
      <c r="D14" s="147">
        <v>148</v>
      </c>
      <c r="E14" s="74">
        <v>1435</v>
      </c>
      <c r="F14" s="147">
        <v>18</v>
      </c>
      <c r="G14" s="147">
        <v>12</v>
      </c>
      <c r="H14" s="147">
        <v>6</v>
      </c>
      <c r="I14" s="147">
        <v>0</v>
      </c>
      <c r="J14" s="147">
        <v>0</v>
      </c>
      <c r="K14" s="148">
        <v>18</v>
      </c>
      <c r="L14" s="148">
        <v>27</v>
      </c>
      <c r="M14" s="148">
        <v>62</v>
      </c>
      <c r="N14" s="147">
        <v>51</v>
      </c>
    </row>
    <row r="15" spans="1:14" s="25" customFormat="1" ht="27.75" customHeight="1">
      <c r="A15" s="220">
        <v>12</v>
      </c>
      <c r="B15" s="114" t="s">
        <v>24</v>
      </c>
      <c r="C15" s="209">
        <v>146</v>
      </c>
      <c r="D15" s="209">
        <v>114</v>
      </c>
      <c r="E15" s="151">
        <v>2542</v>
      </c>
      <c r="F15" s="209">
        <v>21</v>
      </c>
      <c r="G15" s="209">
        <v>17</v>
      </c>
      <c r="H15" s="209">
        <v>4</v>
      </c>
      <c r="I15" s="209">
        <v>0</v>
      </c>
      <c r="J15" s="209">
        <v>0</v>
      </c>
      <c r="K15" s="221">
        <v>34</v>
      </c>
      <c r="L15" s="221">
        <v>21</v>
      </c>
      <c r="M15" s="221">
        <v>0</v>
      </c>
      <c r="N15" s="209">
        <v>0</v>
      </c>
    </row>
    <row r="16" spans="1:14" s="25" customFormat="1" ht="27.75" customHeight="1">
      <c r="A16" s="199">
        <v>13</v>
      </c>
      <c r="B16" s="119" t="s">
        <v>25</v>
      </c>
      <c r="C16" s="147">
        <v>94</v>
      </c>
      <c r="D16" s="147">
        <v>731</v>
      </c>
      <c r="E16" s="74">
        <v>1042</v>
      </c>
      <c r="F16" s="147">
        <v>8</v>
      </c>
      <c r="G16" s="147">
        <v>6</v>
      </c>
      <c r="H16" s="147">
        <v>2</v>
      </c>
      <c r="I16" s="147">
        <v>0</v>
      </c>
      <c r="J16" s="147">
        <v>0</v>
      </c>
      <c r="K16" s="148">
        <v>3</v>
      </c>
      <c r="L16" s="148">
        <v>19</v>
      </c>
      <c r="M16" s="148">
        <v>123</v>
      </c>
      <c r="N16" s="147">
        <v>90</v>
      </c>
    </row>
    <row r="17" spans="1:14" s="25" customFormat="1" ht="27.75" customHeight="1">
      <c r="A17" s="220">
        <v>14</v>
      </c>
      <c r="B17" s="114" t="s">
        <v>26</v>
      </c>
      <c r="C17" s="209">
        <v>92</v>
      </c>
      <c r="D17" s="209">
        <v>318</v>
      </c>
      <c r="E17" s="151">
        <v>1512</v>
      </c>
      <c r="F17" s="209">
        <v>14</v>
      </c>
      <c r="G17" s="209">
        <v>12</v>
      </c>
      <c r="H17" s="209">
        <v>2</v>
      </c>
      <c r="I17" s="209">
        <v>0</v>
      </c>
      <c r="J17" s="209">
        <v>0</v>
      </c>
      <c r="K17" s="221">
        <v>16</v>
      </c>
      <c r="L17" s="221">
        <v>17</v>
      </c>
      <c r="M17" s="221">
        <v>5</v>
      </c>
      <c r="N17" s="209">
        <v>4</v>
      </c>
    </row>
    <row r="18" spans="1:14" s="25" customFormat="1" ht="27.75" customHeight="1">
      <c r="A18" s="199">
        <v>15</v>
      </c>
      <c r="B18" s="119" t="s">
        <v>27</v>
      </c>
      <c r="C18" s="147">
        <v>141</v>
      </c>
      <c r="D18" s="147">
        <v>426</v>
      </c>
      <c r="E18" s="74">
        <v>1445</v>
      </c>
      <c r="F18" s="222">
        <v>14</v>
      </c>
      <c r="G18" s="222">
        <v>12</v>
      </c>
      <c r="H18" s="222">
        <v>2</v>
      </c>
      <c r="I18" s="147">
        <v>0</v>
      </c>
      <c r="J18" s="147">
        <v>0</v>
      </c>
      <c r="K18" s="148">
        <v>21</v>
      </c>
      <c r="L18" s="148">
        <v>21</v>
      </c>
      <c r="M18" s="148">
        <v>0</v>
      </c>
      <c r="N18" s="147">
        <v>0</v>
      </c>
    </row>
    <row r="19" spans="1:14" s="25" customFormat="1" ht="27.75" customHeight="1">
      <c r="A19" s="220">
        <v>16</v>
      </c>
      <c r="B19" s="114" t="s">
        <v>28</v>
      </c>
      <c r="C19" s="209">
        <v>207</v>
      </c>
      <c r="D19" s="209">
        <v>109</v>
      </c>
      <c r="E19" s="151">
        <v>1008</v>
      </c>
      <c r="F19" s="209">
        <v>14</v>
      </c>
      <c r="G19" s="209">
        <v>12</v>
      </c>
      <c r="H19" s="209">
        <v>2</v>
      </c>
      <c r="I19" s="209">
        <v>0</v>
      </c>
      <c r="J19" s="209">
        <v>0</v>
      </c>
      <c r="K19" s="221">
        <v>0</v>
      </c>
      <c r="L19" s="221">
        <v>8</v>
      </c>
      <c r="M19" s="221">
        <v>0</v>
      </c>
      <c r="N19" s="209">
        <v>0</v>
      </c>
    </row>
    <row r="20" spans="1:14" s="25" customFormat="1" ht="27.75" customHeight="1">
      <c r="A20" s="199">
        <v>17</v>
      </c>
      <c r="B20" s="119" t="s">
        <v>29</v>
      </c>
      <c r="C20" s="147">
        <v>166</v>
      </c>
      <c r="D20" s="147">
        <v>224</v>
      </c>
      <c r="E20" s="74">
        <v>2033</v>
      </c>
      <c r="F20" s="147">
        <v>22</v>
      </c>
      <c r="G20" s="147">
        <v>20</v>
      </c>
      <c r="H20" s="147">
        <v>2</v>
      </c>
      <c r="I20" s="147">
        <v>0</v>
      </c>
      <c r="J20" s="147">
        <v>0</v>
      </c>
      <c r="K20" s="148">
        <v>26</v>
      </c>
      <c r="L20" s="148">
        <v>23</v>
      </c>
      <c r="M20" s="148">
        <v>9</v>
      </c>
      <c r="N20" s="147">
        <v>3</v>
      </c>
    </row>
    <row r="21" spans="1:14" s="25" customFormat="1" ht="27.75" customHeight="1">
      <c r="A21" s="220">
        <v>18</v>
      </c>
      <c r="B21" s="114" t="s">
        <v>30</v>
      </c>
      <c r="C21" s="209">
        <v>233</v>
      </c>
      <c r="D21" s="209">
        <v>114</v>
      </c>
      <c r="E21" s="151">
        <v>2461</v>
      </c>
      <c r="F21" s="209">
        <v>26</v>
      </c>
      <c r="G21" s="209">
        <v>20</v>
      </c>
      <c r="H21" s="209">
        <v>6</v>
      </c>
      <c r="I21" s="209">
        <v>0</v>
      </c>
      <c r="J21" s="209">
        <v>0</v>
      </c>
      <c r="K21" s="221">
        <v>37</v>
      </c>
      <c r="L21" s="221">
        <v>49</v>
      </c>
      <c r="M21" s="221">
        <v>0</v>
      </c>
      <c r="N21" s="209">
        <v>0</v>
      </c>
    </row>
    <row r="22" spans="1:14" s="25" customFormat="1" ht="27.75" customHeight="1">
      <c r="A22" s="433" t="s">
        <v>8</v>
      </c>
      <c r="B22" s="433"/>
      <c r="C22" s="152">
        <v>4193</v>
      </c>
      <c r="D22" s="152">
        <v>4962</v>
      </c>
      <c r="E22" s="223">
        <v>38799</v>
      </c>
      <c r="F22" s="152">
        <v>370</v>
      </c>
      <c r="G22" s="152">
        <v>309</v>
      </c>
      <c r="H22" s="152">
        <v>61</v>
      </c>
      <c r="I22" s="152">
        <v>0</v>
      </c>
      <c r="J22" s="152">
        <v>0</v>
      </c>
      <c r="K22" s="152">
        <v>440</v>
      </c>
      <c r="L22" s="152">
        <v>650</v>
      </c>
      <c r="M22" s="152">
        <v>763</v>
      </c>
      <c r="N22" s="152">
        <v>335</v>
      </c>
    </row>
    <row r="23" spans="1:14" ht="23.25" customHeight="1">
      <c r="A23" s="224"/>
      <c r="B23" s="434" t="s">
        <v>156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225"/>
    </row>
    <row r="24" spans="1:8" s="27" customFormat="1" ht="12.75" customHeight="1">
      <c r="A24" s="26"/>
      <c r="B24" s="28"/>
      <c r="C24" s="26"/>
      <c r="D24" s="26"/>
      <c r="E24" s="26"/>
      <c r="F24" s="26"/>
      <c r="H24" s="26"/>
    </row>
    <row r="25" spans="1:8" ht="12.75" customHeight="1">
      <c r="A25" s="29"/>
      <c r="B25" s="30"/>
      <c r="C25" s="31"/>
      <c r="D25" s="31"/>
      <c r="E25" s="31"/>
      <c r="F25" s="31"/>
      <c r="H25" s="30"/>
    </row>
    <row r="26" spans="1:8" ht="12.75" customHeight="1">
      <c r="A26" s="29"/>
      <c r="B26" s="30"/>
      <c r="C26" s="30"/>
      <c r="D26" s="30"/>
      <c r="E26" s="30"/>
      <c r="F26" s="30"/>
      <c r="H26" s="30"/>
    </row>
  </sheetData>
  <sheetProtection/>
  <mergeCells count="11">
    <mergeCell ref="M2:N2"/>
    <mergeCell ref="A1:N1"/>
    <mergeCell ref="C2:C3"/>
    <mergeCell ref="K2:K3"/>
    <mergeCell ref="L2:L3"/>
    <mergeCell ref="A22:B22"/>
    <mergeCell ref="B23:M23"/>
    <mergeCell ref="B2:B3"/>
    <mergeCell ref="A2:A3"/>
    <mergeCell ref="D2:E2"/>
    <mergeCell ref="F2:J2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0" zoomScaleNormal="90" zoomScalePageLayoutView="0" workbookViewId="0" topLeftCell="A1">
      <selection activeCell="J32" sqref="J32"/>
    </sheetView>
  </sheetViews>
  <sheetFormatPr defaultColWidth="9.00390625" defaultRowHeight="12.75"/>
  <cols>
    <col min="1" max="1" width="4.75390625" style="0" customWidth="1"/>
    <col min="2" max="2" width="19.375" style="33" customWidth="1"/>
    <col min="3" max="3" width="14.25390625" style="0" customWidth="1"/>
    <col min="4" max="4" width="18.625" style="0" customWidth="1"/>
    <col min="5" max="5" width="10.00390625" style="0" customWidth="1"/>
    <col min="6" max="6" width="8.25390625" style="0" customWidth="1"/>
    <col min="7" max="7" width="8.625" style="0" customWidth="1"/>
    <col min="8" max="8" width="11.25390625" style="0" customWidth="1"/>
    <col min="9" max="9" width="7.625" style="0" customWidth="1"/>
    <col min="10" max="10" width="8.125" style="0" customWidth="1"/>
    <col min="11" max="11" width="11.625" style="0" customWidth="1"/>
    <col min="12" max="12" width="9.375" style="0" customWidth="1"/>
    <col min="13" max="13" width="8.375" style="0" customWidth="1"/>
    <col min="14" max="14" width="14.875" style="0" customWidth="1"/>
  </cols>
  <sheetData>
    <row r="1" spans="1:14" ht="15">
      <c r="A1" s="442" t="s">
        <v>249</v>
      </c>
      <c r="B1" s="442"/>
      <c r="C1" s="442"/>
      <c r="D1" s="442"/>
      <c r="E1" s="442"/>
      <c r="F1" s="442"/>
      <c r="G1" s="443"/>
      <c r="H1" s="443"/>
      <c r="I1" s="443"/>
      <c r="J1" s="443"/>
      <c r="K1" s="443"/>
      <c r="L1" s="443"/>
      <c r="M1" s="443"/>
      <c r="N1" s="443"/>
    </row>
    <row r="2" spans="1:14" s="34" customFormat="1" ht="29.25" customHeight="1">
      <c r="A2" s="451" t="s">
        <v>250</v>
      </c>
      <c r="B2" s="451"/>
      <c r="C2" s="451"/>
      <c r="D2" s="451"/>
      <c r="E2" s="451"/>
      <c r="F2" s="451"/>
      <c r="G2" s="452"/>
      <c r="H2" s="452"/>
      <c r="I2" s="452"/>
      <c r="J2" s="452"/>
      <c r="K2" s="452"/>
      <c r="L2" s="452"/>
      <c r="M2" s="452"/>
      <c r="N2" s="452"/>
    </row>
    <row r="3" spans="1:14" s="35" customFormat="1" ht="15">
      <c r="A3" s="444" t="s">
        <v>1</v>
      </c>
      <c r="B3" s="444" t="s">
        <v>10</v>
      </c>
      <c r="C3" s="444" t="s">
        <v>7</v>
      </c>
      <c r="D3" s="449" t="s">
        <v>81</v>
      </c>
      <c r="E3" s="448" t="s">
        <v>251</v>
      </c>
      <c r="F3" s="448"/>
      <c r="G3" s="448"/>
      <c r="H3" s="446" t="s">
        <v>82</v>
      </c>
      <c r="I3" s="446"/>
      <c r="J3" s="446"/>
      <c r="K3" s="446" t="s">
        <v>83</v>
      </c>
      <c r="L3" s="446"/>
      <c r="M3" s="446"/>
      <c r="N3" s="446" t="s">
        <v>84</v>
      </c>
    </row>
    <row r="4" spans="1:14" s="35" customFormat="1" ht="12" customHeight="1">
      <c r="A4" s="444"/>
      <c r="B4" s="444"/>
      <c r="C4" s="444"/>
      <c r="D4" s="449"/>
      <c r="E4" s="436" t="s">
        <v>7</v>
      </c>
      <c r="F4" s="438" t="s">
        <v>85</v>
      </c>
      <c r="G4" s="438"/>
      <c r="H4" s="439" t="s">
        <v>7</v>
      </c>
      <c r="I4" s="441" t="s">
        <v>85</v>
      </c>
      <c r="J4" s="441"/>
      <c r="K4" s="439" t="s">
        <v>7</v>
      </c>
      <c r="L4" s="441" t="s">
        <v>85</v>
      </c>
      <c r="M4" s="441"/>
      <c r="N4" s="446"/>
    </row>
    <row r="5" spans="1:14" s="35" customFormat="1" ht="15.75" thickBot="1">
      <c r="A5" s="445"/>
      <c r="B5" s="445"/>
      <c r="C5" s="445"/>
      <c r="D5" s="450"/>
      <c r="E5" s="437"/>
      <c r="F5" s="129" t="s">
        <v>86</v>
      </c>
      <c r="G5" s="129" t="s">
        <v>87</v>
      </c>
      <c r="H5" s="440"/>
      <c r="I5" s="226" t="s">
        <v>86</v>
      </c>
      <c r="J5" s="226" t="s">
        <v>87</v>
      </c>
      <c r="K5" s="440"/>
      <c r="L5" s="226" t="s">
        <v>86</v>
      </c>
      <c r="M5" s="226" t="s">
        <v>87</v>
      </c>
      <c r="N5" s="447"/>
    </row>
    <row r="6" spans="1:14" s="35" customFormat="1" ht="0.75" customHeight="1" hidden="1">
      <c r="A6" s="101"/>
      <c r="B6" s="41"/>
      <c r="C6" s="58"/>
      <c r="D6" s="58">
        <v>1</v>
      </c>
      <c r="E6" s="41"/>
      <c r="F6" s="58">
        <v>2</v>
      </c>
      <c r="G6" s="58">
        <v>3</v>
      </c>
      <c r="H6" s="59"/>
      <c r="I6" s="60">
        <v>4</v>
      </c>
      <c r="J6" s="60">
        <v>5</v>
      </c>
      <c r="K6" s="59"/>
      <c r="L6" s="60">
        <v>6</v>
      </c>
      <c r="M6" s="60">
        <v>7</v>
      </c>
      <c r="N6" s="60">
        <v>8</v>
      </c>
    </row>
    <row r="7" spans="1:14" s="36" customFormat="1" ht="27.75" customHeight="1" thickTop="1">
      <c r="A7" s="55">
        <v>1</v>
      </c>
      <c r="B7" s="119" t="s">
        <v>13</v>
      </c>
      <c r="C7" s="152">
        <f>D7+E7+H7+K7+N7</f>
        <v>1421</v>
      </c>
      <c r="D7" s="74">
        <v>28</v>
      </c>
      <c r="E7" s="227">
        <f>F7+G7</f>
        <v>151</v>
      </c>
      <c r="F7" s="228">
        <v>93</v>
      </c>
      <c r="G7" s="228">
        <v>58</v>
      </c>
      <c r="H7" s="229">
        <f>I7++J7</f>
        <v>59</v>
      </c>
      <c r="I7" s="230">
        <v>37</v>
      </c>
      <c r="J7" s="230">
        <v>22</v>
      </c>
      <c r="K7" s="229">
        <f>L7+M7</f>
        <v>62</v>
      </c>
      <c r="L7" s="231">
        <v>26</v>
      </c>
      <c r="M7" s="232">
        <v>36</v>
      </c>
      <c r="N7" s="233">
        <v>1121</v>
      </c>
    </row>
    <row r="8" spans="1:14" s="36" customFormat="1" ht="27.75" customHeight="1">
      <c r="A8" s="113">
        <v>2</v>
      </c>
      <c r="B8" s="114" t="s">
        <v>14</v>
      </c>
      <c r="C8" s="234">
        <f aca="true" t="shared" si="0" ref="C8:C25">D8+E8+H8+K8+N8</f>
        <v>869</v>
      </c>
      <c r="D8" s="151">
        <v>18</v>
      </c>
      <c r="E8" s="235">
        <f aca="true" t="shared" si="1" ref="E8:E25">F8+G8</f>
        <v>57</v>
      </c>
      <c r="F8" s="236">
        <v>50</v>
      </c>
      <c r="G8" s="236">
        <v>7</v>
      </c>
      <c r="H8" s="235">
        <f aca="true" t="shared" si="2" ref="H8:H25">I8++J8</f>
        <v>100</v>
      </c>
      <c r="I8" s="236">
        <v>77</v>
      </c>
      <c r="J8" s="236">
        <v>23</v>
      </c>
      <c r="K8" s="235">
        <f aca="true" t="shared" si="3" ref="K8:K25">L8+M8</f>
        <v>417</v>
      </c>
      <c r="L8" s="151">
        <v>177</v>
      </c>
      <c r="M8" s="237">
        <v>240</v>
      </c>
      <c r="N8" s="238">
        <v>277</v>
      </c>
    </row>
    <row r="9" spans="1:14" s="36" customFormat="1" ht="27.75" customHeight="1">
      <c r="A9" s="55">
        <v>3</v>
      </c>
      <c r="B9" s="119" t="s">
        <v>15</v>
      </c>
      <c r="C9" s="152">
        <f t="shared" si="0"/>
        <v>1984</v>
      </c>
      <c r="D9" s="74">
        <v>41</v>
      </c>
      <c r="E9" s="227">
        <f t="shared" si="1"/>
        <v>395</v>
      </c>
      <c r="F9" s="228">
        <v>350</v>
      </c>
      <c r="G9" s="228">
        <v>45</v>
      </c>
      <c r="H9" s="229">
        <f t="shared" si="2"/>
        <v>151</v>
      </c>
      <c r="I9" s="230">
        <v>133</v>
      </c>
      <c r="J9" s="230">
        <v>18</v>
      </c>
      <c r="K9" s="229">
        <f t="shared" si="3"/>
        <v>129</v>
      </c>
      <c r="L9" s="231">
        <v>76</v>
      </c>
      <c r="M9" s="232">
        <v>53</v>
      </c>
      <c r="N9" s="233">
        <v>1268</v>
      </c>
    </row>
    <row r="10" spans="1:14" s="36" customFormat="1" ht="27.75" customHeight="1">
      <c r="A10" s="113">
        <v>4</v>
      </c>
      <c r="B10" s="114" t="s">
        <v>16</v>
      </c>
      <c r="C10" s="234">
        <f t="shared" si="0"/>
        <v>5231</v>
      </c>
      <c r="D10" s="151">
        <v>79</v>
      </c>
      <c r="E10" s="235">
        <f t="shared" si="1"/>
        <v>521</v>
      </c>
      <c r="F10" s="236">
        <v>397</v>
      </c>
      <c r="G10" s="236">
        <v>124</v>
      </c>
      <c r="H10" s="235">
        <f t="shared" si="2"/>
        <v>2616</v>
      </c>
      <c r="I10" s="236">
        <v>1978</v>
      </c>
      <c r="J10" s="236">
        <v>638</v>
      </c>
      <c r="K10" s="235">
        <f t="shared" si="3"/>
        <v>509</v>
      </c>
      <c r="L10" s="151">
        <v>262</v>
      </c>
      <c r="M10" s="237">
        <v>247</v>
      </c>
      <c r="N10" s="238">
        <v>1506</v>
      </c>
    </row>
    <row r="11" spans="1:14" s="36" customFormat="1" ht="27.75" customHeight="1">
      <c r="A11" s="55">
        <v>5</v>
      </c>
      <c r="B11" s="119" t="s">
        <v>17</v>
      </c>
      <c r="C11" s="152">
        <f t="shared" si="0"/>
        <v>3171</v>
      </c>
      <c r="D11" s="74">
        <v>92</v>
      </c>
      <c r="E11" s="227">
        <f t="shared" si="1"/>
        <v>363</v>
      </c>
      <c r="F11" s="228">
        <v>341</v>
      </c>
      <c r="G11" s="228">
        <v>22</v>
      </c>
      <c r="H11" s="229">
        <f t="shared" si="2"/>
        <v>607</v>
      </c>
      <c r="I11" s="230">
        <v>542</v>
      </c>
      <c r="J11" s="230">
        <v>65</v>
      </c>
      <c r="K11" s="229">
        <f t="shared" si="3"/>
        <v>438</v>
      </c>
      <c r="L11" s="231">
        <v>286</v>
      </c>
      <c r="M11" s="232">
        <v>152</v>
      </c>
      <c r="N11" s="233">
        <v>1671</v>
      </c>
    </row>
    <row r="12" spans="1:14" s="36" customFormat="1" ht="27.75" customHeight="1">
      <c r="A12" s="113">
        <v>6</v>
      </c>
      <c r="B12" s="114" t="s">
        <v>18</v>
      </c>
      <c r="C12" s="234">
        <f t="shared" si="0"/>
        <v>5089</v>
      </c>
      <c r="D12" s="151">
        <v>83</v>
      </c>
      <c r="E12" s="235">
        <f t="shared" si="1"/>
        <v>436</v>
      </c>
      <c r="F12" s="236">
        <v>408</v>
      </c>
      <c r="G12" s="236">
        <v>28</v>
      </c>
      <c r="H12" s="235">
        <f t="shared" si="2"/>
        <v>999</v>
      </c>
      <c r="I12" s="236">
        <v>788</v>
      </c>
      <c r="J12" s="236">
        <v>211</v>
      </c>
      <c r="K12" s="235">
        <f t="shared" si="3"/>
        <v>2013</v>
      </c>
      <c r="L12" s="151">
        <v>977</v>
      </c>
      <c r="M12" s="237">
        <v>1036</v>
      </c>
      <c r="N12" s="238">
        <v>1558</v>
      </c>
    </row>
    <row r="13" spans="1:14" s="36" customFormat="1" ht="27.75" customHeight="1">
      <c r="A13" s="55">
        <v>7</v>
      </c>
      <c r="B13" s="119" t="s">
        <v>19</v>
      </c>
      <c r="C13" s="152">
        <f t="shared" si="0"/>
        <v>1405</v>
      </c>
      <c r="D13" s="74">
        <v>27</v>
      </c>
      <c r="E13" s="227">
        <f t="shared" si="1"/>
        <v>124</v>
      </c>
      <c r="F13" s="228">
        <v>88</v>
      </c>
      <c r="G13" s="228">
        <v>36</v>
      </c>
      <c r="H13" s="229">
        <f t="shared" si="2"/>
        <v>191</v>
      </c>
      <c r="I13" s="230">
        <v>139</v>
      </c>
      <c r="J13" s="230">
        <v>52</v>
      </c>
      <c r="K13" s="229">
        <f t="shared" si="3"/>
        <v>569</v>
      </c>
      <c r="L13" s="231">
        <v>205</v>
      </c>
      <c r="M13" s="232">
        <v>364</v>
      </c>
      <c r="N13" s="233">
        <v>494</v>
      </c>
    </row>
    <row r="14" spans="1:14" s="36" customFormat="1" ht="27.75" customHeight="1">
      <c r="A14" s="113">
        <v>8</v>
      </c>
      <c r="B14" s="114" t="s">
        <v>20</v>
      </c>
      <c r="C14" s="234">
        <f t="shared" si="0"/>
        <v>1145</v>
      </c>
      <c r="D14" s="151">
        <v>15</v>
      </c>
      <c r="E14" s="235">
        <f t="shared" si="1"/>
        <v>109</v>
      </c>
      <c r="F14" s="236">
        <v>87</v>
      </c>
      <c r="G14" s="236">
        <v>22</v>
      </c>
      <c r="H14" s="235">
        <f t="shared" si="2"/>
        <v>100</v>
      </c>
      <c r="I14" s="236">
        <v>59</v>
      </c>
      <c r="J14" s="236">
        <v>41</v>
      </c>
      <c r="K14" s="235">
        <f t="shared" si="3"/>
        <v>195</v>
      </c>
      <c r="L14" s="151">
        <v>51</v>
      </c>
      <c r="M14" s="237">
        <v>144</v>
      </c>
      <c r="N14" s="238">
        <v>726</v>
      </c>
    </row>
    <row r="15" spans="1:14" s="36" customFormat="1" ht="27.75" customHeight="1">
      <c r="A15" s="55">
        <v>9</v>
      </c>
      <c r="B15" s="119" t="s">
        <v>21</v>
      </c>
      <c r="C15" s="152">
        <f t="shared" si="0"/>
        <v>2028</v>
      </c>
      <c r="D15" s="74">
        <v>40</v>
      </c>
      <c r="E15" s="227">
        <f t="shared" si="1"/>
        <v>213</v>
      </c>
      <c r="F15" s="228">
        <v>184</v>
      </c>
      <c r="G15" s="228">
        <v>29</v>
      </c>
      <c r="H15" s="229">
        <f t="shared" si="2"/>
        <v>349</v>
      </c>
      <c r="I15" s="230">
        <v>285</v>
      </c>
      <c r="J15" s="230">
        <v>64</v>
      </c>
      <c r="K15" s="229">
        <f t="shared" si="3"/>
        <v>495</v>
      </c>
      <c r="L15" s="231">
        <v>255</v>
      </c>
      <c r="M15" s="232">
        <v>240</v>
      </c>
      <c r="N15" s="233">
        <v>931</v>
      </c>
    </row>
    <row r="16" spans="1:14" s="36" customFormat="1" ht="27.75" customHeight="1">
      <c r="A16" s="113">
        <v>10</v>
      </c>
      <c r="B16" s="114" t="s">
        <v>22</v>
      </c>
      <c r="C16" s="234">
        <f t="shared" si="0"/>
        <v>595</v>
      </c>
      <c r="D16" s="151">
        <v>18</v>
      </c>
      <c r="E16" s="235">
        <f t="shared" si="1"/>
        <v>80</v>
      </c>
      <c r="F16" s="236">
        <v>54</v>
      </c>
      <c r="G16" s="236">
        <v>26</v>
      </c>
      <c r="H16" s="235">
        <f t="shared" si="2"/>
        <v>31</v>
      </c>
      <c r="I16" s="236">
        <v>21</v>
      </c>
      <c r="J16" s="236">
        <v>10</v>
      </c>
      <c r="K16" s="235">
        <f t="shared" si="3"/>
        <v>88</v>
      </c>
      <c r="L16" s="151">
        <v>38</v>
      </c>
      <c r="M16" s="237">
        <v>50</v>
      </c>
      <c r="N16" s="238">
        <v>378</v>
      </c>
    </row>
    <row r="17" spans="1:14" s="36" customFormat="1" ht="27.75" customHeight="1">
      <c r="A17" s="55">
        <v>11</v>
      </c>
      <c r="B17" s="119" t="s">
        <v>23</v>
      </c>
      <c r="C17" s="152">
        <f t="shared" si="0"/>
        <v>1288</v>
      </c>
      <c r="D17" s="74">
        <v>17</v>
      </c>
      <c r="E17" s="227">
        <f t="shared" si="1"/>
        <v>97</v>
      </c>
      <c r="F17" s="228">
        <v>85</v>
      </c>
      <c r="G17" s="228">
        <v>12</v>
      </c>
      <c r="H17" s="229">
        <f t="shared" si="2"/>
        <v>354</v>
      </c>
      <c r="I17" s="230">
        <v>272</v>
      </c>
      <c r="J17" s="230">
        <v>82</v>
      </c>
      <c r="K17" s="229">
        <f t="shared" si="3"/>
        <v>401</v>
      </c>
      <c r="L17" s="231">
        <v>189</v>
      </c>
      <c r="M17" s="232">
        <v>212</v>
      </c>
      <c r="N17" s="233">
        <v>419</v>
      </c>
    </row>
    <row r="18" spans="1:14" s="36" customFormat="1" ht="27.75" customHeight="1">
      <c r="A18" s="113">
        <v>12</v>
      </c>
      <c r="B18" s="114" t="s">
        <v>24</v>
      </c>
      <c r="C18" s="234">
        <f t="shared" si="0"/>
        <v>1940</v>
      </c>
      <c r="D18" s="151">
        <v>78</v>
      </c>
      <c r="E18" s="235">
        <f t="shared" si="1"/>
        <v>177</v>
      </c>
      <c r="F18" s="236">
        <v>116</v>
      </c>
      <c r="G18" s="236">
        <v>61</v>
      </c>
      <c r="H18" s="235">
        <f t="shared" si="2"/>
        <v>275</v>
      </c>
      <c r="I18" s="236">
        <v>209</v>
      </c>
      <c r="J18" s="236">
        <v>66</v>
      </c>
      <c r="K18" s="235">
        <f t="shared" si="3"/>
        <v>816</v>
      </c>
      <c r="L18" s="151">
        <v>302</v>
      </c>
      <c r="M18" s="237">
        <v>514</v>
      </c>
      <c r="N18" s="238">
        <v>594</v>
      </c>
    </row>
    <row r="19" spans="1:14" s="36" customFormat="1" ht="27.75" customHeight="1">
      <c r="A19" s="55">
        <v>13</v>
      </c>
      <c r="B19" s="119" t="s">
        <v>25</v>
      </c>
      <c r="C19" s="152">
        <f t="shared" si="0"/>
        <v>965</v>
      </c>
      <c r="D19" s="74">
        <v>12</v>
      </c>
      <c r="E19" s="227">
        <f t="shared" si="1"/>
        <v>74</v>
      </c>
      <c r="F19" s="228">
        <v>55</v>
      </c>
      <c r="G19" s="228">
        <v>19</v>
      </c>
      <c r="H19" s="229">
        <f t="shared" si="2"/>
        <v>27</v>
      </c>
      <c r="I19" s="230">
        <v>21</v>
      </c>
      <c r="J19" s="230">
        <v>6</v>
      </c>
      <c r="K19" s="229">
        <f t="shared" si="3"/>
        <v>494</v>
      </c>
      <c r="L19" s="231">
        <v>186</v>
      </c>
      <c r="M19" s="232">
        <v>308</v>
      </c>
      <c r="N19" s="233">
        <v>358</v>
      </c>
    </row>
    <row r="20" spans="1:14" s="36" customFormat="1" ht="27.75" customHeight="1">
      <c r="A20" s="113">
        <v>14</v>
      </c>
      <c r="B20" s="114" t="s">
        <v>26</v>
      </c>
      <c r="C20" s="234">
        <f t="shared" si="0"/>
        <v>855</v>
      </c>
      <c r="D20" s="151">
        <v>29</v>
      </c>
      <c r="E20" s="235">
        <f t="shared" si="1"/>
        <v>97</v>
      </c>
      <c r="F20" s="236">
        <v>83</v>
      </c>
      <c r="G20" s="236">
        <v>14</v>
      </c>
      <c r="H20" s="235">
        <f t="shared" si="2"/>
        <v>223</v>
      </c>
      <c r="I20" s="236">
        <v>176</v>
      </c>
      <c r="J20" s="236">
        <v>47</v>
      </c>
      <c r="K20" s="235">
        <f t="shared" si="3"/>
        <v>148</v>
      </c>
      <c r="L20" s="151">
        <v>70</v>
      </c>
      <c r="M20" s="237">
        <v>78</v>
      </c>
      <c r="N20" s="238">
        <v>358</v>
      </c>
    </row>
    <row r="21" spans="1:14" s="36" customFormat="1" ht="27.75" customHeight="1">
      <c r="A21" s="55">
        <v>15</v>
      </c>
      <c r="B21" s="119" t="s">
        <v>27</v>
      </c>
      <c r="C21" s="152">
        <f t="shared" si="0"/>
        <v>884</v>
      </c>
      <c r="D21" s="74">
        <v>39</v>
      </c>
      <c r="E21" s="227">
        <f t="shared" si="1"/>
        <v>99</v>
      </c>
      <c r="F21" s="228">
        <v>88</v>
      </c>
      <c r="G21" s="228">
        <v>11</v>
      </c>
      <c r="H21" s="229">
        <f t="shared" si="2"/>
        <v>94</v>
      </c>
      <c r="I21" s="230">
        <v>46</v>
      </c>
      <c r="J21" s="230">
        <v>48</v>
      </c>
      <c r="K21" s="229">
        <f t="shared" si="3"/>
        <v>239</v>
      </c>
      <c r="L21" s="231">
        <v>117</v>
      </c>
      <c r="M21" s="232">
        <v>122</v>
      </c>
      <c r="N21" s="233">
        <v>413</v>
      </c>
    </row>
    <row r="22" spans="1:14" s="36" customFormat="1" ht="27.75" customHeight="1">
      <c r="A22" s="113">
        <v>16</v>
      </c>
      <c r="B22" s="114" t="s">
        <v>28</v>
      </c>
      <c r="C22" s="234">
        <f t="shared" si="0"/>
        <v>1046</v>
      </c>
      <c r="D22" s="151">
        <v>18</v>
      </c>
      <c r="E22" s="235">
        <f t="shared" si="1"/>
        <v>98</v>
      </c>
      <c r="F22" s="236">
        <v>80</v>
      </c>
      <c r="G22" s="236">
        <v>18</v>
      </c>
      <c r="H22" s="235">
        <f t="shared" si="2"/>
        <v>352</v>
      </c>
      <c r="I22" s="236">
        <v>256</v>
      </c>
      <c r="J22" s="236">
        <v>96</v>
      </c>
      <c r="K22" s="235">
        <f t="shared" si="3"/>
        <v>218</v>
      </c>
      <c r="L22" s="151">
        <v>64</v>
      </c>
      <c r="M22" s="237">
        <v>154</v>
      </c>
      <c r="N22" s="238">
        <v>360</v>
      </c>
    </row>
    <row r="23" spans="1:14" s="36" customFormat="1" ht="27.75" customHeight="1">
      <c r="A23" s="55">
        <v>17</v>
      </c>
      <c r="B23" s="119" t="s">
        <v>29</v>
      </c>
      <c r="C23" s="152">
        <f t="shared" si="0"/>
        <v>1274</v>
      </c>
      <c r="D23" s="74">
        <v>23</v>
      </c>
      <c r="E23" s="227">
        <f t="shared" si="1"/>
        <v>163</v>
      </c>
      <c r="F23" s="228">
        <v>107</v>
      </c>
      <c r="G23" s="228">
        <v>56</v>
      </c>
      <c r="H23" s="229">
        <f t="shared" si="2"/>
        <v>86</v>
      </c>
      <c r="I23" s="230">
        <v>54</v>
      </c>
      <c r="J23" s="230">
        <v>32</v>
      </c>
      <c r="K23" s="229">
        <f t="shared" si="3"/>
        <v>83</v>
      </c>
      <c r="L23" s="231">
        <v>23</v>
      </c>
      <c r="M23" s="232">
        <v>60</v>
      </c>
      <c r="N23" s="233">
        <v>919</v>
      </c>
    </row>
    <row r="24" spans="1:14" s="36" customFormat="1" ht="27.75" customHeight="1">
      <c r="A24" s="113">
        <v>18</v>
      </c>
      <c r="B24" s="114" t="s">
        <v>30</v>
      </c>
      <c r="C24" s="234">
        <f t="shared" si="0"/>
        <v>2751</v>
      </c>
      <c r="D24" s="151">
        <v>33</v>
      </c>
      <c r="E24" s="235">
        <f t="shared" si="1"/>
        <v>172</v>
      </c>
      <c r="F24" s="236">
        <v>142</v>
      </c>
      <c r="G24" s="236">
        <v>30</v>
      </c>
      <c r="H24" s="235">
        <f t="shared" si="2"/>
        <v>336</v>
      </c>
      <c r="I24" s="236">
        <v>252</v>
      </c>
      <c r="J24" s="236">
        <v>84</v>
      </c>
      <c r="K24" s="235">
        <f t="shared" si="3"/>
        <v>1521</v>
      </c>
      <c r="L24" s="151">
        <v>634</v>
      </c>
      <c r="M24" s="237">
        <v>887</v>
      </c>
      <c r="N24" s="238">
        <v>689</v>
      </c>
    </row>
    <row r="25" spans="1:14" s="37" customFormat="1" ht="27.75" customHeight="1">
      <c r="A25" s="56"/>
      <c r="B25" s="56" t="s">
        <v>8</v>
      </c>
      <c r="C25" s="152">
        <f t="shared" si="0"/>
        <v>33941</v>
      </c>
      <c r="D25" s="239">
        <v>690</v>
      </c>
      <c r="E25" s="227">
        <f t="shared" si="1"/>
        <v>3426</v>
      </c>
      <c r="F25" s="152">
        <v>2808</v>
      </c>
      <c r="G25" s="152">
        <v>618</v>
      </c>
      <c r="H25" s="229">
        <f t="shared" si="2"/>
        <v>6950</v>
      </c>
      <c r="I25" s="98">
        <v>5345</v>
      </c>
      <c r="J25" s="98">
        <v>1605</v>
      </c>
      <c r="K25" s="229">
        <f t="shared" si="3"/>
        <v>8835</v>
      </c>
      <c r="L25" s="98">
        <v>3938</v>
      </c>
      <c r="M25" s="98">
        <v>4897</v>
      </c>
      <c r="N25" s="98">
        <v>14040</v>
      </c>
    </row>
    <row r="26" spans="2:7" s="9" customFormat="1" ht="15" customHeight="1" hidden="1">
      <c r="B26" s="57"/>
      <c r="C26" s="9">
        <v>15647</v>
      </c>
      <c r="D26" s="9">
        <v>10985</v>
      </c>
      <c r="F26" s="9">
        <f>SUM(F7:F25)</f>
        <v>5616</v>
      </c>
      <c r="G26" s="9">
        <f>SUM(G7:G25)</f>
        <v>1236</v>
      </c>
    </row>
    <row r="27" spans="2:4" s="9" customFormat="1" ht="15" customHeight="1" hidden="1">
      <c r="B27" s="57"/>
      <c r="D27" s="9">
        <f>SUM(D7:D24)</f>
        <v>690</v>
      </c>
    </row>
    <row r="28" spans="2:4" s="9" customFormat="1" ht="15" customHeight="1" hidden="1">
      <c r="B28" s="57"/>
      <c r="C28" s="9">
        <v>15869</v>
      </c>
      <c r="D28" s="9">
        <v>11316</v>
      </c>
    </row>
    <row r="29" s="9" customFormat="1" ht="15" customHeight="1" hidden="1">
      <c r="B29" s="57"/>
    </row>
    <row r="30" spans="2:4" s="9" customFormat="1" ht="15" customHeight="1" hidden="1">
      <c r="B30" s="57"/>
      <c r="C30" s="9">
        <f>C28-F25</f>
        <v>13061</v>
      </c>
      <c r="D30" s="9">
        <f>D28-J25</f>
        <v>9711</v>
      </c>
    </row>
    <row r="31" s="57" customFormat="1" ht="22.5" customHeight="1">
      <c r="B31" s="57" t="s">
        <v>88</v>
      </c>
    </row>
    <row r="32" ht="41.25" customHeight="1">
      <c r="E32" s="33"/>
    </row>
  </sheetData>
  <sheetProtection/>
  <mergeCells count="16">
    <mergeCell ref="A1:N1"/>
    <mergeCell ref="C3:C5"/>
    <mergeCell ref="K3:M3"/>
    <mergeCell ref="H3:J3"/>
    <mergeCell ref="N3:N5"/>
    <mergeCell ref="E3:G3"/>
    <mergeCell ref="D3:D5"/>
    <mergeCell ref="A2:N2"/>
    <mergeCell ref="B3:B5"/>
    <mergeCell ref="A3:A5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="90" zoomScaleNormal="90" zoomScalePageLayoutView="0" workbookViewId="0" topLeftCell="A1">
      <selection activeCell="W20" sqref="W20"/>
    </sheetView>
  </sheetViews>
  <sheetFormatPr defaultColWidth="9.00390625" defaultRowHeight="12.75"/>
  <cols>
    <col min="1" max="1" width="4.25390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4" customWidth="1"/>
    <col min="6" max="7" width="10.75390625" style="0" customWidth="1"/>
    <col min="8" max="11" width="9.625" style="0" customWidth="1"/>
    <col min="12" max="12" width="12.00390625" style="0" customWidth="1"/>
  </cols>
  <sheetData>
    <row r="1" spans="2:15" ht="30.75" customHeight="1">
      <c r="B1" s="463" t="s">
        <v>252</v>
      </c>
      <c r="C1" s="463"/>
      <c r="D1" s="463"/>
      <c r="E1" s="463"/>
      <c r="F1" s="463"/>
      <c r="G1" s="463"/>
      <c r="H1" s="463"/>
      <c r="I1" s="464"/>
      <c r="J1" s="464"/>
      <c r="K1" s="464"/>
      <c r="L1" s="464"/>
      <c r="M1" s="464"/>
      <c r="N1" s="464"/>
      <c r="O1" s="464"/>
    </row>
    <row r="2" spans="1:15" ht="17.25" customHeight="1">
      <c r="A2" s="457" t="s">
        <v>1</v>
      </c>
      <c r="B2" s="459" t="s">
        <v>10</v>
      </c>
      <c r="C2" s="460" t="s">
        <v>77</v>
      </c>
      <c r="D2" s="460" t="s">
        <v>121</v>
      </c>
      <c r="E2" s="460"/>
      <c r="F2" s="460"/>
      <c r="G2" s="460" t="s">
        <v>120</v>
      </c>
      <c r="H2" s="465" t="s">
        <v>121</v>
      </c>
      <c r="I2" s="466"/>
      <c r="J2" s="466"/>
      <c r="K2" s="466"/>
      <c r="L2" s="466"/>
      <c r="M2" s="466"/>
      <c r="N2" s="466"/>
      <c r="O2" s="466"/>
    </row>
    <row r="3" spans="1:15" ht="19.5" customHeight="1">
      <c r="A3" s="457"/>
      <c r="B3" s="348"/>
      <c r="C3" s="460"/>
      <c r="D3" s="457" t="s">
        <v>180</v>
      </c>
      <c r="E3" s="457" t="s">
        <v>181</v>
      </c>
      <c r="F3" s="457" t="s">
        <v>182</v>
      </c>
      <c r="G3" s="460"/>
      <c r="H3" s="467" t="s">
        <v>194</v>
      </c>
      <c r="I3" s="453" t="s">
        <v>122</v>
      </c>
      <c r="J3" s="453" t="s">
        <v>123</v>
      </c>
      <c r="K3" s="455" t="s">
        <v>124</v>
      </c>
      <c r="L3" s="455"/>
      <c r="M3" s="456"/>
      <c r="N3" s="456"/>
      <c r="O3" s="456"/>
    </row>
    <row r="4" spans="1:15" ht="18.75" customHeight="1" thickBot="1">
      <c r="A4" s="458"/>
      <c r="B4" s="458"/>
      <c r="C4" s="461"/>
      <c r="D4" s="458"/>
      <c r="E4" s="458"/>
      <c r="F4" s="458"/>
      <c r="G4" s="461"/>
      <c r="H4" s="384"/>
      <c r="I4" s="454"/>
      <c r="J4" s="454"/>
      <c r="K4" s="241" t="s">
        <v>125</v>
      </c>
      <c r="L4" s="241" t="s">
        <v>126</v>
      </c>
      <c r="M4" s="241" t="s">
        <v>127</v>
      </c>
      <c r="N4" s="241" t="s">
        <v>128</v>
      </c>
      <c r="O4" s="242" t="s">
        <v>129</v>
      </c>
    </row>
    <row r="5" spans="1:15" ht="27.75" customHeight="1" thickTop="1">
      <c r="A5" s="105">
        <v>1</v>
      </c>
      <c r="B5" s="106" t="s">
        <v>13</v>
      </c>
      <c r="C5" s="243">
        <f>G5+H5</f>
        <v>3868</v>
      </c>
      <c r="D5" s="243">
        <v>408</v>
      </c>
      <c r="E5" s="243">
        <v>1754</v>
      </c>
      <c r="F5" s="243">
        <f>H5-D5-E5</f>
        <v>1601</v>
      </c>
      <c r="G5" s="244">
        <v>105</v>
      </c>
      <c r="H5" s="245">
        <v>3763</v>
      </c>
      <c r="I5" s="246">
        <f>H5-J5</f>
        <v>2108</v>
      </c>
      <c r="J5" s="247">
        <v>1655</v>
      </c>
      <c r="K5" s="248">
        <v>190</v>
      </c>
      <c r="L5" s="248">
        <v>197</v>
      </c>
      <c r="M5" s="249">
        <v>332</v>
      </c>
      <c r="N5" s="249">
        <v>365</v>
      </c>
      <c r="O5" s="250">
        <f>K5+L5+M5+N5</f>
        <v>1084</v>
      </c>
    </row>
    <row r="6" spans="1:15" ht="27.75" customHeight="1">
      <c r="A6" s="113">
        <v>2</v>
      </c>
      <c r="B6" s="114" t="s">
        <v>14</v>
      </c>
      <c r="C6" s="251">
        <f aca="true" t="shared" si="0" ref="C6:C23">G6+H6</f>
        <v>4299</v>
      </c>
      <c r="D6" s="251">
        <v>318</v>
      </c>
      <c r="E6" s="251">
        <v>2292</v>
      </c>
      <c r="F6" s="251">
        <f aca="true" t="shared" si="1" ref="F6:F23">H6-D6-E6</f>
        <v>1578</v>
      </c>
      <c r="G6" s="252">
        <v>111</v>
      </c>
      <c r="H6" s="253">
        <v>4188</v>
      </c>
      <c r="I6" s="254">
        <f aca="true" t="shared" si="2" ref="I6:I23">H6-J6</f>
        <v>2678</v>
      </c>
      <c r="J6" s="255">
        <v>1510</v>
      </c>
      <c r="K6" s="256">
        <v>153</v>
      </c>
      <c r="L6" s="256">
        <v>182</v>
      </c>
      <c r="M6" s="257">
        <v>294</v>
      </c>
      <c r="N6" s="257">
        <v>290</v>
      </c>
      <c r="O6" s="253">
        <f aca="true" t="shared" si="3" ref="O6:O22">K6+L6+M6+N6</f>
        <v>919</v>
      </c>
    </row>
    <row r="7" spans="1:15" ht="27.75" customHeight="1">
      <c r="A7" s="55">
        <v>3</v>
      </c>
      <c r="B7" s="119" t="s">
        <v>15</v>
      </c>
      <c r="C7" s="258">
        <f t="shared" si="0"/>
        <v>11187</v>
      </c>
      <c r="D7" s="258">
        <v>996</v>
      </c>
      <c r="E7" s="258">
        <v>7146</v>
      </c>
      <c r="F7" s="258">
        <f t="shared" si="1"/>
        <v>2879</v>
      </c>
      <c r="G7" s="259">
        <v>166</v>
      </c>
      <c r="H7" s="260">
        <v>11021</v>
      </c>
      <c r="I7" s="261">
        <f t="shared" si="2"/>
        <v>7041</v>
      </c>
      <c r="J7" s="262">
        <v>3980</v>
      </c>
      <c r="K7" s="263">
        <v>519</v>
      </c>
      <c r="L7" s="263">
        <v>489</v>
      </c>
      <c r="M7" s="264">
        <v>900</v>
      </c>
      <c r="N7" s="264">
        <v>684</v>
      </c>
      <c r="O7" s="265">
        <f t="shared" si="3"/>
        <v>2592</v>
      </c>
    </row>
    <row r="8" spans="1:15" ht="27.75" customHeight="1">
      <c r="A8" s="113">
        <v>4</v>
      </c>
      <c r="B8" s="114" t="s">
        <v>16</v>
      </c>
      <c r="C8" s="251">
        <f t="shared" si="0"/>
        <v>23215</v>
      </c>
      <c r="D8" s="251">
        <v>1785</v>
      </c>
      <c r="E8" s="251">
        <v>13055</v>
      </c>
      <c r="F8" s="251">
        <f t="shared" si="1"/>
        <v>7971</v>
      </c>
      <c r="G8" s="252">
        <v>404</v>
      </c>
      <c r="H8" s="253">
        <v>22811</v>
      </c>
      <c r="I8" s="254">
        <f t="shared" si="2"/>
        <v>14440</v>
      </c>
      <c r="J8" s="255">
        <v>8371</v>
      </c>
      <c r="K8" s="256">
        <v>853</v>
      </c>
      <c r="L8" s="256">
        <v>1013</v>
      </c>
      <c r="M8" s="257">
        <v>1793</v>
      </c>
      <c r="N8" s="257">
        <v>1426</v>
      </c>
      <c r="O8" s="253">
        <f t="shared" si="3"/>
        <v>5085</v>
      </c>
    </row>
    <row r="9" spans="1:15" ht="27.75" customHeight="1">
      <c r="A9" s="55">
        <v>5</v>
      </c>
      <c r="B9" s="119" t="s">
        <v>17</v>
      </c>
      <c r="C9" s="258">
        <f t="shared" si="0"/>
        <v>21630</v>
      </c>
      <c r="D9" s="258">
        <v>1615</v>
      </c>
      <c r="E9" s="258">
        <v>13919</v>
      </c>
      <c r="F9" s="258">
        <f t="shared" si="1"/>
        <v>5772</v>
      </c>
      <c r="G9" s="259">
        <v>324</v>
      </c>
      <c r="H9" s="260">
        <v>21306</v>
      </c>
      <c r="I9" s="261">
        <f t="shared" si="2"/>
        <v>14147</v>
      </c>
      <c r="J9" s="262">
        <v>7159</v>
      </c>
      <c r="K9" s="263">
        <v>602</v>
      </c>
      <c r="L9" s="263">
        <v>784</v>
      </c>
      <c r="M9" s="264">
        <v>1120</v>
      </c>
      <c r="N9" s="264">
        <v>1231</v>
      </c>
      <c r="O9" s="265">
        <f t="shared" si="3"/>
        <v>3737</v>
      </c>
    </row>
    <row r="10" spans="1:15" ht="27.75" customHeight="1">
      <c r="A10" s="113">
        <v>6</v>
      </c>
      <c r="B10" s="114" t="s">
        <v>18</v>
      </c>
      <c r="C10" s="251">
        <f t="shared" si="0"/>
        <v>19939</v>
      </c>
      <c r="D10" s="251">
        <v>1563</v>
      </c>
      <c r="E10" s="251">
        <v>12493</v>
      </c>
      <c r="F10" s="251">
        <f t="shared" si="1"/>
        <v>5455</v>
      </c>
      <c r="G10" s="252">
        <v>428</v>
      </c>
      <c r="H10" s="253">
        <v>19511</v>
      </c>
      <c r="I10" s="254">
        <f t="shared" si="2"/>
        <v>12684</v>
      </c>
      <c r="J10" s="255">
        <v>6827</v>
      </c>
      <c r="K10" s="256">
        <v>624</v>
      </c>
      <c r="L10" s="256">
        <v>551</v>
      </c>
      <c r="M10" s="257">
        <v>1240</v>
      </c>
      <c r="N10" s="257">
        <v>942</v>
      </c>
      <c r="O10" s="253">
        <f t="shared" si="3"/>
        <v>3357</v>
      </c>
    </row>
    <row r="11" spans="1:15" ht="27.75" customHeight="1">
      <c r="A11" s="55">
        <v>7</v>
      </c>
      <c r="B11" s="119" t="s">
        <v>19</v>
      </c>
      <c r="C11" s="258">
        <f t="shared" si="0"/>
        <v>7899</v>
      </c>
      <c r="D11" s="258">
        <v>536</v>
      </c>
      <c r="E11" s="258">
        <v>3550</v>
      </c>
      <c r="F11" s="258">
        <f t="shared" si="1"/>
        <v>3674</v>
      </c>
      <c r="G11" s="259">
        <v>139</v>
      </c>
      <c r="H11" s="260">
        <v>7760</v>
      </c>
      <c r="I11" s="261">
        <f t="shared" si="2"/>
        <v>4761</v>
      </c>
      <c r="J11" s="262">
        <v>2999</v>
      </c>
      <c r="K11" s="263">
        <v>339</v>
      </c>
      <c r="L11" s="263">
        <v>458</v>
      </c>
      <c r="M11" s="264">
        <v>535</v>
      </c>
      <c r="N11" s="264">
        <v>608</v>
      </c>
      <c r="O11" s="265">
        <f t="shared" si="3"/>
        <v>1940</v>
      </c>
    </row>
    <row r="12" spans="1:15" ht="27.75" customHeight="1">
      <c r="A12" s="113">
        <v>8</v>
      </c>
      <c r="B12" s="114" t="s">
        <v>20</v>
      </c>
      <c r="C12" s="251">
        <f t="shared" si="0"/>
        <v>4695</v>
      </c>
      <c r="D12" s="251">
        <v>370</v>
      </c>
      <c r="E12" s="251">
        <v>2251</v>
      </c>
      <c r="F12" s="251">
        <f t="shared" si="1"/>
        <v>1926</v>
      </c>
      <c r="G12" s="252">
        <v>148</v>
      </c>
      <c r="H12" s="253">
        <v>4547</v>
      </c>
      <c r="I12" s="254">
        <f t="shared" si="2"/>
        <v>2710</v>
      </c>
      <c r="J12" s="255">
        <v>1837</v>
      </c>
      <c r="K12" s="256">
        <v>195</v>
      </c>
      <c r="L12" s="256">
        <v>219</v>
      </c>
      <c r="M12" s="257">
        <v>289</v>
      </c>
      <c r="N12" s="257">
        <v>357</v>
      </c>
      <c r="O12" s="253">
        <f t="shared" si="3"/>
        <v>1060</v>
      </c>
    </row>
    <row r="13" spans="1:15" ht="27.75" customHeight="1">
      <c r="A13" s="55">
        <v>9</v>
      </c>
      <c r="B13" s="119" t="s">
        <v>21</v>
      </c>
      <c r="C13" s="258">
        <f t="shared" si="0"/>
        <v>9222</v>
      </c>
      <c r="D13" s="258">
        <v>732</v>
      </c>
      <c r="E13" s="258">
        <v>4045</v>
      </c>
      <c r="F13" s="258">
        <f t="shared" si="1"/>
        <v>4253</v>
      </c>
      <c r="G13" s="259">
        <v>192</v>
      </c>
      <c r="H13" s="260">
        <v>9030</v>
      </c>
      <c r="I13" s="261">
        <f t="shared" si="2"/>
        <v>5829</v>
      </c>
      <c r="J13" s="262">
        <v>3201</v>
      </c>
      <c r="K13" s="263">
        <v>293</v>
      </c>
      <c r="L13" s="263">
        <v>366</v>
      </c>
      <c r="M13" s="264">
        <v>512</v>
      </c>
      <c r="N13" s="264">
        <v>624</v>
      </c>
      <c r="O13" s="265">
        <f t="shared" si="3"/>
        <v>1795</v>
      </c>
    </row>
    <row r="14" spans="1:15" ht="27.75" customHeight="1">
      <c r="A14" s="113">
        <v>10</v>
      </c>
      <c r="B14" s="114" t="s">
        <v>22</v>
      </c>
      <c r="C14" s="251">
        <f t="shared" si="0"/>
        <v>2999</v>
      </c>
      <c r="D14" s="251">
        <v>261</v>
      </c>
      <c r="E14" s="251">
        <v>1394</v>
      </c>
      <c r="F14" s="251">
        <f t="shared" si="1"/>
        <v>1282</v>
      </c>
      <c r="G14" s="252">
        <v>62</v>
      </c>
      <c r="H14" s="253">
        <v>2937</v>
      </c>
      <c r="I14" s="254">
        <f t="shared" si="2"/>
        <v>1783</v>
      </c>
      <c r="J14" s="255">
        <v>1154</v>
      </c>
      <c r="K14" s="256">
        <v>119</v>
      </c>
      <c r="L14" s="256">
        <v>179</v>
      </c>
      <c r="M14" s="257">
        <v>229</v>
      </c>
      <c r="N14" s="257">
        <v>246</v>
      </c>
      <c r="O14" s="253">
        <f t="shared" si="3"/>
        <v>773</v>
      </c>
    </row>
    <row r="15" spans="1:15" ht="27.75" customHeight="1">
      <c r="A15" s="55">
        <v>11</v>
      </c>
      <c r="B15" s="119" t="s">
        <v>23</v>
      </c>
      <c r="C15" s="258">
        <f t="shared" si="0"/>
        <v>5608</v>
      </c>
      <c r="D15" s="258">
        <v>427</v>
      </c>
      <c r="E15" s="258">
        <v>3373</v>
      </c>
      <c r="F15" s="258">
        <f t="shared" si="1"/>
        <v>1702</v>
      </c>
      <c r="G15" s="259">
        <v>106</v>
      </c>
      <c r="H15" s="260">
        <v>5502</v>
      </c>
      <c r="I15" s="261">
        <f t="shared" si="2"/>
        <v>3538</v>
      </c>
      <c r="J15" s="262">
        <v>1964</v>
      </c>
      <c r="K15" s="263">
        <v>180</v>
      </c>
      <c r="L15" s="263">
        <v>156</v>
      </c>
      <c r="M15" s="264">
        <v>383</v>
      </c>
      <c r="N15" s="264">
        <v>307</v>
      </c>
      <c r="O15" s="265">
        <f t="shared" si="3"/>
        <v>1026</v>
      </c>
    </row>
    <row r="16" spans="1:15" ht="27.75" customHeight="1">
      <c r="A16" s="113">
        <v>12</v>
      </c>
      <c r="B16" s="114" t="s">
        <v>24</v>
      </c>
      <c r="C16" s="251">
        <f t="shared" si="0"/>
        <v>7981</v>
      </c>
      <c r="D16" s="251">
        <v>878</v>
      </c>
      <c r="E16" s="251">
        <v>4006</v>
      </c>
      <c r="F16" s="251">
        <f t="shared" si="1"/>
        <v>2954</v>
      </c>
      <c r="G16" s="252">
        <v>143</v>
      </c>
      <c r="H16" s="253">
        <v>7838</v>
      </c>
      <c r="I16" s="254">
        <f t="shared" si="2"/>
        <v>4936</v>
      </c>
      <c r="J16" s="255">
        <v>2902</v>
      </c>
      <c r="K16" s="256">
        <v>279</v>
      </c>
      <c r="L16" s="256">
        <v>323</v>
      </c>
      <c r="M16" s="257">
        <v>468</v>
      </c>
      <c r="N16" s="257">
        <v>544</v>
      </c>
      <c r="O16" s="253">
        <f t="shared" si="3"/>
        <v>1614</v>
      </c>
    </row>
    <row r="17" spans="1:15" ht="27.75" customHeight="1">
      <c r="A17" s="55">
        <v>13</v>
      </c>
      <c r="B17" s="119" t="s">
        <v>25</v>
      </c>
      <c r="C17" s="258">
        <f t="shared" si="0"/>
        <v>3397</v>
      </c>
      <c r="D17" s="258">
        <v>277</v>
      </c>
      <c r="E17" s="258">
        <v>1426</v>
      </c>
      <c r="F17" s="258">
        <f t="shared" si="1"/>
        <v>1577</v>
      </c>
      <c r="G17" s="259">
        <v>117</v>
      </c>
      <c r="H17" s="260">
        <v>3280</v>
      </c>
      <c r="I17" s="261">
        <f t="shared" si="2"/>
        <v>1879</v>
      </c>
      <c r="J17" s="262">
        <v>1401</v>
      </c>
      <c r="K17" s="263">
        <v>139</v>
      </c>
      <c r="L17" s="263">
        <v>206</v>
      </c>
      <c r="M17" s="264">
        <v>259</v>
      </c>
      <c r="N17" s="264">
        <v>370</v>
      </c>
      <c r="O17" s="265">
        <f t="shared" si="3"/>
        <v>974</v>
      </c>
    </row>
    <row r="18" spans="1:15" ht="27.75" customHeight="1">
      <c r="A18" s="113">
        <v>14</v>
      </c>
      <c r="B18" s="114" t="s">
        <v>26</v>
      </c>
      <c r="C18" s="251">
        <f t="shared" si="0"/>
        <v>5953</v>
      </c>
      <c r="D18" s="251">
        <v>424</v>
      </c>
      <c r="E18" s="251">
        <v>3293</v>
      </c>
      <c r="F18" s="251">
        <f t="shared" si="1"/>
        <v>2103</v>
      </c>
      <c r="G18" s="252">
        <v>133</v>
      </c>
      <c r="H18" s="253">
        <v>5820</v>
      </c>
      <c r="I18" s="254">
        <f t="shared" si="2"/>
        <v>3704</v>
      </c>
      <c r="J18" s="255">
        <v>2116</v>
      </c>
      <c r="K18" s="256">
        <v>162</v>
      </c>
      <c r="L18" s="256">
        <v>252</v>
      </c>
      <c r="M18" s="257">
        <v>315</v>
      </c>
      <c r="N18" s="257">
        <v>388</v>
      </c>
      <c r="O18" s="253">
        <f t="shared" si="3"/>
        <v>1117</v>
      </c>
    </row>
    <row r="19" spans="1:15" ht="27.75" customHeight="1">
      <c r="A19" s="55">
        <v>15</v>
      </c>
      <c r="B19" s="119" t="s">
        <v>27</v>
      </c>
      <c r="C19" s="258">
        <f t="shared" si="0"/>
        <v>5584</v>
      </c>
      <c r="D19" s="258">
        <v>569</v>
      </c>
      <c r="E19" s="258">
        <v>3026</v>
      </c>
      <c r="F19" s="258">
        <f t="shared" si="1"/>
        <v>1877</v>
      </c>
      <c r="G19" s="259">
        <v>112</v>
      </c>
      <c r="H19" s="260">
        <v>5472</v>
      </c>
      <c r="I19" s="261">
        <f t="shared" si="2"/>
        <v>3465</v>
      </c>
      <c r="J19" s="262">
        <v>2007</v>
      </c>
      <c r="K19" s="263">
        <v>220</v>
      </c>
      <c r="L19" s="263">
        <v>276</v>
      </c>
      <c r="M19" s="264">
        <v>379</v>
      </c>
      <c r="N19" s="264">
        <v>461</v>
      </c>
      <c r="O19" s="265">
        <f t="shared" si="3"/>
        <v>1336</v>
      </c>
    </row>
    <row r="20" spans="1:15" ht="27.75" customHeight="1">
      <c r="A20" s="113">
        <v>16</v>
      </c>
      <c r="B20" s="114" t="s">
        <v>28</v>
      </c>
      <c r="C20" s="251">
        <f t="shared" si="0"/>
        <v>3981</v>
      </c>
      <c r="D20" s="251">
        <v>541</v>
      </c>
      <c r="E20" s="251">
        <v>2058</v>
      </c>
      <c r="F20" s="251">
        <f t="shared" si="1"/>
        <v>1278</v>
      </c>
      <c r="G20" s="252">
        <v>104</v>
      </c>
      <c r="H20" s="253">
        <v>3877</v>
      </c>
      <c r="I20" s="254">
        <f t="shared" si="2"/>
        <v>2360</v>
      </c>
      <c r="J20" s="255">
        <v>1517</v>
      </c>
      <c r="K20" s="256">
        <v>112</v>
      </c>
      <c r="L20" s="256">
        <v>184</v>
      </c>
      <c r="M20" s="257">
        <v>237</v>
      </c>
      <c r="N20" s="257">
        <v>228</v>
      </c>
      <c r="O20" s="253">
        <f t="shared" si="3"/>
        <v>761</v>
      </c>
    </row>
    <row r="21" spans="1:15" ht="27.75" customHeight="1">
      <c r="A21" s="55">
        <v>17</v>
      </c>
      <c r="B21" s="119" t="s">
        <v>29</v>
      </c>
      <c r="C21" s="258">
        <f t="shared" si="0"/>
        <v>5980</v>
      </c>
      <c r="D21" s="258">
        <v>866</v>
      </c>
      <c r="E21" s="258">
        <v>2859</v>
      </c>
      <c r="F21" s="258">
        <f t="shared" si="1"/>
        <v>2059</v>
      </c>
      <c r="G21" s="259">
        <v>196</v>
      </c>
      <c r="H21" s="260">
        <v>5784</v>
      </c>
      <c r="I21" s="261">
        <f t="shared" si="2"/>
        <v>3162</v>
      </c>
      <c r="J21" s="262">
        <v>2622</v>
      </c>
      <c r="K21" s="263">
        <v>281</v>
      </c>
      <c r="L21" s="263">
        <v>243</v>
      </c>
      <c r="M21" s="264">
        <v>475</v>
      </c>
      <c r="N21" s="264">
        <v>518</v>
      </c>
      <c r="O21" s="265">
        <f t="shared" si="3"/>
        <v>1517</v>
      </c>
    </row>
    <row r="22" spans="1:15" ht="27.75" customHeight="1">
      <c r="A22" s="113">
        <v>18</v>
      </c>
      <c r="B22" s="114" t="s">
        <v>30</v>
      </c>
      <c r="C22" s="251">
        <f t="shared" si="0"/>
        <v>10219</v>
      </c>
      <c r="D22" s="251">
        <v>843</v>
      </c>
      <c r="E22" s="251">
        <v>5713</v>
      </c>
      <c r="F22" s="251">
        <f t="shared" si="1"/>
        <v>3449</v>
      </c>
      <c r="G22" s="252">
        <v>214</v>
      </c>
      <c r="H22" s="253">
        <v>10005</v>
      </c>
      <c r="I22" s="254">
        <f t="shared" si="2"/>
        <v>6490</v>
      </c>
      <c r="J22" s="255">
        <v>3515</v>
      </c>
      <c r="K22" s="256">
        <v>364</v>
      </c>
      <c r="L22" s="256">
        <v>420</v>
      </c>
      <c r="M22" s="257">
        <v>567</v>
      </c>
      <c r="N22" s="257">
        <v>641</v>
      </c>
      <c r="O22" s="253">
        <f t="shared" si="3"/>
        <v>1992</v>
      </c>
    </row>
    <row r="23" spans="1:15" ht="27.75" customHeight="1">
      <c r="A23" s="346" t="s">
        <v>8</v>
      </c>
      <c r="B23" s="347"/>
      <c r="C23" s="258">
        <f t="shared" si="0"/>
        <v>157656</v>
      </c>
      <c r="D23" s="258">
        <v>13409</v>
      </c>
      <c r="E23" s="258">
        <v>87653</v>
      </c>
      <c r="F23" s="258">
        <f t="shared" si="1"/>
        <v>53390</v>
      </c>
      <c r="G23" s="258">
        <v>3204</v>
      </c>
      <c r="H23" s="260">
        <v>154452</v>
      </c>
      <c r="I23" s="260">
        <f t="shared" si="2"/>
        <v>97715</v>
      </c>
      <c r="J23" s="260">
        <v>56737</v>
      </c>
      <c r="K23" s="260">
        <v>5624</v>
      </c>
      <c r="L23" s="260">
        <v>6498</v>
      </c>
      <c r="M23" s="260">
        <v>10327</v>
      </c>
      <c r="N23" s="260">
        <v>10230</v>
      </c>
      <c r="O23" s="265">
        <f>O5+O6+O7+O8+O9+O10+O11+O12+O13+O14+O15+O16+O17+O18+O19+O20+O21+O22</f>
        <v>32679</v>
      </c>
    </row>
    <row r="24" spans="2:12" ht="12.75">
      <c r="B24" s="462"/>
      <c r="C24" s="462"/>
      <c r="D24" s="462"/>
      <c r="E24" s="462"/>
      <c r="L24" s="40"/>
    </row>
  </sheetData>
  <sheetProtection/>
  <mergeCells count="16">
    <mergeCell ref="B24:E24"/>
    <mergeCell ref="A23:B23"/>
    <mergeCell ref="F3:F4"/>
    <mergeCell ref="D3:D4"/>
    <mergeCell ref="B1:O1"/>
    <mergeCell ref="D2:F2"/>
    <mergeCell ref="G2:G4"/>
    <mergeCell ref="H2:O2"/>
    <mergeCell ref="E3:E4"/>
    <mergeCell ref="H3:H4"/>
    <mergeCell ref="I3:I4"/>
    <mergeCell ref="J3:J4"/>
    <mergeCell ref="K3:O3"/>
    <mergeCell ref="A2:A4"/>
    <mergeCell ref="B2:B4"/>
    <mergeCell ref="C2:C4"/>
  </mergeCells>
  <printOptions/>
  <pageMargins left="0.72" right="0.16" top="0.31" bottom="0.18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Rodkina</dc:creator>
  <cp:keywords/>
  <dc:description/>
  <cp:lastModifiedBy>Родькина Елена Геннадьевна</cp:lastModifiedBy>
  <cp:lastPrinted>2014-01-27T08:57:05Z</cp:lastPrinted>
  <dcterms:created xsi:type="dcterms:W3CDTF">2012-06-09T06:34:01Z</dcterms:created>
  <dcterms:modified xsi:type="dcterms:W3CDTF">2014-04-11T09:59:55Z</dcterms:modified>
  <cp:category/>
  <cp:version/>
  <cp:contentType/>
  <cp:contentStatus/>
</cp:coreProperties>
</file>