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46" windowWidth="18120" windowHeight="9690" tabRatio="898" firstSheet="2" activeTab="17"/>
  </bookViews>
  <sheets>
    <sheet name="ЕДВ" sheetId="1" r:id="rId1"/>
    <sheet name="РЕДК" sheetId="2" r:id="rId2"/>
    <sheet name="ЕДК-многодет" sheetId="3" r:id="rId3"/>
    <sheet name="ЕДК-село" sheetId="4" r:id="rId4"/>
    <sheet name="субсидии" sheetId="5" r:id="rId5"/>
    <sheet name="ДП" sheetId="6" r:id="rId6"/>
    <sheet name="ДопДП" sheetId="7" r:id="rId7"/>
    <sheet name="бер и корм" sheetId="8" r:id="rId8"/>
    <sheet name="мат.капитал" sheetId="9" r:id="rId9"/>
    <sheet name="ОблМСП" sheetId="10" r:id="rId10"/>
    <sheet name="ЕДВ на 3-го ребенка" sheetId="11" r:id="rId11"/>
    <sheet name="Зубопротез-е" sheetId="12" r:id="rId12"/>
    <sheet name="ВОВ" sheetId="13" r:id="rId13"/>
    <sheet name="федрегистр" sheetId="14" r:id="rId14"/>
    <sheet name="инвалиды" sheetId="15" r:id="rId15"/>
    <sheet name="ЧАЭС" sheetId="16" r:id="rId16"/>
    <sheet name="ФЕДК" sheetId="17" r:id="rId17"/>
    <sheet name="1,5" sheetId="18" r:id="rId18"/>
    <sheet name="475" sheetId="19" r:id="rId19"/>
    <sheet name="142" sheetId="20" r:id="rId20"/>
    <sheet name="актуальные" sheetId="21" r:id="rId21"/>
    <sheet name="Чис.многод.сем" sheetId="22" r:id="rId22"/>
  </sheets>
  <definedNames>
    <definedName name="DATABASE" localSheetId="5">'ДП'!$B$4:$H$21</definedName>
  </definedNames>
  <calcPr fullCalcOnLoad="1"/>
</workbook>
</file>

<file path=xl/sharedStrings.xml><?xml version="1.0" encoding="utf-8"?>
<sst xmlns="http://schemas.openxmlformats.org/spreadsheetml/2006/main" count="913" uniqueCount="324">
  <si>
    <t xml:space="preserve">                                  Информация о получателях ежемесячной денежной выплаты отдельным категориям граждан,                                             проживающих в Ленинградской области</t>
  </si>
  <si>
    <t>№ п/п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</si>
  <si>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</si>
  <si>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</si>
  <si>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</si>
  <si>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</si>
  <si>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</si>
  <si>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ВСЕГО</t>
  </si>
  <si>
    <t>ИТОГО</t>
  </si>
  <si>
    <t>№</t>
  </si>
  <si>
    <t>Наименование МО</t>
  </si>
  <si>
    <t>получатели</t>
  </si>
  <si>
    <t xml:space="preserve">иждивенцы 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</si>
  <si>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</si>
  <si>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</si>
  <si>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</si>
  <si>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</si>
  <si>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</si>
  <si>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</si>
  <si>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</si>
  <si>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</si>
  <si>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</si>
  <si>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</si>
  <si>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</si>
  <si>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</si>
  <si>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</si>
  <si>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</si>
  <si>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</si>
  <si>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</si>
  <si>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</si>
  <si>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</si>
  <si>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</si>
  <si>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</si>
  <si>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</si>
  <si>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</si>
  <si>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</si>
  <si>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</si>
  <si>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</si>
  <si>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 xml:space="preserve"> взрослый член семьи</t>
  </si>
  <si>
    <t xml:space="preserve"> детей  в семьях имеющие:</t>
  </si>
  <si>
    <t>3 детей</t>
  </si>
  <si>
    <t>4 детей</t>
  </si>
  <si>
    <t>5 детей</t>
  </si>
  <si>
    <t>6 детей и более</t>
  </si>
  <si>
    <t>ВСЕГО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</si>
  <si>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</si>
  <si>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</si>
  <si>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</si>
  <si>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</si>
  <si>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</si>
  <si>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</si>
  <si>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</si>
  <si>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</si>
  <si>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</si>
  <si>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</si>
  <si>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</si>
  <si>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</si>
  <si>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</si>
  <si>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</si>
  <si>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</si>
  <si>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</si>
  <si>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</si>
  <si>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</si>
  <si>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</si>
  <si>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№
п/п</t>
  </si>
  <si>
    <t>Число получателей (чел.)</t>
  </si>
  <si>
    <t>Всего детей (чел.)</t>
  </si>
  <si>
    <t>% к предш. месяцу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</si>
  <si>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</si>
  <si>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</si>
  <si>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Беременные женщины</t>
  </si>
  <si>
    <t>Кормящие матери</t>
  </si>
  <si>
    <t>Дети 1-го года жизни</t>
  </si>
  <si>
    <t>Дети 2-го и 3-го года жизни</t>
  </si>
  <si>
    <t>Всего  льготоносителей</t>
  </si>
  <si>
    <t>Всего получателей</t>
  </si>
  <si>
    <t>Льготоносителей (чел.)</t>
  </si>
  <si>
    <t>ВСЕГО:</t>
  </si>
  <si>
    <t>В т.ч. Детей</t>
  </si>
  <si>
    <t xml:space="preserve">В т.ч. женщин </t>
  </si>
  <si>
    <t>Государственная социальная помощь</t>
  </si>
  <si>
    <t xml:space="preserve">         Инвалиды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</si>
  <si>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</si>
  <si>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</si>
  <si>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</si>
  <si>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</si>
  <si>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</si>
  <si>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</si>
  <si>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Примечание:  Человек  учитывается один раз по более приоритетной категории.</t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</si>
  <si>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</si>
  <si>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</si>
  <si>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</si>
  <si>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</si>
  <si>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</si>
  <si>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</si>
  <si>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</si>
  <si>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</si>
  <si>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</si>
  <si>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</si>
  <si>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>признанные инвалидами</t>
  </si>
  <si>
    <t>без группы инвалидности</t>
  </si>
  <si>
    <t>Примечание:  Человек  учитывается один раз по наиболее приоритетной категории (см.рейтинг).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</si>
  <si>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</si>
  <si>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</si>
  <si>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</si>
  <si>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</si>
  <si>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</si>
  <si>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</si>
  <si>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</si>
  <si>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</si>
  <si>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</si>
  <si>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</si>
  <si>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</si>
  <si>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</si>
  <si>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</si>
  <si>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</si>
  <si>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</si>
  <si>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</si>
  <si>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</si>
  <si>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</si>
  <si>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</si>
  <si>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</si>
  <si>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</si>
  <si>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</si>
  <si>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</si>
  <si>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</si>
  <si>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</si>
  <si>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</si>
  <si>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*-в данную численность также включены граждане у которых имеется задолженность по данному виду выплаты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</si>
  <si>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</si>
  <si>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</si>
  <si>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</si>
  <si>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</si>
  <si>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</si>
  <si>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</si>
  <si>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</si>
  <si>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</si>
  <si>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</si>
  <si>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</si>
  <si>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 xml:space="preserve">Количество граждан зарегистрированных в БД 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</si>
  <si>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</si>
  <si>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Численность льготоносителей</t>
  </si>
  <si>
    <t>Численность получателей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</si>
  <si>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</si>
  <si>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</si>
  <si>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</si>
  <si>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</si>
  <si>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>ЧАЭС, в том числе:</t>
  </si>
  <si>
    <t>МАЯК, в том числе:</t>
  </si>
  <si>
    <t xml:space="preserve">ПОР       </t>
  </si>
  <si>
    <t>1 группа</t>
  </si>
  <si>
    <t>2 группа</t>
  </si>
  <si>
    <t>3 группа</t>
  </si>
  <si>
    <t xml:space="preserve">Жертвы политических репрессий </t>
  </si>
  <si>
    <t xml:space="preserve">Ветераны труда 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</si>
  <si>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</si>
  <si>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 за 2014г. (накопительно)</t>
  </si>
  <si>
    <t>Всего  за  2014г. (накопительно)</t>
  </si>
  <si>
    <t>Ежемесячное пособие по уходу за ребенком</t>
  </si>
  <si>
    <t>не подлежащим обязательному социальному страхованию</t>
  </si>
  <si>
    <t xml:space="preserve">  Активных распоряжений на детей на отчётную дату.                        </t>
  </si>
  <si>
    <t>Дети</t>
  </si>
  <si>
    <t>Получатели</t>
  </si>
  <si>
    <t>Всего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</si>
  <si>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</si>
  <si>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</si>
  <si>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</si>
  <si>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</si>
  <si>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</si>
  <si>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Количество граждан, получивших различные меры социальной поддержки в 2014 году (накопительно)</t>
  </si>
  <si>
    <t xml:space="preserve">Количество льготников находящихся в регистре Пенсионного Фонда </t>
  </si>
  <si>
    <t>Количество носителей льгот у которых были начисления (с учетом должников) в 2014 году (накопительно)</t>
  </si>
  <si>
    <t>Наименование МO</t>
  </si>
  <si>
    <t>текущий месяц</t>
  </si>
  <si>
    <t>ВСЕГО (накопительно)</t>
  </si>
  <si>
    <t>семей</t>
  </si>
  <si>
    <t>граждан</t>
  </si>
  <si>
    <t xml:space="preserve">№ </t>
  </si>
  <si>
    <t>количество получа-телей мно-годетная мать/отец (чел).</t>
  </si>
  <si>
    <t xml:space="preserve">   лица, жители бло-кадного Лен-да, признанные инв-ми</t>
  </si>
  <si>
    <t>Компенсация на рождение ребенка ЛО чел.(детей)</t>
  </si>
  <si>
    <t>Единоврем. Выплата лицам, состоящим в браке 50, 60,70, 75 лет                                                                       (семейных пар)</t>
  </si>
  <si>
    <t>Социальное пособие на погребение (чел.)</t>
  </si>
  <si>
    <t>Пособие на рожд. по ФЗ №81 
чел. (детей)</t>
  </si>
  <si>
    <t>Ежегод. компенсация на приобрет. одежды и шк.-письм. принадлежностей многодетным         чел.(детей)</t>
  </si>
  <si>
    <t>единовременная выплата (органы соцзащиты) чел.</t>
  </si>
  <si>
    <t>ежемесячная доплата до ПМ (ОПФР)чел.</t>
  </si>
  <si>
    <t>в т.ч.        50 лет брака</t>
  </si>
  <si>
    <t>в т.ч.      60 лет брака</t>
  </si>
  <si>
    <t>в т.ч.       70 лет брака</t>
  </si>
  <si>
    <t>в т.ч.      75 лет брака</t>
  </si>
  <si>
    <t>в т.ч. из малоимущих семей</t>
  </si>
  <si>
    <t>Информация о количестве  ветеранов  Великой Отечественной войны 1941-1945 годов,  состоящих на учете</t>
  </si>
  <si>
    <t xml:space="preserve">  участники ВОВ </t>
  </si>
  <si>
    <t>Численность льгото-носителей</t>
  </si>
  <si>
    <t>Численность получателей всего</t>
  </si>
  <si>
    <t>из  них</t>
  </si>
  <si>
    <t>Ликвидаторы без инв-ти, из них получают в соответствии с</t>
  </si>
  <si>
    <t>инвалиды, из них получают в соответствии с</t>
  </si>
  <si>
    <t>получатели в связи с потерей кормильца в соответствии с</t>
  </si>
  <si>
    <t>получатели в связи с потерей кормильца  по суд.реш.</t>
  </si>
  <si>
    <t>законода-тельством</t>
  </si>
  <si>
    <t>судебным решением</t>
  </si>
  <si>
    <t xml:space="preserve">и    детям в возрасте до 3-х лет             </t>
  </si>
  <si>
    <t>Получа-телей</t>
  </si>
  <si>
    <t>Подпорожский*</t>
  </si>
  <si>
    <t>3(4+5+8+11+14)</t>
  </si>
  <si>
    <t>5 (6+7)</t>
  </si>
  <si>
    <t>8 (9+10)</t>
  </si>
  <si>
    <t>11(12+13)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</si>
  <si>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</si>
  <si>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Инвалиды (по группе инвалидности)</t>
  </si>
  <si>
    <t>Инвалиды взрослые (старше 18 лет)</t>
  </si>
  <si>
    <t>ребенок-инвалид</t>
  </si>
  <si>
    <t>10</t>
  </si>
  <si>
    <t>9</t>
  </si>
  <si>
    <t>6</t>
  </si>
  <si>
    <t>13</t>
  </si>
  <si>
    <t>ВСЕГО по ежемесячному детскому пособию</t>
  </si>
  <si>
    <t>17</t>
  </si>
  <si>
    <t>5</t>
  </si>
  <si>
    <t xml:space="preserve">Информация о численности получателей материнского капитала 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</si>
  <si>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</si>
  <si>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</si>
  <si>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</si>
  <si>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</si>
  <si>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Приобре-тение транспортного средства</t>
  </si>
  <si>
    <t>Итого</t>
  </si>
  <si>
    <t>Улучше-ние жил. условий всего</t>
  </si>
  <si>
    <t>строительство  жилого дома</t>
  </si>
  <si>
    <t>приобретение жилья</t>
  </si>
  <si>
    <t>ремонт жилья</t>
  </si>
  <si>
    <t>газификация домо-владения</t>
  </si>
  <si>
    <t>приобре-тение зем. уч-ков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</si>
  <si>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</t>
  </si>
  <si>
    <t>Численность получателей (чел.)</t>
  </si>
  <si>
    <t>Численность детей       (чел.)</t>
  </si>
  <si>
    <t>Сумма начисленная без доплат (руб.)</t>
  </si>
  <si>
    <t xml:space="preserve">численность семей и  детей, на которых назначена ежемесячная денежная выплата </t>
  </si>
  <si>
    <t xml:space="preserve">численность семей и  детей, на которых произведена ежемесячная денежная выплата </t>
  </si>
  <si>
    <t>Количество произведенных ежемесячных денежных выплат</t>
  </si>
  <si>
    <t xml:space="preserve">
 семей</t>
  </si>
  <si>
    <t xml:space="preserve">
 детей     (чел.)</t>
  </si>
  <si>
    <t>в т.ч. назначена   впервые на детей (чел.)</t>
  </si>
  <si>
    <t xml:space="preserve">
 детей   (чел.)</t>
  </si>
  <si>
    <t>№
 п.п</t>
  </si>
  <si>
    <t>Всего состоит на очереди (чел.)</t>
  </si>
  <si>
    <t>1</t>
  </si>
  <si>
    <t>2</t>
  </si>
  <si>
    <t>3</t>
  </si>
  <si>
    <t>4</t>
  </si>
  <si>
    <t>7</t>
  </si>
  <si>
    <t>8</t>
  </si>
  <si>
    <t>11</t>
  </si>
  <si>
    <t>12</t>
  </si>
  <si>
    <t>14</t>
  </si>
  <si>
    <t>15</t>
  </si>
  <si>
    <t>16</t>
  </si>
  <si>
    <t>18</t>
  </si>
  <si>
    <t>ИТОГО по области</t>
  </si>
  <si>
    <t>в том числе семей, имеющие ___ несовершеннолетних детей</t>
  </si>
  <si>
    <t>6 детей</t>
  </si>
  <si>
    <t>на  февраль  2015 года</t>
  </si>
  <si>
    <r>
      <t>ВСЕГО  граждан , которым назначена выплата  в 2015 году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</si>
  <si>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начислено к выплате за декабрь 2014 года</t>
  </si>
  <si>
    <t>Количество актуальных получателей (с учетом должников без иждивенцев) по БД  на февраль 2015 г</t>
  </si>
  <si>
    <t>Количество получателей у которых были начисления (с учетом должников без иждивенцев) накопительно * в 2015г.</t>
  </si>
  <si>
    <t>начислено к выплате на февраль 2015 года</t>
  </si>
  <si>
    <t>Количество получателей у которых были начисления (с учетом должников без иждивенцев) накопительно* в 2015 г.</t>
  </si>
  <si>
    <t>Количество актуальных (семей) /получателей (с учетом должников) на февраль 2015г</t>
  </si>
  <si>
    <t xml:space="preserve">Количество семей  (с учетом должников) в 2015г. (накопительно по начислению) </t>
  </si>
  <si>
    <t>Количество многодетных семей зарегистрированных в БД на текущий момент</t>
  </si>
  <si>
    <t>Количество актуальных получателей в БД на февраль 2015 года (с учетом должников)</t>
  </si>
  <si>
    <t>Количество получателей у которых были начисления (с учетом должников) накопительно в  2015 году</t>
  </si>
  <si>
    <t>Информация о получателях ежемесячных пособий, гражданам имеющим детей  на  февраль  2015 г.</t>
  </si>
  <si>
    <t>на 01.02.15</t>
  </si>
  <si>
    <t>на 01.01.15</t>
  </si>
  <si>
    <t>Информация по ежемесячным пособиям на детей по  заявке на  февраль 2015 г.</t>
  </si>
  <si>
    <t xml:space="preserve"> на  февраль   2015 г.</t>
  </si>
  <si>
    <r>
      <t>Численность за 2015г.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</si>
  <si>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с 01.2015 по 02.2015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</si>
  <si>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</si>
  <si>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</si>
  <si>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</si>
  <si>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</si>
  <si>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</si>
  <si>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</si>
  <si>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</si>
  <si>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</si>
  <si>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</si>
  <si>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</si>
  <si>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</si>
  <si>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</si>
  <si>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</si>
  <si>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</si>
  <si>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</si>
  <si>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</si>
  <si>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</si>
  <si>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</si>
  <si>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ИТОГО: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</si>
  <si>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2015</t>
    </r>
    <r>
      <rPr>
        <b/>
        <i/>
        <sz val="14"/>
        <rFont val="Arial"/>
        <family val="2"/>
      </rPr>
      <t xml:space="preserve"> год (нарастающим итогом) по состоянию БД "Социальная защита" на 01.02.2015  г.   </t>
    </r>
  </si>
  <si>
    <t>за февраль 2015 года</t>
  </si>
  <si>
    <t>Отчетный период 02.2015</t>
  </si>
  <si>
    <t>Нарастающим итогом с начала 2015 года</t>
  </si>
  <si>
    <t>Информация по  услуге "Бесплатное зубопротезирование"  по состоянию БД АИС "Соцзащита"   на 01.02.2015г.</t>
  </si>
  <si>
    <t>Всего оказано  за 2015г. (чел.)</t>
  </si>
  <si>
    <t xml:space="preserve"> в БД АИС "Социальная защита" по состоянию  на 01  февраля 2015 года</t>
  </si>
  <si>
    <r>
      <t xml:space="preserve">Сведения о количестве граждан зарегистрированных в БД АИС "Соцзащита", </t>
    </r>
    <r>
      <rPr>
        <b/>
        <u val="single"/>
        <sz val="14"/>
        <rFont val="Arial Cyr"/>
        <family val="0"/>
      </rPr>
      <t xml:space="preserve">имеющих право </t>
    </r>
    <r>
      <rPr>
        <b/>
        <i/>
        <sz val="14"/>
        <rFont val="Arial Cyr"/>
        <family val="0"/>
      </rPr>
      <t>на получение ежемесячной денежной выплаты из федерального бюджета на 01.02.2015г.</t>
    </r>
  </si>
  <si>
    <t>Сведения о количестве инвалидов по БД "Социальная защита" на 01.02.2015</t>
  </si>
  <si>
    <t xml:space="preserve">        на февраль  месяц 2015 года</t>
  </si>
  <si>
    <t>Количество актуальных получателей (с учетом должников) на февраль 2015г.</t>
  </si>
  <si>
    <t>на 01 февраля  2015 года.</t>
  </si>
  <si>
    <t xml:space="preserve">   Нарастающим итогом за 2015 год</t>
  </si>
  <si>
    <t>на  февраль  2015 г.</t>
  </si>
  <si>
    <t>Накопительно льготоносителей за 2015г. (без начислений текущего месяца)</t>
  </si>
  <si>
    <t xml:space="preserve">                      на  февраль  2015 г.</t>
  </si>
  <si>
    <t>Накопительно льготоносителей за 2015г.</t>
  </si>
  <si>
    <t>Сведения о числености граждан зарегистрированных в БД АИС "Социальная защита" на 01.01.2015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</si>
  <si>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01.02.2015 г</t>
  </si>
  <si>
    <t>Муниципальные районы</t>
  </si>
  <si>
    <t>7 детей и более детей</t>
  </si>
  <si>
    <t>Информация о получателях субсидий на оплату жилого помещения и коммунальных услуг
 на 01 февраля 2015 г.</t>
  </si>
  <si>
    <t>январь</t>
  </si>
  <si>
    <t>за 2015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</si>
</sst>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&quot; &quot;[$руб.-419];[Red]&quot;-&quot;#,##0.00&quot; &quot;[$руб.-419]"/>
  </numFmts>
  <fonts count="94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color indexed="8"/>
      <name val="Arial"/>
      <family val="2"/>
    </font>
    <font>
      <b/>
      <i/>
      <sz val="16"/>
      <name val="Arial Cyr"/>
      <family val="0"/>
    </font>
    <font>
      <sz val="18"/>
      <name val="Arial Cyr"/>
      <family val="0"/>
    </font>
    <font>
      <u val="single"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i/>
      <u val="single"/>
      <sz val="14"/>
      <name val="Arial"/>
      <family val="2"/>
    </font>
    <font>
      <i/>
      <sz val="14"/>
      <name val="Arial Cyr"/>
      <family val="0"/>
    </font>
    <font>
      <i/>
      <sz val="16"/>
      <name val="Arial Cyr"/>
      <family val="0"/>
    </font>
    <font>
      <sz val="14"/>
      <name val="Arial Unicode MS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name val="Arial "/>
      <family val="0"/>
    </font>
    <font>
      <b/>
      <sz val="16"/>
      <name val="Arial Cyr"/>
      <family val="0"/>
    </font>
    <font>
      <sz val="6"/>
      <name val="Arial Cyr"/>
      <family val="0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b/>
      <i/>
      <sz val="10"/>
      <name val="Arial Cyr"/>
      <family val="0"/>
    </font>
    <font>
      <sz val="10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4"/>
      <color indexed="8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>
      <alignment/>
      <protection/>
    </xf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>
      <alignment/>
      <protection/>
    </xf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>
      <alignment/>
      <protection/>
    </xf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>
      <alignment/>
      <protection/>
    </xf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>
      <alignment/>
      <protection/>
    </xf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>
      <alignment/>
      <protection/>
    </xf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>
      <alignment/>
      <protection/>
    </xf>
    <xf numFmtId="0" fontId="91" fillId="0" borderId="0">
      <alignment horizontal="center"/>
      <protection/>
    </xf>
    <xf numFmtId="0" fontId="91" fillId="0" borderId="0">
      <alignment horizontal="center" textRotation="90"/>
      <protection/>
    </xf>
    <xf numFmtId="0" fontId="92" fillId="0" borderId="0">
      <alignment/>
      <protection/>
    </xf>
    <xf numFmtId="165" fontId="92" fillId="0" borderId="0">
      <alignment/>
      <protection/>
    </xf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>
      <alignment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>
      <alignment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>
      <alignment/>
      <protection/>
    </xf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>
      <alignment/>
      <protection/>
    </xf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>
      <alignment/>
      <protection/>
    </xf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>
      <alignment/>
      <protection/>
    </xf>
    <xf numFmtId="0" fontId="43" fillId="12" borderId="1" applyNumberFormat="0" applyAlignment="0" applyProtection="0"/>
    <xf numFmtId="0" fontId="43" fillId="12" borderId="1" applyNumberFormat="0" applyAlignment="0" applyProtection="0"/>
    <xf numFmtId="0" fontId="43" fillId="13" borderId="1">
      <alignment/>
      <protection/>
    </xf>
    <xf numFmtId="0" fontId="44" fillId="38" borderId="2" applyNumberFormat="0" applyAlignment="0" applyProtection="0"/>
    <xf numFmtId="0" fontId="44" fillId="38" borderId="2" applyNumberFormat="0" applyAlignment="0" applyProtection="0"/>
    <xf numFmtId="0" fontId="44" fillId="39" borderId="2">
      <alignment/>
      <protection/>
    </xf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9" borderId="1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4">
      <alignment/>
      <protection/>
    </xf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6">
      <alignment/>
      <protection/>
    </xf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8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/>
      <protection/>
    </xf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>
      <alignment/>
      <protection/>
    </xf>
    <xf numFmtId="0" fontId="49" fillId="40" borderId="10" applyNumberFormat="0" applyAlignment="0" applyProtection="0"/>
    <xf numFmtId="0" fontId="49" fillId="40" borderId="10" applyNumberFormat="0" applyAlignment="0" applyProtection="0"/>
    <xf numFmtId="0" fontId="49" fillId="41" borderId="1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>
      <alignment/>
      <protection/>
    </xf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4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>
      <alignment/>
      <protection/>
    </xf>
    <xf numFmtId="0" fontId="1" fillId="44" borderId="11" applyNumberFormat="0" applyFont="0" applyAlignment="0" applyProtection="0"/>
    <xf numFmtId="0" fontId="0" fillId="44" borderId="11" applyNumberFormat="0" applyFont="0" applyAlignment="0" applyProtection="0"/>
    <xf numFmtId="0" fontId="86" fillId="45" borderId="11">
      <alignment/>
      <protection/>
    </xf>
    <xf numFmtId="0" fontId="1" fillId="44" borderId="11" applyNumberFormat="0" applyFon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>
      <alignment/>
      <protection/>
    </xf>
  </cellStyleXfs>
  <cellXfs count="6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29" fillId="0" borderId="0" xfId="126" applyFont="1" applyAlignment="1">
      <alignment horizontal="center"/>
      <protection/>
    </xf>
    <xf numFmtId="0" fontId="29" fillId="0" borderId="0" xfId="126" applyFont="1">
      <alignment/>
      <protection/>
    </xf>
    <xf numFmtId="0" fontId="30" fillId="0" borderId="0" xfId="126" applyFont="1">
      <alignment/>
      <protection/>
    </xf>
    <xf numFmtId="0" fontId="31" fillId="0" borderId="0" xfId="126" applyFont="1">
      <alignment/>
      <protection/>
    </xf>
    <xf numFmtId="3" fontId="32" fillId="0" borderId="0" xfId="126" applyNumberFormat="1" applyFont="1" applyAlignment="1">
      <alignment horizontal="center"/>
      <protection/>
    </xf>
    <xf numFmtId="3" fontId="29" fillId="0" borderId="0" xfId="126" applyNumberFormat="1" applyFont="1" applyAlignment="1">
      <alignment horizontal="center"/>
      <protection/>
    </xf>
    <xf numFmtId="9" fontId="32" fillId="0" borderId="0" xfId="141" applyFont="1" applyAlignment="1">
      <alignment horizontal="center"/>
    </xf>
    <xf numFmtId="0" fontId="33" fillId="0" borderId="0" xfId="126" applyFont="1" applyAlignment="1">
      <alignment horizontal="left"/>
      <protection/>
    </xf>
    <xf numFmtId="0" fontId="32" fillId="0" borderId="0" xfId="126" applyFont="1">
      <alignment/>
      <protection/>
    </xf>
    <xf numFmtId="0" fontId="34" fillId="0" borderId="0" xfId="126" applyFont="1" applyAlignment="1">
      <alignment horizontal="right" vertical="top" wrapText="1"/>
      <protection/>
    </xf>
    <xf numFmtId="0" fontId="31" fillId="0" borderId="0" xfId="126" applyFont="1" applyAlignment="1">
      <alignment horizontal="left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13" xfId="0" applyNumberFormat="1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10" fontId="13" fillId="0" borderId="13" xfId="0" applyNumberFormat="1" applyFont="1" applyBorder="1" applyAlignment="1">
      <alignment horizontal="center" wrapText="1"/>
    </xf>
    <xf numFmtId="0" fontId="13" fillId="0" borderId="13" xfId="0" applyNumberFormat="1" applyFont="1" applyFill="1" applyBorder="1" applyAlignment="1">
      <alignment horizontal="center" wrapText="1"/>
    </xf>
    <xf numFmtId="10" fontId="13" fillId="0" borderId="13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3" fillId="0" borderId="18" xfId="0" applyNumberFormat="1" applyFont="1" applyBorder="1" applyAlignment="1">
      <alignment horizontal="center" wrapText="1"/>
    </xf>
    <xf numFmtId="10" fontId="13" fillId="0" borderId="18" xfId="0" applyNumberFormat="1" applyFont="1" applyBorder="1" applyAlignment="1">
      <alignment horizontal="center" wrapText="1"/>
    </xf>
    <xf numFmtId="0" fontId="12" fillId="0" borderId="18" xfId="0" applyNumberFormat="1" applyFont="1" applyBorder="1" applyAlignment="1">
      <alignment horizontal="center" wrapText="1"/>
    </xf>
    <xf numFmtId="3" fontId="60" fillId="46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46" borderId="19" xfId="0" applyFont="1" applyFill="1" applyBorder="1" applyAlignment="1">
      <alignment horizontal="center" vertical="center" wrapText="1"/>
    </xf>
    <xf numFmtId="0" fontId="16" fillId="38" borderId="19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3" fontId="8" fillId="46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7" fillId="38" borderId="18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0" fontId="8" fillId="38" borderId="18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3" fontId="8" fillId="46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7" fillId="38" borderId="13" xfId="0" applyNumberFormat="1" applyFont="1" applyFill="1" applyBorder="1" applyAlignment="1">
      <alignment horizontal="center" vertical="center"/>
    </xf>
    <xf numFmtId="3" fontId="8" fillId="38" borderId="13" xfId="0" applyNumberFormat="1" applyFont="1" applyFill="1" applyBorder="1" applyAlignment="1">
      <alignment horizontal="center" vertical="center"/>
    </xf>
    <xf numFmtId="0" fontId="8" fillId="38" borderId="13" xfId="0" applyNumberFormat="1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58" fillId="0" borderId="18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58" fillId="0" borderId="13" xfId="0" applyNumberFormat="1" applyFont="1" applyBorder="1" applyAlignment="1">
      <alignment horizontal="center" vertical="center"/>
    </xf>
    <xf numFmtId="0" fontId="65" fillId="0" borderId="22" xfId="0" applyFont="1" applyBorder="1" applyAlignment="1">
      <alignment wrapText="1"/>
    </xf>
    <xf numFmtId="0" fontId="65" fillId="0" borderId="14" xfId="0" applyFont="1" applyBorder="1" applyAlignment="1">
      <alignment wrapText="1"/>
    </xf>
    <xf numFmtId="3" fontId="65" fillId="0" borderId="23" xfId="0" applyNumberFormat="1" applyFont="1" applyBorder="1" applyAlignment="1">
      <alignment horizontal="center" vertical="center" wrapText="1"/>
    </xf>
    <xf numFmtId="0" fontId="66" fillId="0" borderId="24" xfId="0" applyNumberFormat="1" applyFont="1" applyBorder="1" applyAlignment="1">
      <alignment horizontal="center" vertical="center" wrapText="1"/>
    </xf>
    <xf numFmtId="0" fontId="66" fillId="0" borderId="25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27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58" fillId="0" borderId="15" xfId="0" applyNumberFormat="1" applyFont="1" applyBorder="1" applyAlignment="1">
      <alignment horizontal="center" vertical="center"/>
    </xf>
    <xf numFmtId="0" fontId="58" fillId="0" borderId="28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70" fillId="0" borderId="19" xfId="0" applyFont="1" applyBorder="1" applyAlignment="1">
      <alignment horizontal="center" vertical="center" textRotation="90" wrapText="1"/>
    </xf>
    <xf numFmtId="0" fontId="70" fillId="0" borderId="19" xfId="0" applyFont="1" applyBorder="1" applyAlignment="1">
      <alignment horizontal="center" vertical="center" textRotation="90"/>
    </xf>
    <xf numFmtId="0" fontId="71" fillId="0" borderId="18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1" fontId="69" fillId="0" borderId="18" xfId="0" applyNumberFormat="1" applyFont="1" applyBorder="1" applyAlignment="1">
      <alignment horizontal="center" vertical="center"/>
    </xf>
    <xf numFmtId="1" fontId="69" fillId="0" borderId="18" xfId="0" applyNumberFormat="1" applyFont="1" applyFill="1" applyBorder="1" applyAlignment="1">
      <alignment horizontal="center" vertical="center"/>
    </xf>
    <xf numFmtId="1" fontId="71" fillId="0" borderId="18" xfId="0" applyNumberFormat="1" applyFont="1" applyFill="1" applyBorder="1" applyAlignment="1">
      <alignment horizontal="center" vertical="center"/>
    </xf>
    <xf numFmtId="0" fontId="69" fillId="0" borderId="18" xfId="0" applyNumberFormat="1" applyFont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1" fontId="69" fillId="0" borderId="13" xfId="0" applyNumberFormat="1" applyFont="1" applyFill="1" applyBorder="1" applyAlignment="1">
      <alignment horizontal="center" vertical="center"/>
    </xf>
    <xf numFmtId="1" fontId="71" fillId="0" borderId="13" xfId="0" applyNumberFormat="1" applyFont="1" applyFill="1" applyBorder="1" applyAlignment="1">
      <alignment horizontal="center" vertical="center"/>
    </xf>
    <xf numFmtId="0" fontId="69" fillId="0" borderId="13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top" wrapText="1"/>
    </xf>
    <xf numFmtId="0" fontId="11" fillId="0" borderId="29" xfId="0" applyFont="1" applyBorder="1" applyAlignment="1">
      <alignment vertical="center"/>
    </xf>
    <xf numFmtId="0" fontId="57" fillId="0" borderId="29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" fontId="64" fillId="0" borderId="0" xfId="0" applyNumberFormat="1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/>
    </xf>
    <xf numFmtId="3" fontId="37" fillId="0" borderId="18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0" fontId="25" fillId="0" borderId="19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3" fontId="58" fillId="0" borderId="13" xfId="0" applyNumberFormat="1" applyFont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49" fontId="76" fillId="0" borderId="19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3" fontId="77" fillId="46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18" fillId="0" borderId="19" xfId="127" applyFont="1" applyBorder="1" applyAlignment="1">
      <alignment horizontal="center" vertical="center" wrapText="1"/>
      <protection/>
    </xf>
    <xf numFmtId="1" fontId="8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7" fillId="0" borderId="13" xfId="127" applyNumberFormat="1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3" fontId="11" fillId="46" borderId="18" xfId="0" applyNumberFormat="1" applyFont="1" applyFill="1" applyBorder="1" applyAlignment="1">
      <alignment horizontal="center" vertical="center" wrapText="1"/>
    </xf>
    <xf numFmtId="3" fontId="11" fillId="46" borderId="13" xfId="0" applyNumberFormat="1" applyFont="1" applyFill="1" applyBorder="1" applyAlignment="1">
      <alignment horizontal="center" vertical="center" wrapText="1"/>
    </xf>
    <xf numFmtId="0" fontId="11" fillId="46" borderId="13" xfId="0" applyFont="1" applyFill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78" fillId="46" borderId="18" xfId="0" applyNumberFormat="1" applyFont="1" applyFill="1" applyBorder="1" applyAlignment="1">
      <alignment horizontal="center" vertical="center" wrapText="1"/>
    </xf>
    <xf numFmtId="0" fontId="78" fillId="46" borderId="13" xfId="0" applyNumberFormat="1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vertical="center"/>
    </xf>
    <xf numFmtId="0" fontId="7" fillId="14" borderId="13" xfId="0" applyFont="1" applyFill="1" applyBorder="1" applyAlignment="1">
      <alignment horizontal="center" vertical="center"/>
    </xf>
    <xf numFmtId="3" fontId="7" fillId="14" borderId="13" xfId="0" applyNumberFormat="1" applyFont="1" applyFill="1" applyBorder="1" applyAlignment="1">
      <alignment horizontal="center" vertical="center"/>
    </xf>
    <xf numFmtId="3" fontId="8" fillId="14" borderId="13" xfId="0" applyNumberFormat="1" applyFont="1" applyFill="1" applyBorder="1" applyAlignment="1">
      <alignment horizontal="center" vertical="center"/>
    </xf>
    <xf numFmtId="0" fontId="7" fillId="14" borderId="13" xfId="0" applyNumberFormat="1" applyFont="1" applyFill="1" applyBorder="1" applyAlignment="1">
      <alignment horizontal="center" vertical="center"/>
    </xf>
    <xf numFmtId="0" fontId="8" fillId="14" borderId="13" xfId="0" applyNumberFormat="1" applyFont="1" applyFill="1" applyBorder="1" applyAlignment="1">
      <alignment horizontal="center" vertical="center"/>
    </xf>
    <xf numFmtId="3" fontId="80" fillId="38" borderId="13" xfId="0" applyNumberFormat="1" applyFont="1" applyFill="1" applyBorder="1" applyAlignment="1">
      <alignment horizontal="center" vertical="center"/>
    </xf>
    <xf numFmtId="0" fontId="13" fillId="14" borderId="13" xfId="0" applyNumberFormat="1" applyFont="1" applyFill="1" applyBorder="1" applyAlignment="1">
      <alignment horizontal="center" vertical="center"/>
    </xf>
    <xf numFmtId="0" fontId="13" fillId="14" borderId="13" xfId="0" applyNumberFormat="1" applyFont="1" applyFill="1" applyBorder="1" applyAlignment="1">
      <alignment horizontal="center" vertical="center" wrapText="1"/>
    </xf>
    <xf numFmtId="0" fontId="13" fillId="14" borderId="33" xfId="0" applyNumberFormat="1" applyFont="1" applyFill="1" applyBorder="1" applyAlignment="1">
      <alignment horizontal="center" vertical="center" wrapText="1"/>
    </xf>
    <xf numFmtId="0" fontId="41" fillId="14" borderId="33" xfId="0" applyNumberFormat="1" applyFont="1" applyFill="1" applyBorder="1" applyAlignment="1">
      <alignment horizontal="center" vertical="center" wrapText="1"/>
    </xf>
    <xf numFmtId="0" fontId="13" fillId="14" borderId="34" xfId="0" applyNumberFormat="1" applyFont="1" applyFill="1" applyBorder="1" applyAlignment="1">
      <alignment horizontal="center" vertical="center" wrapText="1"/>
    </xf>
    <xf numFmtId="3" fontId="12" fillId="14" borderId="22" xfId="0" applyNumberFormat="1" applyFont="1" applyFill="1" applyBorder="1" applyAlignment="1">
      <alignment horizontal="center" vertical="center" wrapText="1"/>
    </xf>
    <xf numFmtId="0" fontId="35" fillId="14" borderId="35" xfId="0" applyNumberFormat="1" applyFont="1" applyFill="1" applyBorder="1" applyAlignment="1">
      <alignment horizontal="center" vertical="center" wrapText="1"/>
    </xf>
    <xf numFmtId="3" fontId="11" fillId="14" borderId="13" xfId="0" applyNumberFormat="1" applyFont="1" applyFill="1" applyBorder="1" applyAlignment="1">
      <alignment horizontal="center" vertical="center"/>
    </xf>
    <xf numFmtId="0" fontId="11" fillId="14" borderId="13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14" borderId="20" xfId="0" applyFont="1" applyFill="1" applyBorder="1" applyAlignment="1">
      <alignment horizontal="center" vertical="center" wrapText="1"/>
    </xf>
    <xf numFmtId="3" fontId="14" fillId="14" borderId="28" xfId="0" applyNumberFormat="1" applyFont="1" applyFill="1" applyBorder="1" applyAlignment="1">
      <alignment horizontal="center" vertical="center"/>
    </xf>
    <xf numFmtId="0" fontId="58" fillId="14" borderId="13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14" borderId="21" xfId="0" applyFont="1" applyFill="1" applyBorder="1" applyAlignment="1">
      <alignment horizontal="center" vertical="center" wrapText="1"/>
    </xf>
    <xf numFmtId="0" fontId="71" fillId="14" borderId="13" xfId="0" applyFont="1" applyFill="1" applyBorder="1" applyAlignment="1">
      <alignment horizontal="center" vertical="center"/>
    </xf>
    <xf numFmtId="0" fontId="69" fillId="14" borderId="13" xfId="0" applyFont="1" applyFill="1" applyBorder="1" applyAlignment="1">
      <alignment horizontal="center" vertical="center"/>
    </xf>
    <xf numFmtId="1" fontId="69" fillId="14" borderId="13" xfId="0" applyNumberFormat="1" applyFont="1" applyFill="1" applyBorder="1" applyAlignment="1">
      <alignment horizontal="center" vertical="center"/>
    </xf>
    <xf numFmtId="1" fontId="71" fillId="14" borderId="13" xfId="0" applyNumberFormat="1" applyFont="1" applyFill="1" applyBorder="1" applyAlignment="1">
      <alignment horizontal="center" vertical="center"/>
    </xf>
    <xf numFmtId="0" fontId="69" fillId="14" borderId="13" xfId="0" applyNumberFormat="1" applyFont="1" applyFill="1" applyBorder="1" applyAlignment="1">
      <alignment horizontal="center" vertical="center"/>
    </xf>
    <xf numFmtId="3" fontId="11" fillId="14" borderId="13" xfId="0" applyNumberFormat="1" applyFont="1" applyFill="1" applyBorder="1" applyAlignment="1">
      <alignment horizontal="center"/>
    </xf>
    <xf numFmtId="3" fontId="14" fillId="14" borderId="14" xfId="0" applyNumberFormat="1" applyFont="1" applyFill="1" applyBorder="1" applyAlignment="1">
      <alignment horizontal="center" vertical="center"/>
    </xf>
    <xf numFmtId="3" fontId="14" fillId="14" borderId="13" xfId="0" applyNumberFormat="1" applyFont="1" applyFill="1" applyBorder="1" applyAlignment="1">
      <alignment horizontal="center" vertical="center"/>
    </xf>
    <xf numFmtId="0" fontId="11" fillId="14" borderId="13" xfId="0" applyNumberFormat="1" applyFont="1" applyFill="1" applyBorder="1" applyAlignment="1">
      <alignment horizontal="center"/>
    </xf>
    <xf numFmtId="0" fontId="13" fillId="14" borderId="13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1" fillId="14" borderId="13" xfId="0" applyNumberFormat="1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3" fontId="12" fillId="0" borderId="30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2" fillId="0" borderId="38" xfId="0" applyNumberFormat="1" applyFont="1" applyFill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 wrapText="1"/>
    </xf>
    <xf numFmtId="3" fontId="12" fillId="0" borderId="41" xfId="0" applyNumberFormat="1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vertical="center"/>
    </xf>
    <xf numFmtId="3" fontId="12" fillId="14" borderId="13" xfId="0" applyNumberFormat="1" applyFont="1" applyFill="1" applyBorder="1" applyAlignment="1">
      <alignment horizontal="center" vertical="center"/>
    </xf>
    <xf numFmtId="3" fontId="12" fillId="14" borderId="18" xfId="0" applyNumberFormat="1" applyFont="1" applyFill="1" applyBorder="1" applyAlignment="1">
      <alignment horizontal="center" vertical="center"/>
    </xf>
    <xf numFmtId="0" fontId="12" fillId="14" borderId="38" xfId="0" applyNumberFormat="1" applyFont="1" applyFill="1" applyBorder="1" applyAlignment="1">
      <alignment horizontal="center" vertical="center" wrapText="1"/>
    </xf>
    <xf numFmtId="3" fontId="13" fillId="14" borderId="13" xfId="0" applyNumberFormat="1" applyFont="1" applyFill="1" applyBorder="1" applyAlignment="1">
      <alignment horizontal="center" vertical="center" wrapText="1"/>
    </xf>
    <xf numFmtId="3" fontId="37" fillId="14" borderId="13" xfId="0" applyNumberFormat="1" applyFont="1" applyFill="1" applyBorder="1" applyAlignment="1">
      <alignment horizontal="center" vertical="center"/>
    </xf>
    <xf numFmtId="3" fontId="12" fillId="14" borderId="37" xfId="0" applyNumberFormat="1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/>
    </xf>
    <xf numFmtId="0" fontId="11" fillId="14" borderId="13" xfId="0" applyFont="1" applyFill="1" applyBorder="1" applyAlignment="1">
      <alignment horizontal="left"/>
    </xf>
    <xf numFmtId="3" fontId="16" fillId="14" borderId="13" xfId="0" applyNumberFormat="1" applyFont="1" applyFill="1" applyBorder="1" applyAlignment="1">
      <alignment horizontal="center"/>
    </xf>
    <xf numFmtId="10" fontId="13" fillId="14" borderId="13" xfId="0" applyNumberFormat="1" applyFont="1" applyFill="1" applyBorder="1" applyAlignment="1">
      <alignment horizontal="center" wrapText="1"/>
    </xf>
    <xf numFmtId="0" fontId="12" fillId="14" borderId="13" xfId="0" applyNumberFormat="1" applyFont="1" applyFill="1" applyBorder="1" applyAlignment="1">
      <alignment horizontal="center" wrapText="1"/>
    </xf>
    <xf numFmtId="0" fontId="13" fillId="14" borderId="13" xfId="0" applyNumberFormat="1" applyFont="1" applyFill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7" fillId="14" borderId="13" xfId="0" applyNumberFormat="1" applyFont="1" applyFill="1" applyBorder="1" applyAlignment="1">
      <alignment horizontal="center" vertical="center" wrapText="1"/>
    </xf>
    <xf numFmtId="0" fontId="16" fillId="14" borderId="31" xfId="0" applyFont="1" applyFill="1" applyBorder="1" applyAlignment="1">
      <alignment horizontal="center" vertical="center"/>
    </xf>
    <xf numFmtId="0" fontId="78" fillId="14" borderId="13" xfId="0" applyNumberFormat="1" applyFont="1" applyFill="1" applyBorder="1" applyAlignment="1">
      <alignment horizontal="center" vertical="center" wrapText="1"/>
    </xf>
    <xf numFmtId="0" fontId="16" fillId="14" borderId="42" xfId="0" applyFont="1" applyFill="1" applyBorder="1" applyAlignment="1">
      <alignment horizontal="center" vertical="center"/>
    </xf>
    <xf numFmtId="0" fontId="11" fillId="14" borderId="32" xfId="0" applyFont="1" applyFill="1" applyBorder="1" applyAlignment="1">
      <alignment vertical="center"/>
    </xf>
    <xf numFmtId="0" fontId="8" fillId="14" borderId="14" xfId="0" applyFont="1" applyFill="1" applyBorder="1" applyAlignment="1">
      <alignment horizontal="center" vertical="center"/>
    </xf>
    <xf numFmtId="3" fontId="11" fillId="14" borderId="13" xfId="0" applyNumberFormat="1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center" vertical="center"/>
    </xf>
    <xf numFmtId="1" fontId="8" fillId="14" borderId="13" xfId="0" applyNumberFormat="1" applyFont="1" applyFill="1" applyBorder="1" applyAlignment="1">
      <alignment horizontal="center" vertical="center"/>
    </xf>
    <xf numFmtId="1" fontId="7" fillId="14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/>
    </xf>
    <xf numFmtId="0" fontId="85" fillId="0" borderId="0" xfId="129" applyNumberFormat="1" applyFont="1">
      <alignment/>
      <protection/>
    </xf>
    <xf numFmtId="0" fontId="84" fillId="0" borderId="0" xfId="129">
      <alignment/>
      <protection/>
    </xf>
    <xf numFmtId="0" fontId="84" fillId="0" borderId="0" xfId="129" applyNumberFormat="1">
      <alignment/>
      <protection/>
    </xf>
    <xf numFmtId="0" fontId="84" fillId="0" borderId="0" xfId="129" applyNumberFormat="1" applyAlignment="1">
      <alignment wrapText="1"/>
      <protection/>
    </xf>
    <xf numFmtId="0" fontId="86" fillId="0" borderId="0" xfId="129" applyNumberFormat="1" applyFont="1">
      <alignment/>
      <protection/>
    </xf>
    <xf numFmtId="0" fontId="87" fillId="0" borderId="0" xfId="129" applyNumberFormat="1" applyFont="1" applyAlignment="1">
      <alignment horizontal="center"/>
      <protection/>
    </xf>
    <xf numFmtId="0" fontId="88" fillId="0" borderId="0" xfId="129" applyNumberFormat="1" applyFont="1">
      <alignment/>
      <protection/>
    </xf>
    <xf numFmtId="49" fontId="11" fillId="0" borderId="18" xfId="0" applyNumberFormat="1" applyFont="1" applyBorder="1" applyAlignment="1">
      <alignment horizontal="center" vertical="center" wrapText="1"/>
    </xf>
    <xf numFmtId="49" fontId="11" fillId="46" borderId="18" xfId="0" applyNumberFormat="1" applyFont="1" applyFill="1" applyBorder="1" applyAlignment="1">
      <alignment horizontal="left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49" fontId="11" fillId="14" borderId="13" xfId="0" applyNumberFormat="1" applyFont="1" applyFill="1" applyBorder="1" applyAlignment="1">
      <alignment horizontal="center" vertical="center" wrapText="1"/>
    </xf>
    <xf numFmtId="49" fontId="11" fillId="14" borderId="13" xfId="0" applyNumberFormat="1" applyFont="1" applyFill="1" applyBorder="1" applyAlignment="1">
      <alignment horizontal="left" vertical="center" wrapText="1"/>
    </xf>
    <xf numFmtId="0" fontId="11" fillId="14" borderId="21" xfId="0" applyNumberFormat="1" applyFont="1" applyFill="1" applyBorder="1" applyAlignment="1">
      <alignment horizontal="center" vertical="center" wrapText="1"/>
    </xf>
    <xf numFmtId="0" fontId="11" fillId="14" borderId="3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46" borderId="13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/>
    </xf>
    <xf numFmtId="0" fontId="35" fillId="0" borderId="35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41" fillId="0" borderId="33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44" xfId="0" applyNumberFormat="1" applyFont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41" fillId="0" borderId="43" xfId="0" applyNumberFormat="1" applyFont="1" applyBorder="1" applyAlignment="1">
      <alignment horizontal="center" vertical="center" wrapText="1"/>
    </xf>
    <xf numFmtId="0" fontId="13" fillId="0" borderId="45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 wrapText="1"/>
    </xf>
    <xf numFmtId="0" fontId="35" fillId="0" borderId="46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14" borderId="13" xfId="0" applyNumberFormat="1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7" xfId="14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8" xfId="14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140" applyNumberFormat="1" applyFont="1" applyBorder="1" applyAlignment="1">
      <alignment horizontal="center" vertical="center" wrapText="1"/>
    </xf>
    <xf numFmtId="0" fontId="8" fillId="14" borderId="31" xfId="0" applyNumberFormat="1" applyFont="1" applyFill="1" applyBorder="1" applyAlignment="1">
      <alignment horizontal="center" vertical="center" wrapText="1"/>
    </xf>
    <xf numFmtId="0" fontId="8" fillId="14" borderId="38" xfId="14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49" fontId="83" fillId="0" borderId="49" xfId="0" applyNumberFormat="1" applyFont="1" applyBorder="1" applyAlignment="1">
      <alignment horizontal="center" vertical="center" wrapText="1"/>
    </xf>
    <xf numFmtId="0" fontId="78" fillId="0" borderId="18" xfId="0" applyNumberFormat="1" applyFont="1" applyBorder="1" applyAlignment="1">
      <alignment horizontal="center" vertical="center" wrapText="1"/>
    </xf>
    <xf numFmtId="1" fontId="78" fillId="0" borderId="18" xfId="0" applyNumberFormat="1" applyFont="1" applyBorder="1" applyAlignment="1">
      <alignment horizontal="center" vertical="center" wrapText="1"/>
    </xf>
    <xf numFmtId="3" fontId="77" fillId="0" borderId="37" xfId="0" applyNumberFormat="1" applyFont="1" applyBorder="1" applyAlignment="1">
      <alignment horizontal="center" vertical="center" wrapText="1"/>
    </xf>
    <xf numFmtId="1" fontId="78" fillId="14" borderId="13" xfId="0" applyNumberFormat="1" applyFont="1" applyFill="1" applyBorder="1" applyAlignment="1">
      <alignment horizontal="center" vertical="center" wrapText="1"/>
    </xf>
    <xf numFmtId="3" fontId="77" fillId="14" borderId="38" xfId="0" applyNumberFormat="1" applyFont="1" applyFill="1" applyBorder="1" applyAlignment="1">
      <alignment horizontal="center" vertical="center" wrapText="1"/>
    </xf>
    <xf numFmtId="0" fontId="78" fillId="0" borderId="13" xfId="0" applyNumberFormat="1" applyFont="1" applyBorder="1" applyAlignment="1">
      <alignment horizontal="center" vertical="center" wrapText="1"/>
    </xf>
    <xf numFmtId="1" fontId="78" fillId="0" borderId="13" xfId="0" applyNumberFormat="1" applyFont="1" applyBorder="1" applyAlignment="1">
      <alignment horizontal="center" vertical="center" wrapText="1"/>
    </xf>
    <xf numFmtId="3" fontId="77" fillId="0" borderId="38" xfId="0" applyNumberFormat="1" applyFont="1" applyBorder="1" applyAlignment="1">
      <alignment horizontal="center" vertical="center" wrapText="1"/>
    </xf>
    <xf numFmtId="0" fontId="77" fillId="0" borderId="39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3" fontId="57" fillId="0" borderId="18" xfId="0" applyNumberFormat="1" applyFont="1" applyBorder="1" applyAlignment="1">
      <alignment horizontal="center"/>
    </xf>
    <xf numFmtId="3" fontId="58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3" fontId="57" fillId="0" borderId="13" xfId="0" applyNumberFormat="1" applyFont="1" applyBorder="1" applyAlignment="1">
      <alignment horizontal="center"/>
    </xf>
    <xf numFmtId="3" fontId="58" fillId="0" borderId="13" xfId="0" applyNumberFormat="1" applyFont="1" applyBorder="1" applyAlignment="1">
      <alignment horizontal="center"/>
    </xf>
    <xf numFmtId="0" fontId="11" fillId="14" borderId="13" xfId="0" applyFont="1" applyFill="1" applyBorder="1" applyAlignment="1">
      <alignment/>
    </xf>
    <xf numFmtId="3" fontId="57" fillId="14" borderId="13" xfId="0" applyNumberFormat="1" applyFont="1" applyFill="1" applyBorder="1" applyAlignment="1">
      <alignment horizontal="center"/>
    </xf>
    <xf numFmtId="3" fontId="58" fillId="14" borderId="13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14" borderId="31" xfId="0" applyFont="1" applyFill="1" applyBorder="1" applyAlignment="1">
      <alignment horizontal="center" vertical="center"/>
    </xf>
    <xf numFmtId="0" fontId="8" fillId="14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" fontId="12" fillId="14" borderId="3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 vertical="top" wrapText="1"/>
    </xf>
    <xf numFmtId="0" fontId="93" fillId="0" borderId="0" xfId="0" applyFont="1" applyAlignment="1">
      <alignment horizontal="center" vertical="center"/>
    </xf>
    <xf numFmtId="49" fontId="93" fillId="0" borderId="0" xfId="0" applyNumberFormat="1" applyFont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wrapText="1"/>
    </xf>
    <xf numFmtId="3" fontId="13" fillId="14" borderId="13" xfId="0" applyNumberFormat="1" applyFont="1" applyFill="1" applyBorder="1" applyAlignment="1">
      <alignment horizontal="center" wrapText="1"/>
    </xf>
    <xf numFmtId="3" fontId="13" fillId="0" borderId="13" xfId="0" applyNumberFormat="1" applyFont="1" applyBorder="1" applyAlignment="1">
      <alignment horizontal="center" wrapText="1"/>
    </xf>
    <xf numFmtId="3" fontId="13" fillId="0" borderId="13" xfId="0" applyNumberFormat="1" applyFont="1" applyFill="1" applyBorder="1" applyAlignment="1">
      <alignment horizontal="center" wrapText="1"/>
    </xf>
    <xf numFmtId="0" fontId="85" fillId="0" borderId="0" xfId="0" applyNumberFormat="1" applyFont="1" applyAlignment="1">
      <alignment/>
    </xf>
    <xf numFmtId="0" fontId="15" fillId="0" borderId="21" xfId="0" applyNumberFormat="1" applyFont="1" applyBorder="1" applyAlignment="1">
      <alignment horizontal="center" vertical="center" wrapText="1"/>
    </xf>
    <xf numFmtId="0" fontId="15" fillId="0" borderId="33" xfId="0" applyNumberFormat="1" applyFont="1" applyBorder="1" applyAlignment="1">
      <alignment horizontal="center" vertical="center" wrapText="1"/>
    </xf>
    <xf numFmtId="1" fontId="14" fillId="14" borderId="13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 wrapText="1"/>
    </xf>
    <xf numFmtId="0" fontId="37" fillId="0" borderId="18" xfId="140" applyNumberFormat="1" applyFont="1" applyFill="1" applyBorder="1" applyAlignment="1">
      <alignment horizontal="center" vertical="center"/>
    </xf>
    <xf numFmtId="0" fontId="37" fillId="0" borderId="18" xfId="140" applyNumberFormat="1" applyFont="1" applyFill="1" applyBorder="1" applyAlignment="1">
      <alignment horizontal="center" vertical="center" wrapText="1"/>
    </xf>
    <xf numFmtId="0" fontId="12" fillId="14" borderId="31" xfId="0" applyNumberFormat="1" applyFont="1" applyFill="1" applyBorder="1" applyAlignment="1">
      <alignment horizontal="center" vertical="center" wrapText="1"/>
    </xf>
    <xf numFmtId="0" fontId="37" fillId="14" borderId="13" xfId="140" applyNumberFormat="1" applyFont="1" applyFill="1" applyBorder="1" applyAlignment="1">
      <alignment horizontal="center" vertical="center"/>
    </xf>
    <xf numFmtId="0" fontId="37" fillId="14" borderId="13" xfId="140" applyNumberFormat="1" applyFont="1" applyFill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37" fillId="0" borderId="13" xfId="140" applyNumberFormat="1" applyFont="1" applyFill="1" applyBorder="1" applyAlignment="1">
      <alignment horizontal="center" vertical="center"/>
    </xf>
    <xf numFmtId="0" fontId="37" fillId="0" borderId="13" xfId="140" applyNumberFormat="1" applyFont="1" applyFill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39" xfId="14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3" fontId="11" fillId="14" borderId="14" xfId="0" applyNumberFormat="1" applyFont="1" applyFill="1" applyBorder="1" applyAlignment="1">
      <alignment horizontal="center" vertical="center"/>
    </xf>
    <xf numFmtId="0" fontId="11" fillId="14" borderId="14" xfId="0" applyNumberFormat="1" applyFont="1" applyFill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8" fillId="14" borderId="13" xfId="0" applyFont="1" applyFill="1" applyBorder="1" applyAlignment="1">
      <alignment horizont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/>
    </xf>
    <xf numFmtId="0" fontId="70" fillId="0" borderId="13" xfId="0" applyFont="1" applyBorder="1" applyAlignment="1">
      <alignment horizontal="center" vertical="center" textRotation="90" wrapText="1"/>
    </xf>
    <xf numFmtId="0" fontId="70" fillId="0" borderId="19" xfId="0" applyFont="1" applyBorder="1" applyAlignment="1">
      <alignment horizontal="center" vertical="center" textRotation="90" wrapText="1"/>
    </xf>
    <xf numFmtId="0" fontId="68" fillId="0" borderId="19" xfId="0" applyFont="1" applyBorder="1" applyAlignment="1">
      <alignment vertical="center" wrapText="1"/>
    </xf>
    <xf numFmtId="0" fontId="69" fillId="0" borderId="13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8" fillId="0" borderId="13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3" fontId="15" fillId="0" borderId="22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textRotation="90" wrapText="1"/>
    </xf>
    <xf numFmtId="0" fontId="64" fillId="0" borderId="19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1" fillId="14" borderId="13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39" xfId="0" applyNumberFormat="1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90" fillId="0" borderId="13" xfId="0" applyNumberFormat="1" applyFont="1" applyBorder="1" applyAlignment="1">
      <alignment horizontal="center" vertical="center" wrapText="1"/>
    </xf>
    <xf numFmtId="0" fontId="9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82" fillId="0" borderId="15" xfId="0" applyNumberFormat="1" applyFont="1" applyBorder="1" applyAlignment="1">
      <alignment horizontal="center" vertical="top"/>
    </xf>
    <xf numFmtId="0" fontId="70" fillId="0" borderId="13" xfId="0" applyFont="1" applyBorder="1" applyAlignment="1">
      <alignment vertical="center" wrapText="1"/>
    </xf>
    <xf numFmtId="0" fontId="70" fillId="0" borderId="19" xfId="0" applyFont="1" applyBorder="1" applyAlignment="1">
      <alignment vertical="center" wrapText="1"/>
    </xf>
    <xf numFmtId="0" fontId="70" fillId="0" borderId="19" xfId="0" applyFont="1" applyBorder="1" applyAlignment="1">
      <alignment horizontal="center" vertical="center"/>
    </xf>
    <xf numFmtId="0" fontId="84" fillId="0" borderId="13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3" fontId="64" fillId="0" borderId="0" xfId="0" applyNumberFormat="1" applyFont="1" applyAlignment="1">
      <alignment horizontal="left" wrapText="1"/>
    </xf>
    <xf numFmtId="0" fontId="25" fillId="0" borderId="19" xfId="0" applyFont="1" applyBorder="1" applyAlignment="1">
      <alignment horizontal="center" vertical="center"/>
    </xf>
    <xf numFmtId="0" fontId="84" fillId="0" borderId="0" xfId="129" applyNumberFormat="1" applyAlignment="1">
      <alignment horizontal="center" wrapText="1"/>
      <protection/>
    </xf>
    <xf numFmtId="0" fontId="84" fillId="0" borderId="0" xfId="129" applyNumberFormat="1" applyAlignment="1">
      <alignment horizontal="center"/>
      <protection/>
    </xf>
    <xf numFmtId="0" fontId="11" fillId="0" borderId="5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78" fillId="0" borderId="55" xfId="0" applyNumberFormat="1" applyFont="1" applyBorder="1" applyAlignment="1">
      <alignment horizontal="center" vertical="center" wrapText="1"/>
    </xf>
    <xf numFmtId="0" fontId="78" fillId="0" borderId="56" xfId="0" applyNumberFormat="1" applyFont="1" applyBorder="1" applyAlignment="1">
      <alignment horizontal="center" vertical="center" wrapText="1"/>
    </xf>
    <xf numFmtId="0" fontId="83" fillId="0" borderId="57" xfId="0" applyNumberFormat="1" applyFont="1" applyBorder="1" applyAlignment="1">
      <alignment horizontal="center" vertical="center" wrapText="1"/>
    </xf>
    <xf numFmtId="49" fontId="83" fillId="0" borderId="58" xfId="0" applyNumberFormat="1" applyFont="1" applyBorder="1" applyAlignment="1">
      <alignment horizontal="center" vertical="center" wrapText="1"/>
    </xf>
    <xf numFmtId="49" fontId="83" fillId="0" borderId="59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4" fillId="0" borderId="5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9" fontId="65" fillId="0" borderId="54" xfId="0" applyNumberFormat="1" applyFont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 wrapText="1"/>
    </xf>
    <xf numFmtId="0" fontId="65" fillId="0" borderId="53" xfId="0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49" fontId="36" fillId="14" borderId="13" xfId="0" applyNumberFormat="1" applyFont="1" applyFill="1" applyBorder="1" applyAlignment="1">
      <alignment horizontal="center" vertical="center" wrapText="1"/>
    </xf>
    <xf numFmtId="0" fontId="36" fillId="14" borderId="13" xfId="0" applyFont="1" applyFill="1" applyBorder="1" applyAlignment="1">
      <alignment horizontal="center" vertical="center" wrapText="1"/>
    </xf>
    <xf numFmtId="0" fontId="36" fillId="14" borderId="38" xfId="0" applyFont="1" applyFill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49" fontId="21" fillId="0" borderId="62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8" fillId="0" borderId="13" xfId="127" applyFont="1" applyBorder="1" applyAlignment="1">
      <alignment horizontal="center" vertical="center" wrapText="1"/>
      <protection/>
    </xf>
    <xf numFmtId="0" fontId="8" fillId="0" borderId="0" xfId="127" applyFont="1" applyAlignment="1">
      <alignment horizontal="center"/>
      <protection/>
    </xf>
    <xf numFmtId="0" fontId="9" fillId="0" borderId="0" xfId="127" applyFont="1" applyAlignment="1">
      <alignment horizontal="center"/>
      <protection/>
    </xf>
    <xf numFmtId="0" fontId="8" fillId="0" borderId="0" xfId="127" applyFont="1" applyBorder="1" applyAlignment="1">
      <alignment horizontal="center" vertical="top"/>
      <protection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8" fillId="0" borderId="19" xfId="127" applyFont="1" applyBorder="1" applyAlignment="1">
      <alignment horizontal="center" vertical="center" wrapText="1"/>
      <protection/>
    </xf>
    <xf numFmtId="0" fontId="69" fillId="0" borderId="13" xfId="127" applyFont="1" applyBorder="1" applyAlignment="1">
      <alignment horizontal="center" vertical="center" wrapText="1"/>
      <protection/>
    </xf>
    <xf numFmtId="0" fontId="69" fillId="0" borderId="19" xfId="127" applyFont="1" applyBorder="1" applyAlignment="1">
      <alignment horizontal="center" vertical="center" wrapText="1"/>
      <protection/>
    </xf>
    <xf numFmtId="0" fontId="18" fillId="0" borderId="22" xfId="127" applyFont="1" applyBorder="1" applyAlignment="1">
      <alignment horizontal="center" vertical="center"/>
      <protection/>
    </xf>
    <xf numFmtId="0" fontId="18" fillId="0" borderId="50" xfId="127" applyFont="1" applyBorder="1" applyAlignment="1">
      <alignment horizontal="center" vertical="center"/>
      <protection/>
    </xf>
    <xf numFmtId="0" fontId="18" fillId="0" borderId="14" xfId="127" applyFont="1" applyBorder="1" applyAlignment="1">
      <alignment horizontal="center" vertical="center"/>
      <protection/>
    </xf>
    <xf numFmtId="0" fontId="18" fillId="0" borderId="13" xfId="127" applyFont="1" applyBorder="1" applyAlignment="1">
      <alignment horizontal="center" vertical="center"/>
      <protection/>
    </xf>
    <xf numFmtId="0" fontId="11" fillId="0" borderId="32" xfId="0" applyFont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13" fillId="46" borderId="13" xfId="0" applyFont="1" applyFill="1" applyBorder="1" applyAlignment="1">
      <alignment horizontal="center" vertical="center"/>
    </xf>
    <xf numFmtId="0" fontId="13" fillId="46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9" fillId="0" borderId="32" xfId="127" applyFont="1" applyBorder="1" applyAlignment="1">
      <alignment horizontal="center" vertical="center" wrapText="1"/>
      <protection/>
    </xf>
    <xf numFmtId="0" fontId="69" fillId="0" borderId="18" xfId="127" applyFont="1" applyBorder="1" applyAlignment="1">
      <alignment horizontal="center" vertical="center" wrapText="1"/>
      <protection/>
    </xf>
    <xf numFmtId="49" fontId="34" fillId="0" borderId="60" xfId="0" applyNumberFormat="1" applyFont="1" applyBorder="1" applyAlignment="1">
      <alignment horizontal="center" vertical="center" wrapText="1"/>
    </xf>
    <xf numFmtId="49" fontId="34" fillId="0" borderId="67" xfId="0" applyNumberFormat="1" applyFont="1" applyBorder="1" applyAlignment="1">
      <alignment horizontal="center" vertical="center" wrapText="1"/>
    </xf>
    <xf numFmtId="49" fontId="34" fillId="0" borderId="68" xfId="0" applyNumberFormat="1" applyFont="1" applyBorder="1" applyAlignment="1">
      <alignment horizontal="center" vertical="center" wrapText="1"/>
    </xf>
    <xf numFmtId="0" fontId="8" fillId="0" borderId="0" xfId="127" applyFont="1" applyAlignment="1">
      <alignment horizontal="center" wrapText="1"/>
      <protection/>
    </xf>
    <xf numFmtId="49" fontId="76" fillId="0" borderId="69" xfId="0" applyNumberFormat="1" applyFont="1" applyFill="1" applyBorder="1" applyAlignment="1">
      <alignment horizontal="center" vertical="center" wrapText="1"/>
    </xf>
    <xf numFmtId="49" fontId="76" fillId="0" borderId="51" xfId="0" applyNumberFormat="1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/>
    </xf>
    <xf numFmtId="0" fontId="11" fillId="14" borderId="18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</cellXfs>
  <cellStyles count="13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ейтральный" xfId="123"/>
    <cellStyle name="Нейтральный 2" xfId="124"/>
    <cellStyle name="Нейтральный 2 2" xfId="125"/>
    <cellStyle name="Обычный 2" xfId="126"/>
    <cellStyle name="Обычный 2 2" xfId="127"/>
    <cellStyle name="Обычный 2 3" xfId="128"/>
    <cellStyle name="Обычный 3" xfId="129"/>
    <cellStyle name="Плохой" xfId="130"/>
    <cellStyle name="Плохой 2" xfId="131"/>
    <cellStyle name="Плохой 2 2" xfId="132"/>
    <cellStyle name="Пояснение" xfId="133"/>
    <cellStyle name="Пояснение 2" xfId="134"/>
    <cellStyle name="Пояснение 2 2" xfId="135"/>
    <cellStyle name="Примечание" xfId="136"/>
    <cellStyle name="Примечание 2" xfId="137"/>
    <cellStyle name="Примечание 2 2" xfId="138"/>
    <cellStyle name="Примечание 3" xfId="139"/>
    <cellStyle name="Percent" xfId="140"/>
    <cellStyle name="Процентный 2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Хороший" xfId="150"/>
    <cellStyle name="Хороший 2" xfId="151"/>
    <cellStyle name="Хороший 2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2085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3181350" y="20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181350" y="20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181350" y="20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181350" y="20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3181350" y="20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181350" y="20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181350" y="20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5114925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3190875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60" zoomScaleNormal="60" zoomScalePageLayoutView="0" workbookViewId="0" topLeftCell="C1">
      <selection activeCell="O12" sqref="O12"/>
    </sheetView>
  </sheetViews>
  <sheetFormatPr defaultColWidth="9.00390625" defaultRowHeight="12.75"/>
  <cols>
    <col min="1" max="1" width="5.375" style="4" customWidth="1"/>
    <col min="2" max="2" width="32.00390625" style="0" customWidth="1"/>
    <col min="3" max="3" width="16.00390625" style="4" customWidth="1"/>
    <col min="4" max="4" width="17.125" style="4" customWidth="1"/>
    <col min="5" max="5" width="15.25390625" style="4" customWidth="1"/>
    <col min="6" max="6" width="21.00390625" style="4" customWidth="1"/>
    <col min="7" max="7" width="20.00390625" style="0" customWidth="1"/>
    <col min="8" max="8" width="17.875" style="0" customWidth="1"/>
    <col min="9" max="9" width="16.25390625" style="0" customWidth="1"/>
    <col min="10" max="10" width="18.00390625" style="0" customWidth="1"/>
    <col min="11" max="11" width="17.625" style="0" customWidth="1"/>
    <col min="12" max="12" width="18.375" style="0" customWidth="1"/>
  </cols>
  <sheetData>
    <row r="1" spans="1:12" s="1" customFormat="1" ht="84.75" customHeight="1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 s="1" customFormat="1" ht="41.25" customHeight="1">
      <c r="A2" s="449" t="s">
        <v>177</v>
      </c>
      <c r="B2" s="449" t="s">
        <v>10</v>
      </c>
      <c r="C2" s="447" t="s">
        <v>262</v>
      </c>
      <c r="D2" s="447"/>
      <c r="E2" s="447"/>
      <c r="F2" s="447"/>
      <c r="G2" s="447"/>
      <c r="H2" s="448" t="s">
        <v>263</v>
      </c>
      <c r="I2" s="448"/>
      <c r="J2" s="448"/>
      <c r="K2" s="448"/>
      <c r="L2" s="448"/>
    </row>
    <row r="3" spans="1:12" s="2" customFormat="1" ht="98.25" customHeight="1" thickBot="1">
      <c r="A3" s="450"/>
      <c r="B3" s="450"/>
      <c r="C3" s="76" t="s">
        <v>2</v>
      </c>
      <c r="D3" s="76" t="s">
        <v>3</v>
      </c>
      <c r="E3" s="76" t="s">
        <v>4</v>
      </c>
      <c r="F3" s="77" t="s">
        <v>5</v>
      </c>
      <c r="G3" s="76" t="s">
        <v>6</v>
      </c>
      <c r="H3" s="78" t="s">
        <v>2</v>
      </c>
      <c r="I3" s="78" t="s">
        <v>3</v>
      </c>
      <c r="J3" s="78" t="s">
        <v>4</v>
      </c>
      <c r="K3" s="78" t="s">
        <v>7</v>
      </c>
      <c r="L3" s="78" t="s">
        <v>6</v>
      </c>
    </row>
    <row r="4" spans="1:12" ht="28.5" customHeight="1" thickTop="1">
      <c r="A4" s="79">
        <v>1</v>
      </c>
      <c r="B4" s="80" t="s">
        <v>13</v>
      </c>
      <c r="C4" s="81">
        <v>6</v>
      </c>
      <c r="D4" s="81">
        <v>90</v>
      </c>
      <c r="E4" s="81">
        <v>5247</v>
      </c>
      <c r="F4" s="82">
        <v>5343</v>
      </c>
      <c r="G4" s="83">
        <v>3091</v>
      </c>
      <c r="H4" s="84">
        <v>6</v>
      </c>
      <c r="I4" s="84">
        <v>91</v>
      </c>
      <c r="J4" s="84">
        <v>5279</v>
      </c>
      <c r="K4" s="85">
        <f>H4+I4+J4</f>
        <v>5376</v>
      </c>
      <c r="L4" s="86">
        <v>3098</v>
      </c>
    </row>
    <row r="5" spans="1:12" ht="28.5" customHeight="1">
      <c r="A5" s="216">
        <v>2</v>
      </c>
      <c r="B5" s="217" t="s">
        <v>14</v>
      </c>
      <c r="C5" s="218">
        <v>5</v>
      </c>
      <c r="D5" s="218">
        <v>33</v>
      </c>
      <c r="E5" s="219">
        <v>2306</v>
      </c>
      <c r="F5" s="220">
        <v>2344</v>
      </c>
      <c r="G5" s="220">
        <v>1442</v>
      </c>
      <c r="H5" s="221">
        <v>5</v>
      </c>
      <c r="I5" s="221">
        <v>33</v>
      </c>
      <c r="J5" s="221">
        <v>2306</v>
      </c>
      <c r="K5" s="220">
        <f aca="true" t="shared" si="0" ref="K5:K21">H5+I5+J5</f>
        <v>2344</v>
      </c>
      <c r="L5" s="222">
        <v>1442</v>
      </c>
    </row>
    <row r="6" spans="1:12" ht="28.5" customHeight="1">
      <c r="A6" s="44">
        <v>3</v>
      </c>
      <c r="B6" s="87" t="s">
        <v>15</v>
      </c>
      <c r="C6" s="88">
        <v>16</v>
      </c>
      <c r="D6" s="88">
        <v>66</v>
      </c>
      <c r="E6" s="88">
        <v>6211</v>
      </c>
      <c r="F6" s="89">
        <v>6293</v>
      </c>
      <c r="G6" s="90">
        <v>3884</v>
      </c>
      <c r="H6" s="91">
        <v>17</v>
      </c>
      <c r="I6" s="91">
        <v>66</v>
      </c>
      <c r="J6" s="91">
        <v>6234</v>
      </c>
      <c r="K6" s="92">
        <f t="shared" si="0"/>
        <v>6317</v>
      </c>
      <c r="L6" s="93">
        <v>3895</v>
      </c>
    </row>
    <row r="7" spans="1:12" ht="28.5" customHeight="1">
      <c r="A7" s="216">
        <v>4</v>
      </c>
      <c r="B7" s="217" t="s">
        <v>16</v>
      </c>
      <c r="C7" s="218">
        <v>14</v>
      </c>
      <c r="D7" s="218">
        <v>286</v>
      </c>
      <c r="E7" s="219">
        <v>14685</v>
      </c>
      <c r="F7" s="220">
        <v>14985</v>
      </c>
      <c r="G7" s="220">
        <v>5721</v>
      </c>
      <c r="H7" s="221">
        <v>14</v>
      </c>
      <c r="I7" s="221">
        <v>286</v>
      </c>
      <c r="J7" s="221">
        <v>14763</v>
      </c>
      <c r="K7" s="220">
        <f t="shared" si="0"/>
        <v>15063</v>
      </c>
      <c r="L7" s="222">
        <v>5744</v>
      </c>
    </row>
    <row r="8" spans="1:12" ht="28.5" customHeight="1">
      <c r="A8" s="44">
        <v>5</v>
      </c>
      <c r="B8" s="87" t="s">
        <v>17</v>
      </c>
      <c r="C8" s="88">
        <v>12</v>
      </c>
      <c r="D8" s="88">
        <v>116</v>
      </c>
      <c r="E8" s="88">
        <v>9435</v>
      </c>
      <c r="F8" s="89">
        <v>9563</v>
      </c>
      <c r="G8" s="90">
        <v>7652</v>
      </c>
      <c r="H8" s="91">
        <v>12</v>
      </c>
      <c r="I8" s="91">
        <v>118</v>
      </c>
      <c r="J8" s="91">
        <v>9471</v>
      </c>
      <c r="K8" s="92">
        <f t="shared" si="0"/>
        <v>9601</v>
      </c>
      <c r="L8" s="93">
        <v>7671</v>
      </c>
    </row>
    <row r="9" spans="1:12" ht="28.5" customHeight="1">
      <c r="A9" s="216">
        <v>6</v>
      </c>
      <c r="B9" s="217" t="s">
        <v>18</v>
      </c>
      <c r="C9" s="218">
        <v>18</v>
      </c>
      <c r="D9" s="218">
        <v>175</v>
      </c>
      <c r="E9" s="219">
        <v>14226</v>
      </c>
      <c r="F9" s="220">
        <v>14419</v>
      </c>
      <c r="G9" s="220">
        <v>7832</v>
      </c>
      <c r="H9" s="221">
        <v>19</v>
      </c>
      <c r="I9" s="221">
        <v>178</v>
      </c>
      <c r="J9" s="221">
        <v>14305</v>
      </c>
      <c r="K9" s="220">
        <f t="shared" si="0"/>
        <v>14502</v>
      </c>
      <c r="L9" s="222">
        <v>7848</v>
      </c>
    </row>
    <row r="10" spans="1:12" ht="28.5" customHeight="1">
      <c r="A10" s="44">
        <v>7</v>
      </c>
      <c r="B10" s="87" t="s">
        <v>19</v>
      </c>
      <c r="C10" s="88">
        <v>8</v>
      </c>
      <c r="D10" s="88">
        <v>114</v>
      </c>
      <c r="E10" s="88">
        <v>5272</v>
      </c>
      <c r="F10" s="89">
        <v>5394</v>
      </c>
      <c r="G10" s="90">
        <v>4124</v>
      </c>
      <c r="H10" s="91">
        <v>8</v>
      </c>
      <c r="I10" s="91">
        <v>117</v>
      </c>
      <c r="J10" s="91">
        <v>5309</v>
      </c>
      <c r="K10" s="92">
        <f t="shared" si="0"/>
        <v>5434</v>
      </c>
      <c r="L10" s="93">
        <v>4139</v>
      </c>
    </row>
    <row r="11" spans="1:12" ht="28.5" customHeight="1">
      <c r="A11" s="216">
        <v>8</v>
      </c>
      <c r="B11" s="217" t="s">
        <v>20</v>
      </c>
      <c r="C11" s="218">
        <v>6</v>
      </c>
      <c r="D11" s="218">
        <v>86</v>
      </c>
      <c r="E11" s="219">
        <v>5453</v>
      </c>
      <c r="F11" s="220">
        <v>5545</v>
      </c>
      <c r="G11" s="220">
        <v>4349</v>
      </c>
      <c r="H11" s="221">
        <v>6</v>
      </c>
      <c r="I11" s="221">
        <v>87</v>
      </c>
      <c r="J11" s="221">
        <v>5465</v>
      </c>
      <c r="K11" s="220">
        <f t="shared" si="0"/>
        <v>5558</v>
      </c>
      <c r="L11" s="222">
        <v>4355</v>
      </c>
    </row>
    <row r="12" spans="1:12" ht="28.5" customHeight="1">
      <c r="A12" s="44">
        <v>9</v>
      </c>
      <c r="B12" s="87" t="s">
        <v>21</v>
      </c>
      <c r="C12" s="88">
        <v>5</v>
      </c>
      <c r="D12" s="88">
        <v>89</v>
      </c>
      <c r="E12" s="88">
        <v>5981</v>
      </c>
      <c r="F12" s="89">
        <v>6075</v>
      </c>
      <c r="G12" s="90">
        <v>3999</v>
      </c>
      <c r="H12" s="91">
        <v>5</v>
      </c>
      <c r="I12" s="91">
        <v>90</v>
      </c>
      <c r="J12" s="91">
        <v>6007</v>
      </c>
      <c r="K12" s="92">
        <f t="shared" si="0"/>
        <v>6102</v>
      </c>
      <c r="L12" s="93">
        <v>4012</v>
      </c>
    </row>
    <row r="13" spans="1:12" ht="28.5" customHeight="1">
      <c r="A13" s="216">
        <v>10</v>
      </c>
      <c r="B13" s="217" t="s">
        <v>22</v>
      </c>
      <c r="C13" s="218">
        <v>11</v>
      </c>
      <c r="D13" s="218">
        <v>41</v>
      </c>
      <c r="E13" s="219">
        <v>2414</v>
      </c>
      <c r="F13" s="220">
        <v>2466</v>
      </c>
      <c r="G13" s="220">
        <v>1296</v>
      </c>
      <c r="H13" s="221">
        <v>12</v>
      </c>
      <c r="I13" s="221">
        <v>43</v>
      </c>
      <c r="J13" s="221">
        <v>2430</v>
      </c>
      <c r="K13" s="220">
        <f t="shared" si="0"/>
        <v>2485</v>
      </c>
      <c r="L13" s="222">
        <v>1302</v>
      </c>
    </row>
    <row r="14" spans="1:12" ht="28.5" customHeight="1">
      <c r="A14" s="44">
        <v>11</v>
      </c>
      <c r="B14" s="87" t="s">
        <v>23</v>
      </c>
      <c r="C14" s="88">
        <v>7</v>
      </c>
      <c r="D14" s="88">
        <v>70</v>
      </c>
      <c r="E14" s="88">
        <v>4154</v>
      </c>
      <c r="F14" s="89">
        <v>4231</v>
      </c>
      <c r="G14" s="90">
        <v>2232</v>
      </c>
      <c r="H14" s="91">
        <v>7</v>
      </c>
      <c r="I14" s="91">
        <v>70</v>
      </c>
      <c r="J14" s="91">
        <v>4173</v>
      </c>
      <c r="K14" s="92">
        <f t="shared" si="0"/>
        <v>4250</v>
      </c>
      <c r="L14" s="93">
        <v>2243</v>
      </c>
    </row>
    <row r="15" spans="1:12" ht="28.5" customHeight="1">
      <c r="A15" s="216">
        <v>12</v>
      </c>
      <c r="B15" s="217" t="s">
        <v>24</v>
      </c>
      <c r="C15" s="218">
        <v>3</v>
      </c>
      <c r="D15" s="218">
        <v>95</v>
      </c>
      <c r="E15" s="219">
        <v>5550</v>
      </c>
      <c r="F15" s="220">
        <v>5648</v>
      </c>
      <c r="G15" s="220">
        <v>3075</v>
      </c>
      <c r="H15" s="221">
        <v>3</v>
      </c>
      <c r="I15" s="221">
        <v>97</v>
      </c>
      <c r="J15" s="221">
        <v>5575</v>
      </c>
      <c r="K15" s="220">
        <f t="shared" si="0"/>
        <v>5675</v>
      </c>
      <c r="L15" s="222">
        <v>3087</v>
      </c>
    </row>
    <row r="16" spans="1:12" ht="28.5" customHeight="1">
      <c r="A16" s="44">
        <v>13</v>
      </c>
      <c r="B16" s="87" t="s">
        <v>25</v>
      </c>
      <c r="C16" s="88">
        <v>3</v>
      </c>
      <c r="D16" s="88">
        <v>47</v>
      </c>
      <c r="E16" s="88">
        <v>2971</v>
      </c>
      <c r="F16" s="89">
        <v>3021</v>
      </c>
      <c r="G16" s="90">
        <v>1287</v>
      </c>
      <c r="H16" s="91">
        <v>4</v>
      </c>
      <c r="I16" s="91">
        <v>48</v>
      </c>
      <c r="J16" s="91">
        <v>2991</v>
      </c>
      <c r="K16" s="92">
        <f t="shared" si="0"/>
        <v>3043</v>
      </c>
      <c r="L16" s="93">
        <v>1290</v>
      </c>
    </row>
    <row r="17" spans="1:12" ht="28.5" customHeight="1">
      <c r="A17" s="216">
        <v>14</v>
      </c>
      <c r="B17" s="217" t="s">
        <v>26</v>
      </c>
      <c r="C17" s="218">
        <v>4</v>
      </c>
      <c r="D17" s="218">
        <v>62</v>
      </c>
      <c r="E17" s="219">
        <v>3486</v>
      </c>
      <c r="F17" s="220">
        <v>3552</v>
      </c>
      <c r="G17" s="220">
        <v>2460</v>
      </c>
      <c r="H17" s="221">
        <v>5</v>
      </c>
      <c r="I17" s="221">
        <v>62</v>
      </c>
      <c r="J17" s="221">
        <v>3502</v>
      </c>
      <c r="K17" s="220">
        <f t="shared" si="0"/>
        <v>3569</v>
      </c>
      <c r="L17" s="222">
        <v>2469</v>
      </c>
    </row>
    <row r="18" spans="1:12" ht="28.5" customHeight="1">
      <c r="A18" s="44">
        <v>15</v>
      </c>
      <c r="B18" s="87" t="s">
        <v>27</v>
      </c>
      <c r="C18" s="88">
        <v>4</v>
      </c>
      <c r="D18" s="88">
        <v>59</v>
      </c>
      <c r="E18" s="88">
        <v>3426</v>
      </c>
      <c r="F18" s="89">
        <v>3489</v>
      </c>
      <c r="G18" s="90">
        <v>1705</v>
      </c>
      <c r="H18" s="91">
        <v>5</v>
      </c>
      <c r="I18" s="91">
        <v>59</v>
      </c>
      <c r="J18" s="91">
        <v>3443</v>
      </c>
      <c r="K18" s="92">
        <f t="shared" si="0"/>
        <v>3507</v>
      </c>
      <c r="L18" s="93">
        <v>1706</v>
      </c>
    </row>
    <row r="19" spans="1:12" ht="28.5" customHeight="1">
      <c r="A19" s="216">
        <v>16</v>
      </c>
      <c r="B19" s="217" t="s">
        <v>28</v>
      </c>
      <c r="C19" s="218">
        <v>2</v>
      </c>
      <c r="D19" s="218">
        <v>87</v>
      </c>
      <c r="E19" s="219">
        <v>9183</v>
      </c>
      <c r="F19" s="220">
        <v>9272</v>
      </c>
      <c r="G19" s="220">
        <v>1823</v>
      </c>
      <c r="H19" s="221">
        <v>2</v>
      </c>
      <c r="I19" s="221">
        <v>90</v>
      </c>
      <c r="J19" s="221">
        <v>9225</v>
      </c>
      <c r="K19" s="220">
        <f t="shared" si="0"/>
        <v>9317</v>
      </c>
      <c r="L19" s="222">
        <v>1840</v>
      </c>
    </row>
    <row r="20" spans="1:12" ht="28.5" customHeight="1">
      <c r="A20" s="44">
        <v>17</v>
      </c>
      <c r="B20" s="87" t="s">
        <v>29</v>
      </c>
      <c r="C20" s="88">
        <v>3</v>
      </c>
      <c r="D20" s="88">
        <v>94</v>
      </c>
      <c r="E20" s="88">
        <v>5740</v>
      </c>
      <c r="F20" s="89">
        <v>5837</v>
      </c>
      <c r="G20" s="90">
        <v>5365</v>
      </c>
      <c r="H20" s="91">
        <v>3</v>
      </c>
      <c r="I20" s="91">
        <v>94</v>
      </c>
      <c r="J20" s="91">
        <v>5741</v>
      </c>
      <c r="K20" s="92">
        <f t="shared" si="0"/>
        <v>5838</v>
      </c>
      <c r="L20" s="93">
        <v>5365</v>
      </c>
    </row>
    <row r="21" spans="1:12" ht="28.5" customHeight="1">
      <c r="A21" s="216">
        <v>18</v>
      </c>
      <c r="B21" s="217" t="s">
        <v>30</v>
      </c>
      <c r="C21" s="218">
        <v>8</v>
      </c>
      <c r="D21" s="218">
        <v>87</v>
      </c>
      <c r="E21" s="219">
        <v>6893</v>
      </c>
      <c r="F21" s="220">
        <v>6988</v>
      </c>
      <c r="G21" s="220">
        <v>4430</v>
      </c>
      <c r="H21" s="221">
        <v>8</v>
      </c>
      <c r="I21" s="221">
        <v>88</v>
      </c>
      <c r="J21" s="221">
        <v>6919</v>
      </c>
      <c r="K21" s="220">
        <f t="shared" si="0"/>
        <v>7015</v>
      </c>
      <c r="L21" s="222">
        <v>4446</v>
      </c>
    </row>
    <row r="22" spans="1:12" s="3" customFormat="1" ht="39.75" customHeight="1">
      <c r="A22" s="445" t="s">
        <v>8</v>
      </c>
      <c r="B22" s="446"/>
      <c r="C22" s="94">
        <v>135</v>
      </c>
      <c r="D22" s="94">
        <v>1697</v>
      </c>
      <c r="E22" s="94">
        <v>112633</v>
      </c>
      <c r="F22" s="94">
        <v>114465</v>
      </c>
      <c r="G22" s="94">
        <v>65767</v>
      </c>
      <c r="H22" s="223">
        <f>SUM(H4:H21)</f>
        <v>141</v>
      </c>
      <c r="I22" s="223">
        <f>SUM(I4:I21)</f>
        <v>1717</v>
      </c>
      <c r="J22" s="223">
        <f>SUM(J4:J21)</f>
        <v>113138</v>
      </c>
      <c r="K22" s="223">
        <f>SUM(K4:K21)</f>
        <v>114996</v>
      </c>
      <c r="L22" s="223">
        <f>SUM(L4:L21)</f>
        <v>65952</v>
      </c>
    </row>
    <row r="23" spans="3:6" ht="20.25" customHeight="1">
      <c r="C23" s="5"/>
      <c r="D23" s="5"/>
      <c r="E23" s="5"/>
      <c r="F23" s="5"/>
    </row>
  </sheetData>
  <sheetProtection/>
  <mergeCells count="6">
    <mergeCell ref="A1:L1"/>
    <mergeCell ref="A22:B22"/>
    <mergeCell ref="C2:G2"/>
    <mergeCell ref="H2:L2"/>
    <mergeCell ref="A2:A3"/>
    <mergeCell ref="B2:B3"/>
  </mergeCells>
  <printOptions/>
  <pageMargins left="1.04" right="0.16" top="0.69" bottom="1" header="0.5" footer="0.5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="65" zoomScaleNormal="65" zoomScalePageLayoutView="0" workbookViewId="0" topLeftCell="A1">
      <selection activeCell="P10" sqref="P10"/>
    </sheetView>
  </sheetViews>
  <sheetFormatPr defaultColWidth="12.00390625" defaultRowHeight="12.75"/>
  <cols>
    <col min="1" max="1" width="5.00390625" style="30" customWidth="1"/>
    <col min="2" max="2" width="26.25390625" style="21" customWidth="1"/>
    <col min="3" max="3" width="15.75390625" style="21" customWidth="1"/>
    <col min="4" max="4" width="17.625" style="21" customWidth="1"/>
    <col min="5" max="5" width="15.875" style="21" customWidth="1"/>
    <col min="6" max="6" width="12.25390625" style="21" customWidth="1"/>
    <col min="7" max="7" width="11.00390625" style="21" customWidth="1"/>
    <col min="8" max="8" width="9.00390625" style="21" customWidth="1"/>
    <col min="9" max="10" width="10.125" style="21" customWidth="1"/>
    <col min="11" max="12" width="12.00390625" style="21" customWidth="1"/>
    <col min="13" max="13" width="19.125" style="21" customWidth="1"/>
    <col min="14" max="14" width="16.75390625" style="21" customWidth="1"/>
    <col min="15" max="16384" width="12.00390625" style="21" customWidth="1"/>
  </cols>
  <sheetData>
    <row r="1" spans="1:14" s="20" customFormat="1" ht="51.75" customHeight="1">
      <c r="A1" s="514" t="s">
        <v>300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58.5" customHeight="1">
      <c r="A2" s="467" t="s">
        <v>9</v>
      </c>
      <c r="B2" s="440" t="s">
        <v>10</v>
      </c>
      <c r="C2" s="459" t="s">
        <v>180</v>
      </c>
      <c r="D2" s="459" t="s">
        <v>80</v>
      </c>
      <c r="E2" s="459"/>
      <c r="F2" s="459" t="s">
        <v>181</v>
      </c>
      <c r="G2" s="459"/>
      <c r="H2" s="459"/>
      <c r="I2" s="459"/>
      <c r="J2" s="459"/>
      <c r="K2" s="459" t="s">
        <v>182</v>
      </c>
      <c r="L2" s="459" t="s">
        <v>183</v>
      </c>
      <c r="M2" s="459" t="s">
        <v>184</v>
      </c>
      <c r="N2" s="459"/>
    </row>
    <row r="3" spans="1:14" ht="41.25" customHeight="1" thickBot="1">
      <c r="A3" s="517"/>
      <c r="B3" s="434"/>
      <c r="C3" s="460"/>
      <c r="D3" s="99" t="s">
        <v>185</v>
      </c>
      <c r="E3" s="100" t="s">
        <v>186</v>
      </c>
      <c r="F3" s="143" t="s">
        <v>163</v>
      </c>
      <c r="G3" s="144" t="s">
        <v>187</v>
      </c>
      <c r="H3" s="144" t="s">
        <v>188</v>
      </c>
      <c r="I3" s="144" t="s">
        <v>189</v>
      </c>
      <c r="J3" s="144" t="s">
        <v>190</v>
      </c>
      <c r="K3" s="460"/>
      <c r="L3" s="460"/>
      <c r="M3" s="143" t="s">
        <v>163</v>
      </c>
      <c r="N3" s="144" t="s">
        <v>191</v>
      </c>
    </row>
    <row r="4" spans="1:14" s="22" customFormat="1" ht="27.75" customHeight="1" thickTop="1">
      <c r="A4" s="145">
        <v>1</v>
      </c>
      <c r="B4" s="80" t="s">
        <v>13</v>
      </c>
      <c r="C4" s="137">
        <v>32</v>
      </c>
      <c r="D4" s="137">
        <v>85</v>
      </c>
      <c r="E4" s="60">
        <v>1069</v>
      </c>
      <c r="F4" s="146">
        <v>6</v>
      </c>
      <c r="G4" s="146">
        <v>5</v>
      </c>
      <c r="H4" s="146">
        <v>1</v>
      </c>
      <c r="I4" s="137">
        <v>0</v>
      </c>
      <c r="J4" s="137">
        <v>0</v>
      </c>
      <c r="K4" s="147">
        <v>0</v>
      </c>
      <c r="L4" s="147">
        <v>0</v>
      </c>
      <c r="M4" s="147">
        <v>0</v>
      </c>
      <c r="N4" s="137">
        <v>0</v>
      </c>
    </row>
    <row r="5" spans="1:14" s="23" customFormat="1" ht="27.75" customHeight="1">
      <c r="A5" s="249">
        <v>2</v>
      </c>
      <c r="B5" s="217" t="s">
        <v>14</v>
      </c>
      <c r="C5" s="396">
        <v>39</v>
      </c>
      <c r="D5" s="396">
        <v>83</v>
      </c>
      <c r="E5" s="232">
        <v>961</v>
      </c>
      <c r="F5" s="396">
        <v>1</v>
      </c>
      <c r="G5" s="396">
        <v>1</v>
      </c>
      <c r="H5" s="396">
        <v>0</v>
      </c>
      <c r="I5" s="396">
        <v>0</v>
      </c>
      <c r="J5" s="396">
        <v>0</v>
      </c>
      <c r="K5" s="395">
        <v>10</v>
      </c>
      <c r="L5" s="395">
        <v>9</v>
      </c>
      <c r="M5" s="395">
        <v>0</v>
      </c>
      <c r="N5" s="396">
        <v>0</v>
      </c>
    </row>
    <row r="6" spans="1:14" s="23" customFormat="1" ht="27.75" customHeight="1">
      <c r="A6" s="132">
        <v>3</v>
      </c>
      <c r="B6" s="87" t="s">
        <v>15</v>
      </c>
      <c r="C6" s="95">
        <v>137</v>
      </c>
      <c r="D6" s="95">
        <v>220</v>
      </c>
      <c r="E6" s="58">
        <v>1688</v>
      </c>
      <c r="F6" s="148">
        <v>6</v>
      </c>
      <c r="G6" s="148">
        <v>6</v>
      </c>
      <c r="H6" s="148">
        <v>0</v>
      </c>
      <c r="I6" s="95">
        <v>0</v>
      </c>
      <c r="J6" s="95">
        <v>0</v>
      </c>
      <c r="K6" s="96">
        <v>20</v>
      </c>
      <c r="L6" s="96">
        <v>19</v>
      </c>
      <c r="M6" s="96">
        <v>98</v>
      </c>
      <c r="N6" s="95">
        <v>4</v>
      </c>
    </row>
    <row r="7" spans="1:14" s="23" customFormat="1" ht="27.75" customHeight="1">
      <c r="A7" s="249">
        <v>4</v>
      </c>
      <c r="B7" s="217" t="s">
        <v>16</v>
      </c>
      <c r="C7" s="396">
        <v>179</v>
      </c>
      <c r="D7" s="396">
        <v>33</v>
      </c>
      <c r="E7" s="232">
        <v>3211</v>
      </c>
      <c r="F7" s="396">
        <v>27</v>
      </c>
      <c r="G7" s="396">
        <v>23</v>
      </c>
      <c r="H7" s="396">
        <v>4</v>
      </c>
      <c r="I7" s="396">
        <v>0</v>
      </c>
      <c r="J7" s="396">
        <v>0</v>
      </c>
      <c r="K7" s="395">
        <v>13</v>
      </c>
      <c r="L7" s="395">
        <v>63</v>
      </c>
      <c r="M7" s="395">
        <v>9</v>
      </c>
      <c r="N7" s="396">
        <v>0</v>
      </c>
    </row>
    <row r="8" spans="1:14" s="23" customFormat="1" ht="27.75" customHeight="1">
      <c r="A8" s="132">
        <v>5</v>
      </c>
      <c r="B8" s="87" t="s">
        <v>17</v>
      </c>
      <c r="C8" s="95">
        <v>0</v>
      </c>
      <c r="D8" s="95">
        <v>124</v>
      </c>
      <c r="E8" s="58">
        <v>2566</v>
      </c>
      <c r="F8" s="148">
        <v>24</v>
      </c>
      <c r="G8" s="148">
        <v>17</v>
      </c>
      <c r="H8" s="148">
        <v>7</v>
      </c>
      <c r="I8" s="95">
        <v>0</v>
      </c>
      <c r="J8" s="95">
        <v>0</v>
      </c>
      <c r="K8" s="96">
        <v>23</v>
      </c>
      <c r="L8" s="96">
        <v>31</v>
      </c>
      <c r="M8" s="96">
        <v>39</v>
      </c>
      <c r="N8" s="95">
        <v>20</v>
      </c>
    </row>
    <row r="9" spans="1:14" s="23" customFormat="1" ht="27.75" customHeight="1">
      <c r="A9" s="249">
        <v>6</v>
      </c>
      <c r="B9" s="217" t="s">
        <v>18</v>
      </c>
      <c r="C9" s="396">
        <v>315</v>
      </c>
      <c r="D9" s="396">
        <v>238</v>
      </c>
      <c r="E9" s="232">
        <v>3297</v>
      </c>
      <c r="F9" s="396">
        <v>11</v>
      </c>
      <c r="G9" s="396">
        <v>9</v>
      </c>
      <c r="H9" s="396">
        <v>2</v>
      </c>
      <c r="I9" s="396">
        <v>0</v>
      </c>
      <c r="J9" s="396">
        <v>0</v>
      </c>
      <c r="K9" s="395">
        <v>12</v>
      </c>
      <c r="L9" s="395">
        <v>35</v>
      </c>
      <c r="M9" s="395">
        <v>0</v>
      </c>
      <c r="N9" s="396">
        <v>0</v>
      </c>
    </row>
    <row r="10" spans="1:14" s="23" customFormat="1" ht="27.75" customHeight="1">
      <c r="A10" s="132">
        <v>7</v>
      </c>
      <c r="B10" s="87" t="s">
        <v>19</v>
      </c>
      <c r="C10" s="95">
        <v>104</v>
      </c>
      <c r="D10" s="95">
        <v>91</v>
      </c>
      <c r="E10" s="58">
        <v>1248</v>
      </c>
      <c r="F10" s="148">
        <v>10</v>
      </c>
      <c r="G10" s="148">
        <v>9</v>
      </c>
      <c r="H10" s="148">
        <v>1</v>
      </c>
      <c r="I10" s="95">
        <v>0</v>
      </c>
      <c r="J10" s="95">
        <v>0</v>
      </c>
      <c r="K10" s="96">
        <v>7</v>
      </c>
      <c r="L10" s="96">
        <v>18</v>
      </c>
      <c r="M10" s="96">
        <v>51</v>
      </c>
      <c r="N10" s="95">
        <v>25</v>
      </c>
    </row>
    <row r="11" spans="1:14" s="23" customFormat="1" ht="27.75" customHeight="1">
      <c r="A11" s="249">
        <v>8</v>
      </c>
      <c r="B11" s="217" t="s">
        <v>20</v>
      </c>
      <c r="C11" s="396">
        <v>75</v>
      </c>
      <c r="D11" s="396">
        <v>58</v>
      </c>
      <c r="E11" s="232">
        <v>933</v>
      </c>
      <c r="F11" s="396">
        <v>8</v>
      </c>
      <c r="G11" s="396">
        <v>6</v>
      </c>
      <c r="H11" s="396">
        <v>2</v>
      </c>
      <c r="I11" s="396">
        <v>0</v>
      </c>
      <c r="J11" s="396">
        <v>0</v>
      </c>
      <c r="K11" s="395">
        <v>11</v>
      </c>
      <c r="L11" s="395">
        <v>15</v>
      </c>
      <c r="M11" s="395">
        <v>0</v>
      </c>
      <c r="N11" s="396">
        <v>0</v>
      </c>
    </row>
    <row r="12" spans="1:14" s="23" customFormat="1" ht="27.75" customHeight="1">
      <c r="A12" s="132">
        <v>9</v>
      </c>
      <c r="B12" s="87" t="s">
        <v>21</v>
      </c>
      <c r="C12" s="95">
        <v>60</v>
      </c>
      <c r="D12" s="95">
        <v>48</v>
      </c>
      <c r="E12" s="58">
        <v>1354</v>
      </c>
      <c r="F12" s="95">
        <v>7</v>
      </c>
      <c r="G12" s="95">
        <v>5</v>
      </c>
      <c r="H12" s="95">
        <v>2</v>
      </c>
      <c r="I12" s="95">
        <v>0</v>
      </c>
      <c r="J12" s="95">
        <v>0</v>
      </c>
      <c r="K12" s="96">
        <v>17</v>
      </c>
      <c r="L12" s="96">
        <v>28</v>
      </c>
      <c r="M12" s="96">
        <v>0</v>
      </c>
      <c r="N12" s="95">
        <v>0</v>
      </c>
    </row>
    <row r="13" spans="1:14" s="23" customFormat="1" ht="27.75" customHeight="1">
      <c r="A13" s="249">
        <v>10</v>
      </c>
      <c r="B13" s="217" t="s">
        <v>22</v>
      </c>
      <c r="C13" s="396">
        <v>29</v>
      </c>
      <c r="D13" s="396">
        <v>16</v>
      </c>
      <c r="E13" s="232">
        <v>705</v>
      </c>
      <c r="F13" s="396">
        <v>4</v>
      </c>
      <c r="G13" s="396">
        <v>3</v>
      </c>
      <c r="H13" s="396">
        <v>1</v>
      </c>
      <c r="I13" s="396">
        <v>0</v>
      </c>
      <c r="J13" s="396">
        <v>0</v>
      </c>
      <c r="K13" s="395">
        <v>2</v>
      </c>
      <c r="L13" s="395">
        <v>3</v>
      </c>
      <c r="M13" s="395">
        <v>0</v>
      </c>
      <c r="N13" s="396">
        <v>0</v>
      </c>
    </row>
    <row r="14" spans="1:14" s="23" customFormat="1" ht="27.75" customHeight="1">
      <c r="A14" s="132">
        <v>11</v>
      </c>
      <c r="B14" s="87" t="s">
        <v>23</v>
      </c>
      <c r="C14" s="95">
        <v>54</v>
      </c>
      <c r="D14" s="95">
        <v>35</v>
      </c>
      <c r="E14" s="58">
        <v>960</v>
      </c>
      <c r="F14" s="95">
        <v>5</v>
      </c>
      <c r="G14" s="95">
        <v>4</v>
      </c>
      <c r="H14" s="95">
        <v>1</v>
      </c>
      <c r="I14" s="95">
        <v>0</v>
      </c>
      <c r="J14" s="95">
        <v>0</v>
      </c>
      <c r="K14" s="96">
        <v>14</v>
      </c>
      <c r="L14" s="96">
        <v>11</v>
      </c>
      <c r="M14" s="96">
        <v>0</v>
      </c>
      <c r="N14" s="95">
        <v>0</v>
      </c>
    </row>
    <row r="15" spans="1:14" s="23" customFormat="1" ht="27.75" customHeight="1">
      <c r="A15" s="249">
        <v>12</v>
      </c>
      <c r="B15" s="217" t="s">
        <v>24</v>
      </c>
      <c r="C15" s="396">
        <v>121</v>
      </c>
      <c r="D15" s="396">
        <v>14</v>
      </c>
      <c r="E15" s="232">
        <v>1700</v>
      </c>
      <c r="F15" s="396">
        <v>6</v>
      </c>
      <c r="G15" s="396">
        <v>4</v>
      </c>
      <c r="H15" s="396">
        <v>2</v>
      </c>
      <c r="I15" s="396">
        <v>0</v>
      </c>
      <c r="J15" s="396">
        <v>0</v>
      </c>
      <c r="K15" s="395">
        <v>3</v>
      </c>
      <c r="L15" s="395">
        <v>17</v>
      </c>
      <c r="M15" s="395">
        <v>0</v>
      </c>
      <c r="N15" s="396">
        <v>0</v>
      </c>
    </row>
    <row r="16" spans="1:14" s="23" customFormat="1" ht="27.75" customHeight="1">
      <c r="A16" s="132">
        <v>13</v>
      </c>
      <c r="B16" s="87" t="s">
        <v>25</v>
      </c>
      <c r="C16" s="95">
        <v>34</v>
      </c>
      <c r="D16" s="95">
        <v>322</v>
      </c>
      <c r="E16" s="58">
        <v>715</v>
      </c>
      <c r="F16" s="95">
        <v>8</v>
      </c>
      <c r="G16" s="95">
        <v>6</v>
      </c>
      <c r="H16" s="95">
        <v>2</v>
      </c>
      <c r="I16" s="95">
        <v>0</v>
      </c>
      <c r="J16" s="95">
        <v>0</v>
      </c>
      <c r="K16" s="96">
        <v>0</v>
      </c>
      <c r="L16" s="96">
        <v>12</v>
      </c>
      <c r="M16" s="96">
        <v>49</v>
      </c>
      <c r="N16" s="95">
        <v>13</v>
      </c>
    </row>
    <row r="17" spans="1:14" s="23" customFormat="1" ht="27.75" customHeight="1">
      <c r="A17" s="249">
        <v>14</v>
      </c>
      <c r="B17" s="217" t="s">
        <v>26</v>
      </c>
      <c r="C17" s="396">
        <v>0</v>
      </c>
      <c r="D17" s="396">
        <v>50</v>
      </c>
      <c r="E17" s="232">
        <v>1035</v>
      </c>
      <c r="F17" s="396">
        <v>0</v>
      </c>
      <c r="G17" s="396">
        <v>0</v>
      </c>
      <c r="H17" s="396">
        <v>0</v>
      </c>
      <c r="I17" s="396">
        <v>0</v>
      </c>
      <c r="J17" s="396">
        <v>0</v>
      </c>
      <c r="K17" s="395">
        <v>0</v>
      </c>
      <c r="L17" s="395">
        <v>0</v>
      </c>
      <c r="M17" s="395">
        <v>0</v>
      </c>
      <c r="N17" s="396">
        <v>0</v>
      </c>
    </row>
    <row r="18" spans="1:14" s="23" customFormat="1" ht="27.75" customHeight="1">
      <c r="A18" s="132">
        <v>15</v>
      </c>
      <c r="B18" s="87" t="s">
        <v>27</v>
      </c>
      <c r="C18" s="95">
        <v>12</v>
      </c>
      <c r="D18" s="95">
        <v>34</v>
      </c>
      <c r="E18" s="58">
        <v>984</v>
      </c>
      <c r="F18" s="148">
        <v>0</v>
      </c>
      <c r="G18" s="148">
        <v>0</v>
      </c>
      <c r="H18" s="148">
        <v>0</v>
      </c>
      <c r="I18" s="95">
        <v>0</v>
      </c>
      <c r="J18" s="95">
        <v>0</v>
      </c>
      <c r="K18" s="96">
        <v>4</v>
      </c>
      <c r="L18" s="96">
        <v>12</v>
      </c>
      <c r="M18" s="96">
        <v>0</v>
      </c>
      <c r="N18" s="95">
        <v>0</v>
      </c>
    </row>
    <row r="19" spans="1:14" s="23" customFormat="1" ht="27.75" customHeight="1">
      <c r="A19" s="249">
        <v>16</v>
      </c>
      <c r="B19" s="217" t="s">
        <v>28</v>
      </c>
      <c r="C19" s="396">
        <v>110</v>
      </c>
      <c r="D19" s="396">
        <v>51</v>
      </c>
      <c r="E19" s="232">
        <v>623</v>
      </c>
      <c r="F19" s="396">
        <v>16</v>
      </c>
      <c r="G19" s="396">
        <v>12</v>
      </c>
      <c r="H19" s="396">
        <v>4</v>
      </c>
      <c r="I19" s="396">
        <v>0</v>
      </c>
      <c r="J19" s="396">
        <v>0</v>
      </c>
      <c r="K19" s="395">
        <v>5</v>
      </c>
      <c r="L19" s="395">
        <v>8</v>
      </c>
      <c r="M19" s="395">
        <v>0</v>
      </c>
      <c r="N19" s="396">
        <v>0</v>
      </c>
    </row>
    <row r="20" spans="1:14" s="23" customFormat="1" ht="27.75" customHeight="1">
      <c r="A20" s="132">
        <v>17</v>
      </c>
      <c r="B20" s="87" t="s">
        <v>29</v>
      </c>
      <c r="C20" s="95">
        <v>91</v>
      </c>
      <c r="D20" s="95">
        <v>170</v>
      </c>
      <c r="E20" s="58">
        <v>1344</v>
      </c>
      <c r="F20" s="95">
        <v>11</v>
      </c>
      <c r="G20" s="95">
        <v>9</v>
      </c>
      <c r="H20" s="95">
        <v>2</v>
      </c>
      <c r="I20" s="95">
        <v>0</v>
      </c>
      <c r="J20" s="95">
        <v>0</v>
      </c>
      <c r="K20" s="96">
        <v>7</v>
      </c>
      <c r="L20" s="96">
        <v>23</v>
      </c>
      <c r="M20" s="96">
        <v>0</v>
      </c>
      <c r="N20" s="95">
        <v>0</v>
      </c>
    </row>
    <row r="21" spans="1:14" s="23" customFormat="1" ht="27.75" customHeight="1">
      <c r="A21" s="249">
        <v>18</v>
      </c>
      <c r="B21" s="217" t="s">
        <v>30</v>
      </c>
      <c r="C21" s="396">
        <v>55</v>
      </c>
      <c r="D21" s="396">
        <v>42</v>
      </c>
      <c r="E21" s="232">
        <v>1779</v>
      </c>
      <c r="F21" s="396">
        <v>11</v>
      </c>
      <c r="G21" s="396">
        <v>8</v>
      </c>
      <c r="H21" s="396">
        <v>3</v>
      </c>
      <c r="I21" s="396">
        <v>0</v>
      </c>
      <c r="J21" s="396">
        <v>0</v>
      </c>
      <c r="K21" s="395">
        <v>14</v>
      </c>
      <c r="L21" s="395">
        <v>27</v>
      </c>
      <c r="M21" s="395">
        <v>0</v>
      </c>
      <c r="N21" s="396">
        <v>0</v>
      </c>
    </row>
    <row r="22" spans="1:14" s="23" customFormat="1" ht="27.75" customHeight="1">
      <c r="A22" s="515" t="s">
        <v>8</v>
      </c>
      <c r="B22" s="515"/>
      <c r="C22" s="98">
        <v>1447</v>
      </c>
      <c r="D22" s="98">
        <v>1714</v>
      </c>
      <c r="E22" s="149">
        <v>26172</v>
      </c>
      <c r="F22" s="98">
        <v>161</v>
      </c>
      <c r="G22" s="98">
        <v>127</v>
      </c>
      <c r="H22" s="98">
        <v>34</v>
      </c>
      <c r="I22" s="98">
        <v>0</v>
      </c>
      <c r="J22" s="98">
        <v>0</v>
      </c>
      <c r="K22" s="98">
        <v>162</v>
      </c>
      <c r="L22" s="98">
        <v>331</v>
      </c>
      <c r="M22" s="98">
        <v>246</v>
      </c>
      <c r="N22" s="98">
        <v>62</v>
      </c>
    </row>
    <row r="23" spans="1:14" ht="23.25" customHeight="1">
      <c r="A23" s="150"/>
      <c r="B23" s="516" t="s">
        <v>129</v>
      </c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151"/>
    </row>
    <row r="24" spans="1:8" s="25" customFormat="1" ht="12.75" customHeight="1">
      <c r="A24" s="24"/>
      <c r="B24" s="26"/>
      <c r="C24" s="24"/>
      <c r="D24" s="24"/>
      <c r="E24" s="24"/>
      <c r="F24" s="24"/>
      <c r="H24" s="24"/>
    </row>
    <row r="25" spans="1:8" ht="12.75" customHeight="1">
      <c r="A25" s="27"/>
      <c r="B25" s="28"/>
      <c r="C25" s="29"/>
      <c r="D25" s="29"/>
      <c r="E25" s="29"/>
      <c r="F25" s="29"/>
      <c r="H25" s="28"/>
    </row>
    <row r="26" spans="1:8" ht="12.75" customHeight="1">
      <c r="A26" s="27"/>
      <c r="B26" s="28"/>
      <c r="C26" s="28"/>
      <c r="D26" s="28"/>
      <c r="E26" s="28"/>
      <c r="F26" s="28"/>
      <c r="H26" s="28"/>
    </row>
  </sheetData>
  <sheetProtection/>
  <mergeCells count="11">
    <mergeCell ref="A22:B22"/>
    <mergeCell ref="B23:M23"/>
    <mergeCell ref="B2:B3"/>
    <mergeCell ref="A2:A3"/>
    <mergeCell ref="D2:E2"/>
    <mergeCell ref="F2:J2"/>
    <mergeCell ref="M2:N2"/>
    <mergeCell ref="A1:N1"/>
    <mergeCell ref="C2:C3"/>
    <mergeCell ref="K2:K3"/>
    <mergeCell ref="L2:L3"/>
  </mergeCells>
  <printOptions/>
  <pageMargins left="1.04" right="0.16" top="0.16" bottom="0.16" header="0.16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="70" zoomScaleNormal="70" zoomScalePageLayoutView="0" workbookViewId="0" topLeftCell="A1">
      <selection activeCell="N17" sqref="N17"/>
    </sheetView>
  </sheetViews>
  <sheetFormatPr defaultColWidth="8.75390625" defaultRowHeight="12.75"/>
  <cols>
    <col min="1" max="1" width="5.00390625" style="296" customWidth="1"/>
    <col min="2" max="2" width="24.125" style="295" customWidth="1"/>
    <col min="3" max="3" width="11.25390625" style="296" customWidth="1"/>
    <col min="4" max="4" width="11.625" style="296" customWidth="1"/>
    <col min="5" max="5" width="17.75390625" style="296" customWidth="1"/>
    <col min="6" max="7" width="14.875" style="296" customWidth="1"/>
    <col min="8" max="8" width="11.75390625" style="296" customWidth="1"/>
    <col min="9" max="9" width="16.25390625" style="296" customWidth="1"/>
    <col min="10" max="10" width="12.25390625" style="296" customWidth="1"/>
    <col min="11" max="12" width="16.75390625" style="296" customWidth="1"/>
    <col min="13" max="13" width="8.75390625" style="296" customWidth="1"/>
    <col min="14" max="16384" width="8.75390625" style="296" customWidth="1"/>
  </cols>
  <sheetData>
    <row r="1" spans="1:12" s="294" customFormat="1" ht="51" customHeight="1">
      <c r="A1" s="401"/>
      <c r="B1" s="441" t="s">
        <v>234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s="294" customFormat="1" ht="24" customHeight="1" thickBot="1">
      <c r="A2" s="401"/>
      <c r="B2"/>
      <c r="C2" s="441" t="s">
        <v>301</v>
      </c>
      <c r="D2" s="441"/>
      <c r="E2" s="441"/>
      <c r="F2" s="441"/>
      <c r="G2" s="441"/>
      <c r="H2" s="441"/>
      <c r="I2" s="441"/>
      <c r="J2" s="441"/>
      <c r="K2" s="441"/>
      <c r="L2" s="441"/>
    </row>
    <row r="3" spans="1:12" ht="18.75" customHeight="1">
      <c r="A3" s="520" t="s">
        <v>9</v>
      </c>
      <c r="B3" s="523" t="s">
        <v>10</v>
      </c>
      <c r="C3" s="524" t="s">
        <v>302</v>
      </c>
      <c r="D3" s="524" t="s">
        <v>235</v>
      </c>
      <c r="E3" s="524"/>
      <c r="F3" s="524" t="s">
        <v>236</v>
      </c>
      <c r="G3" s="524" t="s">
        <v>237</v>
      </c>
      <c r="H3" s="524" t="s">
        <v>303</v>
      </c>
      <c r="I3" s="524"/>
      <c r="J3" s="524"/>
      <c r="K3" s="524"/>
      <c r="L3" s="525"/>
    </row>
    <row r="4" spans="1:12" ht="65.25" customHeight="1">
      <c r="A4" s="521"/>
      <c r="B4" s="443"/>
      <c r="C4" s="526" t="s">
        <v>238</v>
      </c>
      <c r="D4" s="526"/>
      <c r="E4" s="526"/>
      <c r="F4" s="526" t="s">
        <v>239</v>
      </c>
      <c r="G4" s="526"/>
      <c r="H4" s="526" t="s">
        <v>238</v>
      </c>
      <c r="I4" s="526"/>
      <c r="J4" s="526" t="s">
        <v>239</v>
      </c>
      <c r="K4" s="526"/>
      <c r="L4" s="527" t="s">
        <v>240</v>
      </c>
    </row>
    <row r="5" spans="1:13" ht="53.25" customHeight="1" thickBot="1">
      <c r="A5" s="522"/>
      <c r="B5" s="435"/>
      <c r="C5" s="361" t="s">
        <v>241</v>
      </c>
      <c r="D5" s="361" t="s">
        <v>242</v>
      </c>
      <c r="E5" s="361" t="s">
        <v>243</v>
      </c>
      <c r="F5" s="361" t="s">
        <v>241</v>
      </c>
      <c r="G5" s="361" t="s">
        <v>244</v>
      </c>
      <c r="H5" s="361" t="s">
        <v>241</v>
      </c>
      <c r="I5" s="361" t="s">
        <v>244</v>
      </c>
      <c r="J5" s="361" t="s">
        <v>241</v>
      </c>
      <c r="K5" s="361" t="s">
        <v>244</v>
      </c>
      <c r="L5" s="528"/>
      <c r="M5" s="297"/>
    </row>
    <row r="6" spans="1:12" s="298" customFormat="1" ht="18" customHeight="1" thickTop="1">
      <c r="A6" s="178">
        <v>1</v>
      </c>
      <c r="B6" s="80" t="s">
        <v>13</v>
      </c>
      <c r="C6" s="362">
        <v>142</v>
      </c>
      <c r="D6" s="362">
        <v>145</v>
      </c>
      <c r="E6" s="362">
        <v>8</v>
      </c>
      <c r="F6" s="362">
        <v>142</v>
      </c>
      <c r="G6" s="363">
        <v>145</v>
      </c>
      <c r="H6" s="363">
        <v>145</v>
      </c>
      <c r="I6" s="363">
        <v>148</v>
      </c>
      <c r="J6" s="363">
        <v>145</v>
      </c>
      <c r="K6" s="363">
        <v>148</v>
      </c>
      <c r="L6" s="364">
        <v>365</v>
      </c>
    </row>
    <row r="7" spans="1:12" s="298" customFormat="1" ht="18" customHeight="1">
      <c r="A7" s="280">
        <v>2</v>
      </c>
      <c r="B7" s="217" t="s">
        <v>14</v>
      </c>
      <c r="C7" s="281">
        <v>114</v>
      </c>
      <c r="D7" s="281">
        <v>119</v>
      </c>
      <c r="E7" s="281">
        <v>4</v>
      </c>
      <c r="F7" s="281">
        <v>71</v>
      </c>
      <c r="G7" s="365">
        <v>75</v>
      </c>
      <c r="H7" s="365">
        <v>119</v>
      </c>
      <c r="I7" s="365">
        <v>124</v>
      </c>
      <c r="J7" s="365">
        <v>115</v>
      </c>
      <c r="K7" s="365">
        <v>120</v>
      </c>
      <c r="L7" s="366">
        <v>254</v>
      </c>
    </row>
    <row r="8" spans="1:12" s="298" customFormat="1" ht="18" customHeight="1">
      <c r="A8" s="179">
        <v>3</v>
      </c>
      <c r="B8" s="87" t="s">
        <v>15</v>
      </c>
      <c r="C8" s="367">
        <v>196</v>
      </c>
      <c r="D8" s="367">
        <v>202</v>
      </c>
      <c r="E8" s="367">
        <v>13</v>
      </c>
      <c r="F8" s="367">
        <v>94</v>
      </c>
      <c r="G8" s="368">
        <v>98</v>
      </c>
      <c r="H8" s="368">
        <v>203</v>
      </c>
      <c r="I8" s="368">
        <v>209</v>
      </c>
      <c r="J8" s="368">
        <v>198</v>
      </c>
      <c r="K8" s="368">
        <v>203</v>
      </c>
      <c r="L8" s="369">
        <v>467</v>
      </c>
    </row>
    <row r="9" spans="1:12" s="298" customFormat="1" ht="18" customHeight="1">
      <c r="A9" s="280">
        <v>4</v>
      </c>
      <c r="B9" s="217" t="s">
        <v>16</v>
      </c>
      <c r="C9" s="281">
        <v>463</v>
      </c>
      <c r="D9" s="281">
        <v>477</v>
      </c>
      <c r="E9" s="281">
        <v>33</v>
      </c>
      <c r="F9" s="281">
        <v>463</v>
      </c>
      <c r="G9" s="365">
        <v>477</v>
      </c>
      <c r="H9" s="365">
        <v>498</v>
      </c>
      <c r="I9" s="365">
        <v>513</v>
      </c>
      <c r="J9" s="365">
        <v>498</v>
      </c>
      <c r="K9" s="365">
        <v>513</v>
      </c>
      <c r="L9" s="366">
        <v>1298</v>
      </c>
    </row>
    <row r="10" spans="1:12" s="298" customFormat="1" ht="18" customHeight="1">
      <c r="A10" s="179">
        <v>5</v>
      </c>
      <c r="B10" s="87" t="s">
        <v>17</v>
      </c>
      <c r="C10" s="367">
        <v>371</v>
      </c>
      <c r="D10" s="367">
        <v>373</v>
      </c>
      <c r="E10" s="367">
        <v>17</v>
      </c>
      <c r="F10" s="367">
        <v>342</v>
      </c>
      <c r="G10" s="368">
        <v>344</v>
      </c>
      <c r="H10" s="368">
        <v>378</v>
      </c>
      <c r="I10" s="368">
        <v>380</v>
      </c>
      <c r="J10" s="368">
        <v>353</v>
      </c>
      <c r="K10" s="368">
        <v>355</v>
      </c>
      <c r="L10" s="369">
        <v>709</v>
      </c>
    </row>
    <row r="11" spans="1:12" s="298" customFormat="1" ht="18" customHeight="1">
      <c r="A11" s="280">
        <v>6</v>
      </c>
      <c r="B11" s="217" t="s">
        <v>18</v>
      </c>
      <c r="C11" s="281">
        <v>436</v>
      </c>
      <c r="D11" s="281">
        <v>449</v>
      </c>
      <c r="E11" s="281">
        <v>12</v>
      </c>
      <c r="F11" s="281">
        <v>436</v>
      </c>
      <c r="G11" s="365">
        <v>449</v>
      </c>
      <c r="H11" s="365">
        <v>466</v>
      </c>
      <c r="I11" s="365">
        <v>480</v>
      </c>
      <c r="J11" s="365">
        <v>466</v>
      </c>
      <c r="K11" s="365">
        <v>480</v>
      </c>
      <c r="L11" s="366">
        <v>1092</v>
      </c>
    </row>
    <row r="12" spans="1:12" s="298" customFormat="1" ht="18" customHeight="1">
      <c r="A12" s="179">
        <v>7</v>
      </c>
      <c r="B12" s="87" t="s">
        <v>19</v>
      </c>
      <c r="C12" s="367">
        <v>151</v>
      </c>
      <c r="D12" s="367">
        <v>153</v>
      </c>
      <c r="E12" s="367">
        <v>9</v>
      </c>
      <c r="F12" s="367">
        <v>151</v>
      </c>
      <c r="G12" s="368">
        <v>153</v>
      </c>
      <c r="H12" s="368">
        <v>160</v>
      </c>
      <c r="I12" s="368">
        <v>162</v>
      </c>
      <c r="J12" s="368">
        <v>160</v>
      </c>
      <c r="K12" s="368">
        <v>162</v>
      </c>
      <c r="L12" s="369">
        <v>390</v>
      </c>
    </row>
    <row r="13" spans="1:12" s="298" customFormat="1" ht="18" customHeight="1">
      <c r="A13" s="280">
        <v>8</v>
      </c>
      <c r="B13" s="217" t="s">
        <v>20</v>
      </c>
      <c r="C13" s="281">
        <v>146</v>
      </c>
      <c r="D13" s="281">
        <v>150</v>
      </c>
      <c r="E13" s="281">
        <v>1</v>
      </c>
      <c r="F13" s="281">
        <v>146</v>
      </c>
      <c r="G13" s="365">
        <v>150</v>
      </c>
      <c r="H13" s="365">
        <v>151</v>
      </c>
      <c r="I13" s="365">
        <v>155</v>
      </c>
      <c r="J13" s="365">
        <v>151</v>
      </c>
      <c r="K13" s="365">
        <v>155</v>
      </c>
      <c r="L13" s="366">
        <v>378</v>
      </c>
    </row>
    <row r="14" spans="1:12" s="298" customFormat="1" ht="18" customHeight="1">
      <c r="A14" s="179">
        <v>9</v>
      </c>
      <c r="B14" s="87" t="s">
        <v>21</v>
      </c>
      <c r="C14" s="367">
        <v>141</v>
      </c>
      <c r="D14" s="367">
        <v>145</v>
      </c>
      <c r="E14" s="367">
        <v>1</v>
      </c>
      <c r="F14" s="367">
        <v>141</v>
      </c>
      <c r="G14" s="368">
        <v>145</v>
      </c>
      <c r="H14" s="368">
        <v>153</v>
      </c>
      <c r="I14" s="368">
        <v>157</v>
      </c>
      <c r="J14" s="368">
        <v>153</v>
      </c>
      <c r="K14" s="368">
        <v>157</v>
      </c>
      <c r="L14" s="369">
        <v>395</v>
      </c>
    </row>
    <row r="15" spans="1:12" s="298" customFormat="1" ht="18" customHeight="1">
      <c r="A15" s="280">
        <v>10</v>
      </c>
      <c r="B15" s="217" t="s">
        <v>22</v>
      </c>
      <c r="C15" s="281">
        <v>91</v>
      </c>
      <c r="D15" s="281">
        <v>96</v>
      </c>
      <c r="E15" s="281">
        <v>3</v>
      </c>
      <c r="F15" s="281">
        <v>0</v>
      </c>
      <c r="G15" s="365">
        <v>0</v>
      </c>
      <c r="H15" s="365">
        <v>94</v>
      </c>
      <c r="I15" s="365">
        <v>99</v>
      </c>
      <c r="J15" s="365">
        <v>92</v>
      </c>
      <c r="K15" s="365">
        <v>96</v>
      </c>
      <c r="L15" s="366">
        <v>218</v>
      </c>
    </row>
    <row r="16" spans="1:12" s="298" customFormat="1" ht="18" customHeight="1">
      <c r="A16" s="179">
        <v>11</v>
      </c>
      <c r="B16" s="87" t="s">
        <v>23</v>
      </c>
      <c r="C16" s="367">
        <v>120</v>
      </c>
      <c r="D16" s="367">
        <v>122</v>
      </c>
      <c r="E16" s="367">
        <v>3</v>
      </c>
      <c r="F16" s="367">
        <v>119</v>
      </c>
      <c r="G16" s="368">
        <v>121</v>
      </c>
      <c r="H16" s="368">
        <v>127</v>
      </c>
      <c r="I16" s="368">
        <v>129</v>
      </c>
      <c r="J16" s="368">
        <v>127</v>
      </c>
      <c r="K16" s="368">
        <v>129</v>
      </c>
      <c r="L16" s="369">
        <v>289</v>
      </c>
    </row>
    <row r="17" spans="1:12" s="298" customFormat="1" ht="18" customHeight="1">
      <c r="A17" s="280">
        <v>12</v>
      </c>
      <c r="B17" s="217" t="s">
        <v>24</v>
      </c>
      <c r="C17" s="281">
        <v>172</v>
      </c>
      <c r="D17" s="281">
        <v>179</v>
      </c>
      <c r="E17" s="281">
        <v>14</v>
      </c>
      <c r="F17" s="281">
        <v>172</v>
      </c>
      <c r="G17" s="365">
        <v>179</v>
      </c>
      <c r="H17" s="365">
        <v>185</v>
      </c>
      <c r="I17" s="365">
        <v>193</v>
      </c>
      <c r="J17" s="365">
        <v>184</v>
      </c>
      <c r="K17" s="365">
        <v>192</v>
      </c>
      <c r="L17" s="366">
        <v>435</v>
      </c>
    </row>
    <row r="18" spans="1:12" s="298" customFormat="1" ht="18" customHeight="1">
      <c r="A18" s="179">
        <v>13</v>
      </c>
      <c r="B18" s="87" t="s">
        <v>25</v>
      </c>
      <c r="C18" s="367">
        <v>98</v>
      </c>
      <c r="D18" s="367">
        <v>99</v>
      </c>
      <c r="E18" s="367">
        <v>0</v>
      </c>
      <c r="F18" s="367">
        <v>98</v>
      </c>
      <c r="G18" s="368">
        <v>99</v>
      </c>
      <c r="H18" s="368">
        <v>101</v>
      </c>
      <c r="I18" s="368">
        <v>102</v>
      </c>
      <c r="J18" s="368">
        <v>101</v>
      </c>
      <c r="K18" s="368">
        <v>102</v>
      </c>
      <c r="L18" s="369">
        <v>222</v>
      </c>
    </row>
    <row r="19" spans="1:12" s="298" customFormat="1" ht="18" customHeight="1">
      <c r="A19" s="280">
        <v>14</v>
      </c>
      <c r="B19" s="217" t="s">
        <v>26</v>
      </c>
      <c r="C19" s="281">
        <v>0</v>
      </c>
      <c r="D19" s="281">
        <v>0</v>
      </c>
      <c r="E19" s="281">
        <v>0</v>
      </c>
      <c r="F19" s="281">
        <v>0</v>
      </c>
      <c r="G19" s="365">
        <v>0</v>
      </c>
      <c r="H19" s="365">
        <v>144</v>
      </c>
      <c r="I19" s="365">
        <v>146</v>
      </c>
      <c r="J19" s="365">
        <v>119</v>
      </c>
      <c r="K19" s="365">
        <v>120</v>
      </c>
      <c r="L19" s="366">
        <v>162</v>
      </c>
    </row>
    <row r="20" spans="1:12" s="298" customFormat="1" ht="18" customHeight="1">
      <c r="A20" s="179">
        <v>15</v>
      </c>
      <c r="B20" s="87" t="s">
        <v>27</v>
      </c>
      <c r="C20" s="367">
        <v>124</v>
      </c>
      <c r="D20" s="367">
        <v>129</v>
      </c>
      <c r="E20" s="367">
        <v>5</v>
      </c>
      <c r="F20" s="367">
        <v>124</v>
      </c>
      <c r="G20" s="368">
        <v>129</v>
      </c>
      <c r="H20" s="368">
        <v>125</v>
      </c>
      <c r="I20" s="368">
        <v>131</v>
      </c>
      <c r="J20" s="368">
        <v>125</v>
      </c>
      <c r="K20" s="368">
        <v>131</v>
      </c>
      <c r="L20" s="369">
        <v>305</v>
      </c>
    </row>
    <row r="21" spans="1:12" s="298" customFormat="1" ht="18" customHeight="1">
      <c r="A21" s="280">
        <v>16</v>
      </c>
      <c r="B21" s="217" t="s">
        <v>28</v>
      </c>
      <c r="C21" s="281">
        <v>97</v>
      </c>
      <c r="D21" s="281">
        <v>100</v>
      </c>
      <c r="E21" s="281">
        <v>10</v>
      </c>
      <c r="F21" s="281">
        <v>97</v>
      </c>
      <c r="G21" s="365">
        <v>100</v>
      </c>
      <c r="H21" s="365">
        <v>105</v>
      </c>
      <c r="I21" s="365">
        <v>109</v>
      </c>
      <c r="J21" s="365">
        <v>105</v>
      </c>
      <c r="K21" s="365">
        <v>108</v>
      </c>
      <c r="L21" s="366">
        <v>271</v>
      </c>
    </row>
    <row r="22" spans="1:12" s="298" customFormat="1" ht="18" customHeight="1">
      <c r="A22" s="179">
        <v>17</v>
      </c>
      <c r="B22" s="87" t="s">
        <v>29</v>
      </c>
      <c r="C22" s="367">
        <v>148</v>
      </c>
      <c r="D22" s="367">
        <v>152</v>
      </c>
      <c r="E22" s="367">
        <v>14</v>
      </c>
      <c r="F22" s="367">
        <v>136</v>
      </c>
      <c r="G22" s="368">
        <v>140</v>
      </c>
      <c r="H22" s="368">
        <v>149</v>
      </c>
      <c r="I22" s="368">
        <v>153</v>
      </c>
      <c r="J22" s="368">
        <v>140</v>
      </c>
      <c r="K22" s="368">
        <v>144</v>
      </c>
      <c r="L22" s="369">
        <v>350</v>
      </c>
    </row>
    <row r="23" spans="1:12" s="298" customFormat="1" ht="18" customHeight="1">
      <c r="A23" s="280">
        <v>18</v>
      </c>
      <c r="B23" s="217" t="s">
        <v>30</v>
      </c>
      <c r="C23" s="281">
        <v>206</v>
      </c>
      <c r="D23" s="281">
        <v>214</v>
      </c>
      <c r="E23" s="281">
        <v>3</v>
      </c>
      <c r="F23" s="281">
        <v>206</v>
      </c>
      <c r="G23" s="365">
        <v>214</v>
      </c>
      <c r="H23" s="365">
        <v>217</v>
      </c>
      <c r="I23" s="365">
        <v>226</v>
      </c>
      <c r="J23" s="365">
        <v>217</v>
      </c>
      <c r="K23" s="365">
        <v>226</v>
      </c>
      <c r="L23" s="366">
        <v>535</v>
      </c>
    </row>
    <row r="24" spans="1:12" s="299" customFormat="1" ht="31.5" customHeight="1" thickBot="1">
      <c r="A24" s="529" t="s">
        <v>8</v>
      </c>
      <c r="B24" s="530"/>
      <c r="C24" s="370">
        <f>SUM(C6:C23)</f>
        <v>3216</v>
      </c>
      <c r="D24" s="370">
        <f aca="true" t="shared" si="0" ref="D24:L24">SUM(D6:D23)</f>
        <v>3304</v>
      </c>
      <c r="E24" s="370">
        <f t="shared" si="0"/>
        <v>150</v>
      </c>
      <c r="F24" s="370">
        <f t="shared" si="0"/>
        <v>2938</v>
      </c>
      <c r="G24" s="370">
        <f t="shared" si="0"/>
        <v>3018</v>
      </c>
      <c r="H24" s="370">
        <f t="shared" si="0"/>
        <v>3520</v>
      </c>
      <c r="I24" s="370">
        <f t="shared" si="0"/>
        <v>3616</v>
      </c>
      <c r="J24" s="370">
        <f t="shared" si="0"/>
        <v>3449</v>
      </c>
      <c r="K24" s="370">
        <f t="shared" si="0"/>
        <v>3541</v>
      </c>
      <c r="L24" s="370">
        <f t="shared" si="0"/>
        <v>8135</v>
      </c>
    </row>
    <row r="26" spans="3:12" ht="12.75">
      <c r="C26" s="518"/>
      <c r="D26" s="518"/>
      <c r="E26" s="518"/>
      <c r="F26" s="518"/>
      <c r="G26" s="518"/>
      <c r="H26" s="300"/>
      <c r="I26" s="300"/>
      <c r="J26" s="300"/>
      <c r="K26" s="519"/>
      <c r="L26" s="519"/>
    </row>
  </sheetData>
  <sheetProtection selectLockedCells="1" selectUnlockedCells="1"/>
  <mergeCells count="14">
    <mergeCell ref="L4:L5"/>
    <mergeCell ref="A24:B24"/>
    <mergeCell ref="B1:L1"/>
    <mergeCell ref="C2:L2"/>
    <mergeCell ref="C26:G26"/>
    <mergeCell ref="K26:L26"/>
    <mergeCell ref="A3:A5"/>
    <mergeCell ref="B3:B5"/>
    <mergeCell ref="C3:G3"/>
    <mergeCell ref="H3:L3"/>
    <mergeCell ref="C4:E4"/>
    <mergeCell ref="F4:G4"/>
    <mergeCell ref="H4:I4"/>
    <mergeCell ref="J4:K4"/>
  </mergeCells>
  <printOptions/>
  <pageMargins left="0.5902777777777778" right="0.19652777777777777" top="0.19652777777777777" bottom="0.19652777777777777" header="0.19652777777777777" footer="0.19652777777777777"/>
  <pageSetup horizontalDpi="300" verticalDpi="3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1">
      <selection activeCell="H5" sqref="H5"/>
    </sheetView>
  </sheetViews>
  <sheetFormatPr defaultColWidth="9.00390625" defaultRowHeight="12.75"/>
  <cols>
    <col min="1" max="1" width="5.875" style="0" customWidth="1"/>
    <col min="2" max="2" width="31.25390625" style="0" customWidth="1"/>
    <col min="3" max="3" width="21.00390625" style="0" customWidth="1"/>
    <col min="4" max="4" width="17.75390625" style="0" customWidth="1"/>
  </cols>
  <sheetData>
    <row r="1" spans="1:4" ht="56.25" customHeight="1">
      <c r="A1" s="531" t="s">
        <v>304</v>
      </c>
      <c r="B1" s="532"/>
      <c r="C1" s="532"/>
      <c r="D1" s="532"/>
    </row>
    <row r="2" spans="1:4" ht="45">
      <c r="A2" s="289" t="s">
        <v>245</v>
      </c>
      <c r="B2" s="289" t="s">
        <v>10</v>
      </c>
      <c r="C2" s="289" t="s">
        <v>305</v>
      </c>
      <c r="D2" s="289" t="s">
        <v>246</v>
      </c>
    </row>
    <row r="3" spans="1:4" ht="18">
      <c r="A3" s="301" t="s">
        <v>247</v>
      </c>
      <c r="B3" s="302" t="s">
        <v>13</v>
      </c>
      <c r="C3" s="303">
        <v>0</v>
      </c>
      <c r="D3" s="304">
        <v>197</v>
      </c>
    </row>
    <row r="4" spans="1:4" ht="18">
      <c r="A4" s="305" t="s">
        <v>248</v>
      </c>
      <c r="B4" s="306" t="s">
        <v>14</v>
      </c>
      <c r="C4" s="307">
        <v>1</v>
      </c>
      <c r="D4" s="308">
        <v>39</v>
      </c>
    </row>
    <row r="5" spans="1:4" ht="18">
      <c r="A5" s="309" t="s">
        <v>249</v>
      </c>
      <c r="B5" s="310" t="s">
        <v>15</v>
      </c>
      <c r="C5" s="311">
        <v>0</v>
      </c>
      <c r="D5" s="312">
        <v>615</v>
      </c>
    </row>
    <row r="6" spans="1:4" ht="18">
      <c r="A6" s="305" t="s">
        <v>250</v>
      </c>
      <c r="B6" s="306" t="s">
        <v>16</v>
      </c>
      <c r="C6" s="307">
        <v>1</v>
      </c>
      <c r="D6" s="308">
        <v>229</v>
      </c>
    </row>
    <row r="7" spans="1:4" ht="18">
      <c r="A7" s="309" t="s">
        <v>220</v>
      </c>
      <c r="B7" s="310" t="s">
        <v>17</v>
      </c>
      <c r="C7" s="311">
        <v>0</v>
      </c>
      <c r="D7" s="312">
        <v>570</v>
      </c>
    </row>
    <row r="8" spans="1:4" ht="18">
      <c r="A8" s="305" t="s">
        <v>216</v>
      </c>
      <c r="B8" s="306" t="s">
        <v>18</v>
      </c>
      <c r="C8" s="307">
        <v>0</v>
      </c>
      <c r="D8" s="308">
        <v>964</v>
      </c>
    </row>
    <row r="9" spans="1:4" ht="18">
      <c r="A9" s="309" t="s">
        <v>251</v>
      </c>
      <c r="B9" s="310" t="s">
        <v>19</v>
      </c>
      <c r="C9" s="311">
        <v>0</v>
      </c>
      <c r="D9" s="312">
        <v>390</v>
      </c>
    </row>
    <row r="10" spans="1:4" ht="18">
      <c r="A10" s="305" t="s">
        <v>252</v>
      </c>
      <c r="B10" s="306" t="s">
        <v>20</v>
      </c>
      <c r="C10" s="307">
        <v>0</v>
      </c>
      <c r="D10" s="308">
        <v>804</v>
      </c>
    </row>
    <row r="11" spans="1:4" ht="18">
      <c r="A11" s="309" t="s">
        <v>215</v>
      </c>
      <c r="B11" s="310" t="s">
        <v>21</v>
      </c>
      <c r="C11" s="311">
        <v>0</v>
      </c>
      <c r="D11" s="312">
        <v>377</v>
      </c>
    </row>
    <row r="12" spans="1:4" ht="18">
      <c r="A12" s="305" t="s">
        <v>214</v>
      </c>
      <c r="B12" s="306" t="s">
        <v>22</v>
      </c>
      <c r="C12" s="307">
        <v>0</v>
      </c>
      <c r="D12" s="308">
        <v>8</v>
      </c>
    </row>
    <row r="13" spans="1:4" ht="18">
      <c r="A13" s="309" t="s">
        <v>253</v>
      </c>
      <c r="B13" s="310" t="s">
        <v>23</v>
      </c>
      <c r="C13" s="311">
        <v>0</v>
      </c>
      <c r="D13" s="312">
        <v>147</v>
      </c>
    </row>
    <row r="14" spans="1:4" ht="18">
      <c r="A14" s="305" t="s">
        <v>254</v>
      </c>
      <c r="B14" s="306" t="s">
        <v>24</v>
      </c>
      <c r="C14" s="307">
        <v>0</v>
      </c>
      <c r="D14" s="308">
        <v>214</v>
      </c>
    </row>
    <row r="15" spans="1:4" ht="18">
      <c r="A15" s="309" t="s">
        <v>217</v>
      </c>
      <c r="B15" s="310" t="s">
        <v>25</v>
      </c>
      <c r="C15" s="311">
        <v>0</v>
      </c>
      <c r="D15" s="312">
        <v>165</v>
      </c>
    </row>
    <row r="16" spans="1:4" ht="18">
      <c r="A16" s="305" t="s">
        <v>255</v>
      </c>
      <c r="B16" s="306" t="s">
        <v>26</v>
      </c>
      <c r="C16" s="307">
        <v>0</v>
      </c>
      <c r="D16" s="308">
        <v>356</v>
      </c>
    </row>
    <row r="17" spans="1:4" ht="18">
      <c r="A17" s="309" t="s">
        <v>256</v>
      </c>
      <c r="B17" s="310" t="s">
        <v>27</v>
      </c>
      <c r="C17" s="311">
        <v>0</v>
      </c>
      <c r="D17" s="312">
        <v>146</v>
      </c>
    </row>
    <row r="18" spans="1:4" ht="18">
      <c r="A18" s="305" t="s">
        <v>257</v>
      </c>
      <c r="B18" s="306" t="s">
        <v>28</v>
      </c>
      <c r="C18" s="307">
        <v>0</v>
      </c>
      <c r="D18" s="308">
        <v>220</v>
      </c>
    </row>
    <row r="19" spans="1:4" ht="18">
      <c r="A19" s="309" t="s">
        <v>219</v>
      </c>
      <c r="B19" s="310" t="s">
        <v>29</v>
      </c>
      <c r="C19" s="311">
        <v>0</v>
      </c>
      <c r="D19" s="312">
        <v>333</v>
      </c>
    </row>
    <row r="20" spans="1:4" ht="18">
      <c r="A20" s="305" t="s">
        <v>258</v>
      </c>
      <c r="B20" s="306" t="s">
        <v>30</v>
      </c>
      <c r="C20" s="307">
        <v>0</v>
      </c>
      <c r="D20" s="308">
        <v>395</v>
      </c>
    </row>
    <row r="21" spans="1:4" ht="20.25">
      <c r="A21" s="309"/>
      <c r="B21" s="313" t="s">
        <v>259</v>
      </c>
      <c r="C21" s="402">
        <v>2</v>
      </c>
      <c r="D21" s="403">
        <v>6169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="70" zoomScaleNormal="70" zoomScalePageLayoutView="0" workbookViewId="0" topLeftCell="A1">
      <selection activeCell="T9" sqref="T9"/>
    </sheetView>
  </sheetViews>
  <sheetFormatPr defaultColWidth="9.00390625" defaultRowHeight="12.75"/>
  <cols>
    <col min="1" max="1" width="4.75390625" style="0" customWidth="1"/>
    <col min="2" max="2" width="28.25390625" style="31" customWidth="1"/>
    <col min="3" max="3" width="14.25390625" style="0" customWidth="1"/>
    <col min="4" max="4" width="12.125" style="0" customWidth="1"/>
    <col min="5" max="5" width="10.00390625" style="0" customWidth="1"/>
    <col min="6" max="6" width="8.25390625" style="0" customWidth="1"/>
    <col min="7" max="7" width="8.625" style="0" customWidth="1"/>
    <col min="8" max="8" width="9.375" style="0" customWidth="1"/>
    <col min="9" max="9" width="7.625" style="0" customWidth="1"/>
    <col min="10" max="10" width="8.125" style="0" customWidth="1"/>
    <col min="11" max="11" width="10.25390625" style="0" customWidth="1"/>
    <col min="14" max="14" width="15.25390625" style="0" customWidth="1"/>
  </cols>
  <sheetData>
    <row r="1" spans="1:14" ht="15" customHeight="1">
      <c r="A1" s="537" t="s">
        <v>192</v>
      </c>
      <c r="B1" s="537"/>
      <c r="C1" s="537"/>
      <c r="D1" s="537"/>
      <c r="E1" s="537"/>
      <c r="F1" s="537"/>
      <c r="G1" s="538"/>
      <c r="H1" s="538"/>
      <c r="I1" s="538"/>
      <c r="J1" s="538"/>
      <c r="K1" s="538"/>
      <c r="L1" s="538"/>
      <c r="M1" s="538"/>
      <c r="N1" s="538"/>
    </row>
    <row r="2" spans="1:14" s="32" customFormat="1" ht="30.75" customHeight="1">
      <c r="A2" s="539" t="s">
        <v>306</v>
      </c>
      <c r="B2" s="539"/>
      <c r="C2" s="539"/>
      <c r="D2" s="539"/>
      <c r="E2" s="539"/>
      <c r="F2" s="539"/>
      <c r="G2" s="540"/>
      <c r="H2" s="540"/>
      <c r="I2" s="540"/>
      <c r="J2" s="540"/>
      <c r="K2" s="540"/>
      <c r="L2" s="540"/>
      <c r="M2" s="540"/>
      <c r="N2" s="541"/>
    </row>
    <row r="3" spans="1:14" s="33" customFormat="1" ht="16.5" customHeight="1">
      <c r="A3" s="542" t="s">
        <v>1</v>
      </c>
      <c r="B3" s="542" t="s">
        <v>10</v>
      </c>
      <c r="C3" s="542" t="s">
        <v>7</v>
      </c>
      <c r="D3" s="544" t="s">
        <v>81</v>
      </c>
      <c r="E3" s="546" t="s">
        <v>193</v>
      </c>
      <c r="F3" s="546"/>
      <c r="G3" s="546"/>
      <c r="H3" s="547" t="s">
        <v>82</v>
      </c>
      <c r="I3" s="547"/>
      <c r="J3" s="547"/>
      <c r="K3" s="547" t="s">
        <v>83</v>
      </c>
      <c r="L3" s="547"/>
      <c r="M3" s="547"/>
      <c r="N3" s="339" t="s">
        <v>84</v>
      </c>
    </row>
    <row r="4" spans="1:14" s="33" customFormat="1" ht="12" customHeight="1">
      <c r="A4" s="542"/>
      <c r="B4" s="542"/>
      <c r="C4" s="542"/>
      <c r="D4" s="544"/>
      <c r="E4" s="548" t="s">
        <v>7</v>
      </c>
      <c r="F4" s="533" t="s">
        <v>85</v>
      </c>
      <c r="G4" s="533"/>
      <c r="H4" s="534" t="s">
        <v>7</v>
      </c>
      <c r="I4" s="536" t="s">
        <v>85</v>
      </c>
      <c r="J4" s="536"/>
      <c r="K4" s="534" t="s">
        <v>7</v>
      </c>
      <c r="L4" s="536" t="s">
        <v>85</v>
      </c>
      <c r="M4" s="536"/>
      <c r="N4" s="534" t="s">
        <v>7</v>
      </c>
    </row>
    <row r="5" spans="1:14" s="33" customFormat="1" ht="16.5" customHeight="1" thickBot="1">
      <c r="A5" s="543"/>
      <c r="B5" s="543"/>
      <c r="C5" s="543"/>
      <c r="D5" s="545"/>
      <c r="E5" s="549"/>
      <c r="F5" s="314" t="s">
        <v>86</v>
      </c>
      <c r="G5" s="314" t="s">
        <v>87</v>
      </c>
      <c r="H5" s="535"/>
      <c r="I5" s="340" t="s">
        <v>86</v>
      </c>
      <c r="J5" s="340" t="s">
        <v>87</v>
      </c>
      <c r="K5" s="535"/>
      <c r="L5" s="340" t="s">
        <v>86</v>
      </c>
      <c r="M5" s="340" t="s">
        <v>87</v>
      </c>
      <c r="N5" s="534"/>
    </row>
    <row r="6" spans="1:14" s="250" customFormat="1" ht="0" customHeight="1" hidden="1" thickTop="1">
      <c r="A6" s="341">
        <v>1</v>
      </c>
      <c r="B6" s="341">
        <v>2</v>
      </c>
      <c r="C6" s="341" t="s">
        <v>206</v>
      </c>
      <c r="D6" s="341">
        <v>4</v>
      </c>
      <c r="E6" s="341" t="s">
        <v>207</v>
      </c>
      <c r="F6" s="341">
        <v>6</v>
      </c>
      <c r="G6" s="341">
        <v>7</v>
      </c>
      <c r="H6" s="342" t="s">
        <v>208</v>
      </c>
      <c r="I6" s="342">
        <v>9</v>
      </c>
      <c r="J6" s="342">
        <v>10</v>
      </c>
      <c r="K6" s="342" t="s">
        <v>209</v>
      </c>
      <c r="L6" s="342">
        <v>12</v>
      </c>
      <c r="M6" s="342">
        <v>13</v>
      </c>
      <c r="N6" s="292">
        <v>14</v>
      </c>
    </row>
    <row r="7" spans="1:14" s="33" customFormat="1" ht="18" customHeight="1" hidden="1">
      <c r="A7" s="290"/>
      <c r="B7" s="39"/>
      <c r="C7" s="291"/>
      <c r="D7" s="291">
        <v>1</v>
      </c>
      <c r="E7" s="39"/>
      <c r="F7" s="291">
        <v>2</v>
      </c>
      <c r="G7" s="291">
        <v>3</v>
      </c>
      <c r="H7" s="343"/>
      <c r="I7" s="344">
        <v>4</v>
      </c>
      <c r="J7" s="344">
        <v>5</v>
      </c>
      <c r="K7" s="343"/>
      <c r="L7" s="344">
        <v>6</v>
      </c>
      <c r="M7" s="344">
        <v>7</v>
      </c>
      <c r="N7" s="344">
        <v>8</v>
      </c>
    </row>
    <row r="8" spans="1:14" s="34" customFormat="1" ht="27.75" customHeight="1" thickTop="1">
      <c r="A8" s="44">
        <v>1</v>
      </c>
      <c r="B8" s="87" t="s">
        <v>13</v>
      </c>
      <c r="C8" s="98">
        <f>D8+E8+H8+K8+N8</f>
        <v>1249</v>
      </c>
      <c r="D8" s="346">
        <v>23</v>
      </c>
      <c r="E8" s="152">
        <f>F8+G8</f>
        <v>121</v>
      </c>
      <c r="F8" s="153">
        <v>73</v>
      </c>
      <c r="G8" s="153">
        <v>48</v>
      </c>
      <c r="H8" s="154">
        <f>I8++J8</f>
        <v>56</v>
      </c>
      <c r="I8" s="155">
        <v>35</v>
      </c>
      <c r="J8" s="155">
        <v>21</v>
      </c>
      <c r="K8" s="154">
        <f>L8+M8</f>
        <v>60</v>
      </c>
      <c r="L8" s="156">
        <v>24</v>
      </c>
      <c r="M8" s="155">
        <v>36</v>
      </c>
      <c r="N8" s="293">
        <v>989</v>
      </c>
    </row>
    <row r="9" spans="1:14" s="34" customFormat="1" ht="27.75" customHeight="1">
      <c r="A9" s="216">
        <v>2</v>
      </c>
      <c r="B9" s="217" t="s">
        <v>14</v>
      </c>
      <c r="C9" s="372">
        <f aca="true" t="shared" si="0" ref="C9:C26">D9+E9+H9+K9+N9</f>
        <v>770</v>
      </c>
      <c r="D9" s="404">
        <v>14</v>
      </c>
      <c r="E9" s="251">
        <f aca="true" t="shared" si="1" ref="E9:E26">F9+G9</f>
        <v>39</v>
      </c>
      <c r="F9" s="252">
        <v>35</v>
      </c>
      <c r="G9" s="252">
        <v>4</v>
      </c>
      <c r="H9" s="251">
        <f aca="true" t="shared" si="2" ref="H9:H26">I9++J9</f>
        <v>89</v>
      </c>
      <c r="I9" s="252">
        <v>67</v>
      </c>
      <c r="J9" s="252">
        <v>22</v>
      </c>
      <c r="K9" s="251">
        <f aca="true" t="shared" si="3" ref="K9:K26">L9+M9</f>
        <v>388</v>
      </c>
      <c r="L9" s="232">
        <v>158</v>
      </c>
      <c r="M9" s="252">
        <v>230</v>
      </c>
      <c r="N9" s="348">
        <v>240</v>
      </c>
    </row>
    <row r="10" spans="1:14" s="34" customFormat="1" ht="27.75" customHeight="1">
      <c r="A10" s="44">
        <v>3</v>
      </c>
      <c r="B10" s="87" t="s">
        <v>15</v>
      </c>
      <c r="C10" s="98">
        <f t="shared" si="0"/>
        <v>1737</v>
      </c>
      <c r="D10" s="346">
        <v>33</v>
      </c>
      <c r="E10" s="152">
        <f t="shared" si="1"/>
        <v>346</v>
      </c>
      <c r="F10" s="153">
        <v>307</v>
      </c>
      <c r="G10" s="153">
        <v>39</v>
      </c>
      <c r="H10" s="154">
        <f t="shared" si="2"/>
        <v>143</v>
      </c>
      <c r="I10" s="155">
        <v>124</v>
      </c>
      <c r="J10" s="155">
        <v>19</v>
      </c>
      <c r="K10" s="154">
        <f t="shared" si="3"/>
        <v>116</v>
      </c>
      <c r="L10" s="156">
        <v>67</v>
      </c>
      <c r="M10" s="155">
        <v>49</v>
      </c>
      <c r="N10" s="293">
        <v>1099</v>
      </c>
    </row>
    <row r="11" spans="1:14" s="34" customFormat="1" ht="27.75" customHeight="1">
      <c r="A11" s="216">
        <v>4</v>
      </c>
      <c r="B11" s="217" t="s">
        <v>16</v>
      </c>
      <c r="C11" s="372">
        <f t="shared" si="0"/>
        <v>4858</v>
      </c>
      <c r="D11" s="404">
        <v>66</v>
      </c>
      <c r="E11" s="251">
        <f t="shared" si="1"/>
        <v>442</v>
      </c>
      <c r="F11" s="252">
        <v>338</v>
      </c>
      <c r="G11" s="252">
        <v>104</v>
      </c>
      <c r="H11" s="251">
        <f t="shared" si="2"/>
        <v>2487</v>
      </c>
      <c r="I11" s="252">
        <v>1889</v>
      </c>
      <c r="J11" s="252">
        <v>598</v>
      </c>
      <c r="K11" s="251">
        <f t="shared" si="3"/>
        <v>486</v>
      </c>
      <c r="L11" s="232">
        <v>246</v>
      </c>
      <c r="M11" s="252">
        <v>240</v>
      </c>
      <c r="N11" s="348">
        <v>1377</v>
      </c>
    </row>
    <row r="12" spans="1:14" s="34" customFormat="1" ht="27.75" customHeight="1">
      <c r="A12" s="44">
        <v>5</v>
      </c>
      <c r="B12" s="87" t="s">
        <v>17</v>
      </c>
      <c r="C12" s="98">
        <f t="shared" si="0"/>
        <v>2837</v>
      </c>
      <c r="D12" s="346">
        <v>79</v>
      </c>
      <c r="E12" s="152">
        <f t="shared" si="1"/>
        <v>303</v>
      </c>
      <c r="F12" s="153">
        <v>286</v>
      </c>
      <c r="G12" s="153">
        <v>17</v>
      </c>
      <c r="H12" s="154">
        <f t="shared" si="2"/>
        <v>567</v>
      </c>
      <c r="I12" s="155">
        <v>510</v>
      </c>
      <c r="J12" s="155">
        <v>57</v>
      </c>
      <c r="K12" s="154">
        <f t="shared" si="3"/>
        <v>421</v>
      </c>
      <c r="L12" s="156">
        <v>273</v>
      </c>
      <c r="M12" s="155">
        <v>148</v>
      </c>
      <c r="N12" s="293">
        <v>1467</v>
      </c>
    </row>
    <row r="13" spans="1:14" s="34" customFormat="1" ht="27.75" customHeight="1">
      <c r="A13" s="216">
        <v>6</v>
      </c>
      <c r="B13" s="217" t="s">
        <v>18</v>
      </c>
      <c r="C13" s="372">
        <f t="shared" si="0"/>
        <v>4669</v>
      </c>
      <c r="D13" s="404">
        <v>67</v>
      </c>
      <c r="E13" s="251">
        <f t="shared" si="1"/>
        <v>366</v>
      </c>
      <c r="F13" s="252">
        <v>346</v>
      </c>
      <c r="G13" s="252">
        <v>20</v>
      </c>
      <c r="H13" s="251">
        <f t="shared" si="2"/>
        <v>935</v>
      </c>
      <c r="I13" s="252">
        <v>745</v>
      </c>
      <c r="J13" s="252">
        <v>190</v>
      </c>
      <c r="K13" s="251">
        <f t="shared" si="3"/>
        <v>1911</v>
      </c>
      <c r="L13" s="232">
        <v>939</v>
      </c>
      <c r="M13" s="252">
        <v>972</v>
      </c>
      <c r="N13" s="348">
        <v>1390</v>
      </c>
    </row>
    <row r="14" spans="1:14" s="34" customFormat="1" ht="27.75" customHeight="1">
      <c r="A14" s="44">
        <v>7</v>
      </c>
      <c r="B14" s="87" t="s">
        <v>19</v>
      </c>
      <c r="C14" s="98">
        <f t="shared" si="0"/>
        <v>1273</v>
      </c>
      <c r="D14" s="346">
        <v>18</v>
      </c>
      <c r="E14" s="152">
        <f t="shared" si="1"/>
        <v>106</v>
      </c>
      <c r="F14" s="153">
        <v>77</v>
      </c>
      <c r="G14" s="153">
        <v>29</v>
      </c>
      <c r="H14" s="154">
        <f t="shared" si="2"/>
        <v>182</v>
      </c>
      <c r="I14" s="155">
        <v>131</v>
      </c>
      <c r="J14" s="155">
        <v>51</v>
      </c>
      <c r="K14" s="154">
        <f t="shared" si="3"/>
        <v>535</v>
      </c>
      <c r="L14" s="156">
        <v>193</v>
      </c>
      <c r="M14" s="155">
        <v>342</v>
      </c>
      <c r="N14" s="293">
        <v>432</v>
      </c>
    </row>
    <row r="15" spans="1:14" s="34" customFormat="1" ht="27.75" customHeight="1">
      <c r="A15" s="216">
        <v>8</v>
      </c>
      <c r="B15" s="217" t="s">
        <v>20</v>
      </c>
      <c r="C15" s="372">
        <f t="shared" si="0"/>
        <v>995</v>
      </c>
      <c r="D15" s="404">
        <v>14</v>
      </c>
      <c r="E15" s="251">
        <f t="shared" si="1"/>
        <v>89</v>
      </c>
      <c r="F15" s="252">
        <v>70</v>
      </c>
      <c r="G15" s="252">
        <v>19</v>
      </c>
      <c r="H15" s="251">
        <f t="shared" si="2"/>
        <v>93</v>
      </c>
      <c r="I15" s="252">
        <v>55</v>
      </c>
      <c r="J15" s="252">
        <v>38</v>
      </c>
      <c r="K15" s="251">
        <f t="shared" si="3"/>
        <v>172</v>
      </c>
      <c r="L15" s="232">
        <v>45</v>
      </c>
      <c r="M15" s="252">
        <v>127</v>
      </c>
      <c r="N15" s="348">
        <v>627</v>
      </c>
    </row>
    <row r="16" spans="1:14" s="34" customFormat="1" ht="27.75" customHeight="1">
      <c r="A16" s="44">
        <v>9</v>
      </c>
      <c r="B16" s="87" t="s">
        <v>21</v>
      </c>
      <c r="C16" s="98">
        <f t="shared" si="0"/>
        <v>1803</v>
      </c>
      <c r="D16" s="346">
        <v>29</v>
      </c>
      <c r="E16" s="152">
        <f t="shared" si="1"/>
        <v>183</v>
      </c>
      <c r="F16" s="153">
        <v>158</v>
      </c>
      <c r="G16" s="153">
        <v>25</v>
      </c>
      <c r="H16" s="154">
        <f t="shared" si="2"/>
        <v>328</v>
      </c>
      <c r="I16" s="155">
        <v>269</v>
      </c>
      <c r="J16" s="155">
        <v>59</v>
      </c>
      <c r="K16" s="154">
        <f t="shared" si="3"/>
        <v>461</v>
      </c>
      <c r="L16" s="156">
        <v>232</v>
      </c>
      <c r="M16" s="155">
        <v>229</v>
      </c>
      <c r="N16" s="293">
        <v>802</v>
      </c>
    </row>
    <row r="17" spans="1:14" s="34" customFormat="1" ht="27.75" customHeight="1">
      <c r="A17" s="216">
        <v>10</v>
      </c>
      <c r="B17" s="217" t="s">
        <v>22</v>
      </c>
      <c r="C17" s="372">
        <f t="shared" si="0"/>
        <v>528</v>
      </c>
      <c r="D17" s="404">
        <v>8</v>
      </c>
      <c r="E17" s="251">
        <f t="shared" si="1"/>
        <v>67</v>
      </c>
      <c r="F17" s="252">
        <v>46</v>
      </c>
      <c r="G17" s="252">
        <v>21</v>
      </c>
      <c r="H17" s="251">
        <f t="shared" si="2"/>
        <v>28</v>
      </c>
      <c r="I17" s="252">
        <v>18</v>
      </c>
      <c r="J17" s="252">
        <v>10</v>
      </c>
      <c r="K17" s="251">
        <f t="shared" si="3"/>
        <v>81</v>
      </c>
      <c r="L17" s="232">
        <v>33</v>
      </c>
      <c r="M17" s="252">
        <v>48</v>
      </c>
      <c r="N17" s="348">
        <v>344</v>
      </c>
    </row>
    <row r="18" spans="1:14" s="34" customFormat="1" ht="27.75" customHeight="1">
      <c r="A18" s="44">
        <v>11</v>
      </c>
      <c r="B18" s="87" t="s">
        <v>23</v>
      </c>
      <c r="C18" s="98">
        <f t="shared" si="0"/>
        <v>1196</v>
      </c>
      <c r="D18" s="346">
        <v>14</v>
      </c>
      <c r="E18" s="152">
        <f t="shared" si="1"/>
        <v>82</v>
      </c>
      <c r="F18" s="153">
        <v>72</v>
      </c>
      <c r="G18" s="153">
        <v>10</v>
      </c>
      <c r="H18" s="154">
        <f t="shared" si="2"/>
        <v>340</v>
      </c>
      <c r="I18" s="155">
        <v>262</v>
      </c>
      <c r="J18" s="155">
        <v>78</v>
      </c>
      <c r="K18" s="154">
        <f t="shared" si="3"/>
        <v>380</v>
      </c>
      <c r="L18" s="156">
        <v>183</v>
      </c>
      <c r="M18" s="155">
        <v>197</v>
      </c>
      <c r="N18" s="293">
        <v>380</v>
      </c>
    </row>
    <row r="19" spans="1:14" s="34" customFormat="1" ht="27.75" customHeight="1">
      <c r="A19" s="216">
        <v>12</v>
      </c>
      <c r="B19" s="217" t="s">
        <v>24</v>
      </c>
      <c r="C19" s="372">
        <f t="shared" si="0"/>
        <v>1694</v>
      </c>
      <c r="D19" s="404">
        <v>63</v>
      </c>
      <c r="E19" s="251">
        <f t="shared" si="1"/>
        <v>131</v>
      </c>
      <c r="F19" s="252">
        <v>87</v>
      </c>
      <c r="G19" s="252">
        <v>44</v>
      </c>
      <c r="H19" s="251">
        <f t="shared" si="2"/>
        <v>252</v>
      </c>
      <c r="I19" s="252">
        <v>194</v>
      </c>
      <c r="J19" s="252">
        <v>58</v>
      </c>
      <c r="K19" s="251">
        <f t="shared" si="3"/>
        <v>729</v>
      </c>
      <c r="L19" s="232">
        <v>271</v>
      </c>
      <c r="M19" s="252">
        <v>458</v>
      </c>
      <c r="N19" s="348">
        <v>519</v>
      </c>
    </row>
    <row r="20" spans="1:14" s="34" customFormat="1" ht="27.75" customHeight="1">
      <c r="A20" s="44">
        <v>13</v>
      </c>
      <c r="B20" s="87" t="s">
        <v>25</v>
      </c>
      <c r="C20" s="98">
        <f t="shared" si="0"/>
        <v>843</v>
      </c>
      <c r="D20" s="346">
        <v>11</v>
      </c>
      <c r="E20" s="152">
        <f t="shared" si="1"/>
        <v>58</v>
      </c>
      <c r="F20" s="153">
        <v>43</v>
      </c>
      <c r="G20" s="153">
        <v>15</v>
      </c>
      <c r="H20" s="154">
        <f t="shared" si="2"/>
        <v>23</v>
      </c>
      <c r="I20" s="155">
        <v>19</v>
      </c>
      <c r="J20" s="155">
        <v>4</v>
      </c>
      <c r="K20" s="154">
        <f t="shared" si="3"/>
        <v>454</v>
      </c>
      <c r="L20" s="156">
        <v>170</v>
      </c>
      <c r="M20" s="155">
        <v>284</v>
      </c>
      <c r="N20" s="293">
        <v>297</v>
      </c>
    </row>
    <row r="21" spans="1:14" s="34" customFormat="1" ht="27.75" customHeight="1">
      <c r="A21" s="216">
        <v>14</v>
      </c>
      <c r="B21" s="217" t="s">
        <v>26</v>
      </c>
      <c r="C21" s="372">
        <f t="shared" si="0"/>
        <v>766</v>
      </c>
      <c r="D21" s="404">
        <v>24</v>
      </c>
      <c r="E21" s="251">
        <f t="shared" si="1"/>
        <v>77</v>
      </c>
      <c r="F21" s="252">
        <v>64</v>
      </c>
      <c r="G21" s="252">
        <v>13</v>
      </c>
      <c r="H21" s="251">
        <f t="shared" si="2"/>
        <v>208</v>
      </c>
      <c r="I21" s="252">
        <v>167</v>
      </c>
      <c r="J21" s="252">
        <v>41</v>
      </c>
      <c r="K21" s="251">
        <f t="shared" si="3"/>
        <v>135</v>
      </c>
      <c r="L21" s="232">
        <v>62</v>
      </c>
      <c r="M21" s="252">
        <v>73</v>
      </c>
      <c r="N21" s="348">
        <v>322</v>
      </c>
    </row>
    <row r="22" spans="1:14" s="34" customFormat="1" ht="27.75" customHeight="1">
      <c r="A22" s="44">
        <v>15</v>
      </c>
      <c r="B22" s="87" t="s">
        <v>27</v>
      </c>
      <c r="C22" s="98">
        <f t="shared" si="0"/>
        <v>796</v>
      </c>
      <c r="D22" s="346">
        <v>29</v>
      </c>
      <c r="E22" s="152">
        <f t="shared" si="1"/>
        <v>83</v>
      </c>
      <c r="F22" s="153">
        <v>72</v>
      </c>
      <c r="G22" s="153">
        <v>11</v>
      </c>
      <c r="H22" s="154">
        <f t="shared" si="2"/>
        <v>87</v>
      </c>
      <c r="I22" s="155">
        <v>45</v>
      </c>
      <c r="J22" s="155">
        <v>42</v>
      </c>
      <c r="K22" s="154">
        <f t="shared" si="3"/>
        <v>226</v>
      </c>
      <c r="L22" s="156">
        <v>111</v>
      </c>
      <c r="M22" s="155">
        <v>115</v>
      </c>
      <c r="N22" s="293">
        <v>371</v>
      </c>
    </row>
    <row r="23" spans="1:14" s="34" customFormat="1" ht="27.75" customHeight="1">
      <c r="A23" s="216">
        <v>16</v>
      </c>
      <c r="B23" s="217" t="s">
        <v>28</v>
      </c>
      <c r="C23" s="372">
        <f t="shared" si="0"/>
        <v>963</v>
      </c>
      <c r="D23" s="404">
        <v>15</v>
      </c>
      <c r="E23" s="251">
        <f t="shared" si="1"/>
        <v>86</v>
      </c>
      <c r="F23" s="252">
        <v>72</v>
      </c>
      <c r="G23" s="252">
        <v>14</v>
      </c>
      <c r="H23" s="251">
        <f t="shared" si="2"/>
        <v>325</v>
      </c>
      <c r="I23" s="252">
        <v>233</v>
      </c>
      <c r="J23" s="252">
        <v>92</v>
      </c>
      <c r="K23" s="251">
        <f t="shared" si="3"/>
        <v>207</v>
      </c>
      <c r="L23" s="232">
        <v>64</v>
      </c>
      <c r="M23" s="252">
        <v>143</v>
      </c>
      <c r="N23" s="348">
        <v>330</v>
      </c>
    </row>
    <row r="24" spans="1:14" s="34" customFormat="1" ht="27.75" customHeight="1">
      <c r="A24" s="44">
        <v>17</v>
      </c>
      <c r="B24" s="87" t="s">
        <v>29</v>
      </c>
      <c r="C24" s="98">
        <f t="shared" si="0"/>
        <v>1119</v>
      </c>
      <c r="D24" s="346">
        <v>19</v>
      </c>
      <c r="E24" s="152">
        <f t="shared" si="1"/>
        <v>147</v>
      </c>
      <c r="F24" s="153">
        <v>98</v>
      </c>
      <c r="G24" s="153">
        <v>49</v>
      </c>
      <c r="H24" s="154">
        <f t="shared" si="2"/>
        <v>81</v>
      </c>
      <c r="I24" s="155">
        <v>50</v>
      </c>
      <c r="J24" s="155">
        <v>31</v>
      </c>
      <c r="K24" s="154">
        <f t="shared" si="3"/>
        <v>83</v>
      </c>
      <c r="L24" s="156">
        <v>25</v>
      </c>
      <c r="M24" s="155">
        <v>58</v>
      </c>
      <c r="N24" s="293">
        <v>789</v>
      </c>
    </row>
    <row r="25" spans="1:14" s="34" customFormat="1" ht="27.75" customHeight="1">
      <c r="A25" s="216">
        <v>18</v>
      </c>
      <c r="B25" s="217" t="s">
        <v>30</v>
      </c>
      <c r="C25" s="372">
        <f t="shared" si="0"/>
        <v>2472</v>
      </c>
      <c r="D25" s="404">
        <v>24</v>
      </c>
      <c r="E25" s="251">
        <f t="shared" si="1"/>
        <v>141</v>
      </c>
      <c r="F25" s="252">
        <v>119</v>
      </c>
      <c r="G25" s="252">
        <v>22</v>
      </c>
      <c r="H25" s="251">
        <f t="shared" si="2"/>
        <v>309</v>
      </c>
      <c r="I25" s="252">
        <v>234</v>
      </c>
      <c r="J25" s="252">
        <v>75</v>
      </c>
      <c r="K25" s="251">
        <f t="shared" si="3"/>
        <v>1386</v>
      </c>
      <c r="L25" s="232">
        <v>574</v>
      </c>
      <c r="M25" s="252">
        <v>812</v>
      </c>
      <c r="N25" s="348">
        <v>612</v>
      </c>
    </row>
    <row r="26" spans="1:14" s="35" customFormat="1" ht="27.75" customHeight="1">
      <c r="A26" s="345"/>
      <c r="B26" s="345" t="s">
        <v>8</v>
      </c>
      <c r="C26" s="98">
        <f t="shared" si="0"/>
        <v>30568</v>
      </c>
      <c r="D26" s="346">
        <v>550</v>
      </c>
      <c r="E26" s="152">
        <f t="shared" si="1"/>
        <v>2867</v>
      </c>
      <c r="F26" s="98">
        <v>2363</v>
      </c>
      <c r="G26" s="98">
        <v>504</v>
      </c>
      <c r="H26" s="154">
        <f t="shared" si="2"/>
        <v>6533</v>
      </c>
      <c r="I26" s="347">
        <v>5047</v>
      </c>
      <c r="J26" s="347">
        <v>1486</v>
      </c>
      <c r="K26" s="154">
        <f t="shared" si="3"/>
        <v>8231</v>
      </c>
      <c r="L26" s="347">
        <v>3670</v>
      </c>
      <c r="M26" s="347">
        <v>4561</v>
      </c>
      <c r="N26" s="347">
        <v>12387</v>
      </c>
    </row>
    <row r="27" s="9" customFormat="1" ht="15" customHeight="1" hidden="1">
      <c r="B27" s="45"/>
    </row>
    <row r="28" s="9" customFormat="1" ht="15" customHeight="1" hidden="1">
      <c r="B28" s="45"/>
    </row>
    <row r="29" s="9" customFormat="1" ht="15" customHeight="1" hidden="1">
      <c r="B29" s="45"/>
    </row>
    <row r="30" s="9" customFormat="1" ht="15" customHeight="1" hidden="1">
      <c r="B30" s="45"/>
    </row>
    <row r="31" s="9" customFormat="1" ht="15" customHeight="1" hidden="1">
      <c r="B31" s="45"/>
    </row>
    <row r="32" s="9" customFormat="1" ht="33.75" customHeight="1">
      <c r="B32" s="205" t="s">
        <v>88</v>
      </c>
    </row>
    <row r="33" ht="41.25" customHeight="1">
      <c r="E33" s="31"/>
    </row>
  </sheetData>
  <sheetProtection/>
  <mergeCells count="16">
    <mergeCell ref="K3:M3"/>
    <mergeCell ref="E4:E5"/>
    <mergeCell ref="L4:M4"/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F4:G4"/>
    <mergeCell ref="H4:H5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46"/>
  <sheetViews>
    <sheetView zoomScale="60" zoomScaleNormal="60" zoomScalePageLayoutView="0" workbookViewId="0" topLeftCell="A1">
      <selection activeCell="AA7" sqref="AA7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7.875" style="0" customWidth="1"/>
    <col min="4" max="4" width="7.375" style="0" customWidth="1"/>
    <col min="5" max="5" width="7.25390625" style="0" customWidth="1"/>
    <col min="6" max="7" width="7.125" style="0" customWidth="1"/>
    <col min="8" max="8" width="7.875" style="0" customWidth="1"/>
    <col min="9" max="9" width="7.25390625" style="0" customWidth="1"/>
    <col min="10" max="10" width="6.375" style="0" customWidth="1"/>
    <col min="12" max="12" width="6.75390625" style="0" customWidth="1"/>
    <col min="13" max="13" width="7.00390625" style="0" customWidth="1"/>
    <col min="14" max="14" width="9.625" style="0" customWidth="1"/>
    <col min="15" max="15" width="7.25390625" style="0" customWidth="1"/>
    <col min="16" max="16" width="8.875" style="0" customWidth="1"/>
    <col min="18" max="18" width="10.75390625" style="0" customWidth="1"/>
    <col min="19" max="19" width="11.375" style="0" customWidth="1"/>
    <col min="20" max="20" width="6.125" style="0" hidden="1" customWidth="1"/>
  </cols>
  <sheetData>
    <row r="1" spans="1:19" s="32" customFormat="1" ht="45.75" customHeight="1">
      <c r="A1" s="550" t="s">
        <v>307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</row>
    <row r="2" spans="1:19" s="36" customFormat="1" ht="33" customHeight="1">
      <c r="A2" s="551" t="s">
        <v>9</v>
      </c>
      <c r="B2" s="558" t="s">
        <v>10</v>
      </c>
      <c r="C2" s="551" t="s">
        <v>89</v>
      </c>
      <c r="D2" s="554" t="s">
        <v>90</v>
      </c>
      <c r="E2" s="563"/>
      <c r="F2" s="553" t="s">
        <v>91</v>
      </c>
      <c r="G2" s="553"/>
      <c r="H2" s="561" t="s">
        <v>92</v>
      </c>
      <c r="I2" s="562"/>
      <c r="J2" s="561" t="s">
        <v>93</v>
      </c>
      <c r="K2" s="562"/>
      <c r="L2" s="561" t="s">
        <v>94</v>
      </c>
      <c r="M2" s="564"/>
      <c r="N2" s="553" t="s">
        <v>95</v>
      </c>
      <c r="O2" s="553" t="s">
        <v>96</v>
      </c>
      <c r="P2" s="553" t="s">
        <v>97</v>
      </c>
      <c r="Q2" s="553" t="s">
        <v>98</v>
      </c>
      <c r="R2" s="554" t="s">
        <v>8</v>
      </c>
      <c r="S2" s="556" t="s">
        <v>170</v>
      </c>
    </row>
    <row r="3" spans="1:19" s="36" customFormat="1" ht="64.5" customHeight="1" thickBot="1">
      <c r="A3" s="552"/>
      <c r="B3" s="559"/>
      <c r="C3" s="552"/>
      <c r="D3" s="336" t="s">
        <v>99</v>
      </c>
      <c r="E3" s="336" t="s">
        <v>100</v>
      </c>
      <c r="F3" s="336" t="s">
        <v>99</v>
      </c>
      <c r="G3" s="336" t="s">
        <v>100</v>
      </c>
      <c r="H3" s="336" t="s">
        <v>99</v>
      </c>
      <c r="I3" s="336" t="s">
        <v>100</v>
      </c>
      <c r="J3" s="336" t="s">
        <v>99</v>
      </c>
      <c r="K3" s="336" t="s">
        <v>100</v>
      </c>
      <c r="L3" s="336" t="s">
        <v>99</v>
      </c>
      <c r="M3" s="336" t="s">
        <v>100</v>
      </c>
      <c r="N3" s="560"/>
      <c r="O3" s="560"/>
      <c r="P3" s="560"/>
      <c r="Q3" s="560"/>
      <c r="R3" s="555"/>
      <c r="S3" s="557"/>
    </row>
    <row r="4" spans="1:19" s="36" customFormat="1" ht="27.75" customHeight="1" thickTop="1">
      <c r="A4" s="79">
        <v>1</v>
      </c>
      <c r="B4" s="80" t="s">
        <v>13</v>
      </c>
      <c r="C4" s="327">
        <v>23</v>
      </c>
      <c r="D4" s="328">
        <v>73</v>
      </c>
      <c r="E4" s="329">
        <v>48</v>
      </c>
      <c r="F4" s="328">
        <v>35</v>
      </c>
      <c r="G4" s="328">
        <v>21</v>
      </c>
      <c r="H4" s="327">
        <v>24</v>
      </c>
      <c r="I4" s="330">
        <v>36</v>
      </c>
      <c r="J4" s="331">
        <v>9</v>
      </c>
      <c r="K4" s="332">
        <v>333</v>
      </c>
      <c r="L4" s="333">
        <v>8</v>
      </c>
      <c r="M4" s="333">
        <v>39</v>
      </c>
      <c r="N4" s="333">
        <v>3432</v>
      </c>
      <c r="O4" s="328">
        <v>114</v>
      </c>
      <c r="P4" s="79">
        <v>233</v>
      </c>
      <c r="Q4" s="329">
        <v>2</v>
      </c>
      <c r="R4" s="334">
        <f>C4+D4+E4+F4+G4+H4+I4+J4+K4+L4+M4+N4+O4+P4+Q4</f>
        <v>4430</v>
      </c>
      <c r="S4" s="335">
        <v>4689</v>
      </c>
    </row>
    <row r="5" spans="1:19" ht="27.75" customHeight="1">
      <c r="A5" s="216">
        <v>2</v>
      </c>
      <c r="B5" s="217" t="s">
        <v>14</v>
      </c>
      <c r="C5" s="224">
        <v>14</v>
      </c>
      <c r="D5" s="225">
        <v>35</v>
      </c>
      <c r="E5" s="225">
        <v>4</v>
      </c>
      <c r="F5" s="225">
        <v>67</v>
      </c>
      <c r="G5" s="225">
        <v>22</v>
      </c>
      <c r="H5" s="224">
        <v>158</v>
      </c>
      <c r="I5" s="226">
        <v>230</v>
      </c>
      <c r="J5" s="227">
        <v>3</v>
      </c>
      <c r="K5" s="228">
        <v>275</v>
      </c>
      <c r="L5" s="224">
        <v>28</v>
      </c>
      <c r="M5" s="224">
        <v>25</v>
      </c>
      <c r="N5" s="224">
        <v>3683</v>
      </c>
      <c r="O5" s="225">
        <v>118</v>
      </c>
      <c r="P5" s="216">
        <v>58</v>
      </c>
      <c r="Q5" s="225">
        <v>5103</v>
      </c>
      <c r="R5" s="229">
        <f aca="true" t="shared" si="0" ref="R5:R22">C5+D5+E5+F5+G5+H5+I5+J5+K5+L5+M5+N5+O5+P5+Q5</f>
        <v>9823</v>
      </c>
      <c r="S5" s="230">
        <v>10548</v>
      </c>
    </row>
    <row r="6" spans="1:19" ht="27.75" customHeight="1">
      <c r="A6" s="44">
        <v>3</v>
      </c>
      <c r="B6" s="87" t="s">
        <v>15</v>
      </c>
      <c r="C6" s="320">
        <v>33</v>
      </c>
      <c r="D6" s="319">
        <v>307</v>
      </c>
      <c r="E6" s="316">
        <v>39</v>
      </c>
      <c r="F6" s="319">
        <v>124</v>
      </c>
      <c r="G6" s="319">
        <v>19</v>
      </c>
      <c r="H6" s="320">
        <v>67</v>
      </c>
      <c r="I6" s="322">
        <v>49</v>
      </c>
      <c r="J6" s="323">
        <v>13</v>
      </c>
      <c r="K6" s="317">
        <v>500</v>
      </c>
      <c r="L6" s="315">
        <v>26</v>
      </c>
      <c r="M6" s="315">
        <v>54</v>
      </c>
      <c r="N6" s="315">
        <v>10025</v>
      </c>
      <c r="O6" s="319">
        <v>194</v>
      </c>
      <c r="P6" s="44">
        <v>183</v>
      </c>
      <c r="Q6" s="316">
        <v>2</v>
      </c>
      <c r="R6" s="318">
        <f t="shared" si="0"/>
        <v>11635</v>
      </c>
      <c r="S6" s="321">
        <v>12657</v>
      </c>
    </row>
    <row r="7" spans="1:19" ht="27.75" customHeight="1">
      <c r="A7" s="216">
        <v>4</v>
      </c>
      <c r="B7" s="217" t="s">
        <v>16</v>
      </c>
      <c r="C7" s="224">
        <v>66</v>
      </c>
      <c r="D7" s="225">
        <v>338</v>
      </c>
      <c r="E7" s="225">
        <v>104</v>
      </c>
      <c r="F7" s="225">
        <v>1889</v>
      </c>
      <c r="G7" s="225">
        <v>598</v>
      </c>
      <c r="H7" s="224">
        <v>246</v>
      </c>
      <c r="I7" s="226">
        <v>240</v>
      </c>
      <c r="J7" s="227">
        <v>303</v>
      </c>
      <c r="K7" s="228">
        <v>2389</v>
      </c>
      <c r="L7" s="224">
        <v>151</v>
      </c>
      <c r="M7" s="224">
        <v>259</v>
      </c>
      <c r="N7" s="224">
        <v>18935</v>
      </c>
      <c r="O7" s="225">
        <v>416</v>
      </c>
      <c r="P7" s="216">
        <v>389</v>
      </c>
      <c r="Q7" s="225">
        <v>30</v>
      </c>
      <c r="R7" s="229">
        <f t="shared" si="0"/>
        <v>26353</v>
      </c>
      <c r="S7" s="230">
        <v>27296</v>
      </c>
    </row>
    <row r="8" spans="1:19" ht="27.75" customHeight="1">
      <c r="A8" s="44">
        <v>5</v>
      </c>
      <c r="B8" s="87" t="s">
        <v>17</v>
      </c>
      <c r="C8" s="320">
        <v>79</v>
      </c>
      <c r="D8" s="319">
        <v>286</v>
      </c>
      <c r="E8" s="316">
        <v>17</v>
      </c>
      <c r="F8" s="319">
        <v>510</v>
      </c>
      <c r="G8" s="319">
        <v>57</v>
      </c>
      <c r="H8" s="320">
        <v>273</v>
      </c>
      <c r="I8" s="322">
        <v>148</v>
      </c>
      <c r="J8" s="323">
        <v>85</v>
      </c>
      <c r="K8" s="317">
        <v>1614</v>
      </c>
      <c r="L8" s="315">
        <v>51</v>
      </c>
      <c r="M8" s="315">
        <v>137</v>
      </c>
      <c r="N8" s="315">
        <v>19303</v>
      </c>
      <c r="O8" s="319">
        <v>349</v>
      </c>
      <c r="P8" s="44">
        <v>284</v>
      </c>
      <c r="Q8" s="316">
        <v>26</v>
      </c>
      <c r="R8" s="318">
        <f t="shared" si="0"/>
        <v>23219</v>
      </c>
      <c r="S8" s="321">
        <v>24274</v>
      </c>
    </row>
    <row r="9" spans="1:19" ht="27.75" customHeight="1">
      <c r="A9" s="216">
        <v>6</v>
      </c>
      <c r="B9" s="217" t="s">
        <v>18</v>
      </c>
      <c r="C9" s="224">
        <v>67</v>
      </c>
      <c r="D9" s="225">
        <v>346</v>
      </c>
      <c r="E9" s="225">
        <v>20</v>
      </c>
      <c r="F9" s="225">
        <v>745</v>
      </c>
      <c r="G9" s="225">
        <v>190</v>
      </c>
      <c r="H9" s="224">
        <v>939</v>
      </c>
      <c r="I9" s="226">
        <v>972</v>
      </c>
      <c r="J9" s="227">
        <v>52</v>
      </c>
      <c r="K9" s="228">
        <v>1198</v>
      </c>
      <c r="L9" s="224">
        <v>56</v>
      </c>
      <c r="M9" s="224">
        <v>199</v>
      </c>
      <c r="N9" s="224">
        <v>17072</v>
      </c>
      <c r="O9" s="225">
        <v>492</v>
      </c>
      <c r="P9" s="216">
        <v>323</v>
      </c>
      <c r="Q9" s="225">
        <v>10</v>
      </c>
      <c r="R9" s="229">
        <f t="shared" si="0"/>
        <v>22681</v>
      </c>
      <c r="S9" s="230">
        <v>24271</v>
      </c>
    </row>
    <row r="10" spans="1:19" ht="27.75" customHeight="1">
      <c r="A10" s="44">
        <v>7</v>
      </c>
      <c r="B10" s="87" t="s">
        <v>19</v>
      </c>
      <c r="C10" s="320">
        <v>18</v>
      </c>
      <c r="D10" s="319">
        <v>77</v>
      </c>
      <c r="E10" s="316">
        <v>29</v>
      </c>
      <c r="F10" s="319">
        <v>131</v>
      </c>
      <c r="G10" s="319">
        <v>51</v>
      </c>
      <c r="H10" s="320">
        <v>193</v>
      </c>
      <c r="I10" s="322">
        <v>342</v>
      </c>
      <c r="J10" s="323">
        <v>12</v>
      </c>
      <c r="K10" s="317">
        <v>483</v>
      </c>
      <c r="L10" s="315">
        <v>37</v>
      </c>
      <c r="M10" s="315">
        <v>41</v>
      </c>
      <c r="N10" s="315">
        <v>7045</v>
      </c>
      <c r="O10" s="319">
        <v>164</v>
      </c>
      <c r="P10" s="44">
        <v>170</v>
      </c>
      <c r="Q10" s="316">
        <v>2898</v>
      </c>
      <c r="R10" s="318">
        <f t="shared" si="0"/>
        <v>11691</v>
      </c>
      <c r="S10" s="321">
        <v>12563</v>
      </c>
    </row>
    <row r="11" spans="1:19" ht="27.75" customHeight="1">
      <c r="A11" s="216">
        <v>8</v>
      </c>
      <c r="B11" s="217" t="s">
        <v>20</v>
      </c>
      <c r="C11" s="224">
        <v>14</v>
      </c>
      <c r="D11" s="225">
        <v>70</v>
      </c>
      <c r="E11" s="225">
        <v>19</v>
      </c>
      <c r="F11" s="225">
        <v>55</v>
      </c>
      <c r="G11" s="225">
        <v>38</v>
      </c>
      <c r="H11" s="224">
        <v>45</v>
      </c>
      <c r="I11" s="226">
        <v>127</v>
      </c>
      <c r="J11" s="227">
        <v>10</v>
      </c>
      <c r="K11" s="228">
        <v>330</v>
      </c>
      <c r="L11" s="224">
        <v>10</v>
      </c>
      <c r="M11" s="224">
        <v>63</v>
      </c>
      <c r="N11" s="224">
        <v>4179</v>
      </c>
      <c r="O11" s="225">
        <v>163</v>
      </c>
      <c r="P11" s="216">
        <v>154</v>
      </c>
      <c r="Q11" s="225">
        <v>9</v>
      </c>
      <c r="R11" s="229">
        <f t="shared" si="0"/>
        <v>5286</v>
      </c>
      <c r="S11" s="230">
        <v>5974</v>
      </c>
    </row>
    <row r="12" spans="1:19" ht="27.75" customHeight="1">
      <c r="A12" s="44">
        <v>9</v>
      </c>
      <c r="B12" s="87" t="s">
        <v>21</v>
      </c>
      <c r="C12" s="320">
        <v>29</v>
      </c>
      <c r="D12" s="319">
        <v>158</v>
      </c>
      <c r="E12" s="316">
        <v>25</v>
      </c>
      <c r="F12" s="319">
        <v>269</v>
      </c>
      <c r="G12" s="319">
        <v>59</v>
      </c>
      <c r="H12" s="320">
        <v>232</v>
      </c>
      <c r="I12" s="322">
        <v>229</v>
      </c>
      <c r="J12" s="323">
        <v>22</v>
      </c>
      <c r="K12" s="317">
        <v>467</v>
      </c>
      <c r="L12" s="315">
        <v>32</v>
      </c>
      <c r="M12" s="315">
        <v>77</v>
      </c>
      <c r="N12" s="315">
        <v>8025</v>
      </c>
      <c r="O12" s="319">
        <v>214</v>
      </c>
      <c r="P12" s="44">
        <v>198</v>
      </c>
      <c r="Q12" s="316">
        <v>17</v>
      </c>
      <c r="R12" s="318">
        <f t="shared" si="0"/>
        <v>10053</v>
      </c>
      <c r="S12" s="321">
        <v>10407</v>
      </c>
    </row>
    <row r="13" spans="1:19" ht="27.75" customHeight="1">
      <c r="A13" s="216">
        <v>10</v>
      </c>
      <c r="B13" s="217" t="s">
        <v>22</v>
      </c>
      <c r="C13" s="224">
        <v>8</v>
      </c>
      <c r="D13" s="225">
        <v>46</v>
      </c>
      <c r="E13" s="225">
        <v>21</v>
      </c>
      <c r="F13" s="225">
        <v>18</v>
      </c>
      <c r="G13" s="225">
        <v>10</v>
      </c>
      <c r="H13" s="224">
        <v>33</v>
      </c>
      <c r="I13" s="226">
        <v>48</v>
      </c>
      <c r="J13" s="227">
        <v>5</v>
      </c>
      <c r="K13" s="228">
        <v>216</v>
      </c>
      <c r="L13" s="224">
        <v>12</v>
      </c>
      <c r="M13" s="224">
        <v>26</v>
      </c>
      <c r="N13" s="224">
        <v>2712</v>
      </c>
      <c r="O13" s="225">
        <v>67</v>
      </c>
      <c r="P13" s="216">
        <v>86</v>
      </c>
      <c r="Q13" s="225">
        <v>6</v>
      </c>
      <c r="R13" s="229">
        <f t="shared" si="0"/>
        <v>3314</v>
      </c>
      <c r="S13" s="230">
        <v>3727</v>
      </c>
    </row>
    <row r="14" spans="1:19" ht="27.75" customHeight="1">
      <c r="A14" s="44">
        <v>11</v>
      </c>
      <c r="B14" s="87" t="s">
        <v>23</v>
      </c>
      <c r="C14" s="320">
        <v>14</v>
      </c>
      <c r="D14" s="319">
        <v>72</v>
      </c>
      <c r="E14" s="316">
        <v>10</v>
      </c>
      <c r="F14" s="319">
        <v>262</v>
      </c>
      <c r="G14" s="319">
        <v>78</v>
      </c>
      <c r="H14" s="320">
        <v>183</v>
      </c>
      <c r="I14" s="322">
        <v>197</v>
      </c>
      <c r="J14" s="323">
        <v>10</v>
      </c>
      <c r="K14" s="317">
        <v>653</v>
      </c>
      <c r="L14" s="315">
        <v>10</v>
      </c>
      <c r="M14" s="315">
        <v>62</v>
      </c>
      <c r="N14" s="315">
        <v>4752</v>
      </c>
      <c r="O14" s="319">
        <v>120</v>
      </c>
      <c r="P14" s="44">
        <v>79</v>
      </c>
      <c r="Q14" s="316">
        <v>5</v>
      </c>
      <c r="R14" s="318">
        <f t="shared" si="0"/>
        <v>6507</v>
      </c>
      <c r="S14" s="321">
        <v>6779</v>
      </c>
    </row>
    <row r="15" spans="1:19" ht="27.75" customHeight="1">
      <c r="A15" s="216">
        <v>12</v>
      </c>
      <c r="B15" s="217" t="s">
        <v>24</v>
      </c>
      <c r="C15" s="224">
        <v>63</v>
      </c>
      <c r="D15" s="225">
        <v>87</v>
      </c>
      <c r="E15" s="225">
        <v>44</v>
      </c>
      <c r="F15" s="225">
        <v>194</v>
      </c>
      <c r="G15" s="225">
        <v>58</v>
      </c>
      <c r="H15" s="224">
        <v>271</v>
      </c>
      <c r="I15" s="226">
        <v>458</v>
      </c>
      <c r="J15" s="227">
        <v>21</v>
      </c>
      <c r="K15" s="228">
        <v>530</v>
      </c>
      <c r="L15" s="224">
        <v>35</v>
      </c>
      <c r="M15" s="224">
        <v>62</v>
      </c>
      <c r="N15" s="224">
        <v>7210</v>
      </c>
      <c r="O15" s="225">
        <v>178</v>
      </c>
      <c r="P15" s="216">
        <v>209</v>
      </c>
      <c r="Q15" s="225">
        <v>9</v>
      </c>
      <c r="R15" s="229">
        <f t="shared" si="0"/>
        <v>9429</v>
      </c>
      <c r="S15" s="230">
        <v>9861</v>
      </c>
    </row>
    <row r="16" spans="1:19" ht="27.75" customHeight="1">
      <c r="A16" s="44">
        <v>13</v>
      </c>
      <c r="B16" s="87" t="s">
        <v>25</v>
      </c>
      <c r="C16" s="320">
        <v>11</v>
      </c>
      <c r="D16" s="319">
        <v>43</v>
      </c>
      <c r="E16" s="316">
        <v>15</v>
      </c>
      <c r="F16" s="319">
        <v>19</v>
      </c>
      <c r="G16" s="319">
        <v>4</v>
      </c>
      <c r="H16" s="320">
        <v>170</v>
      </c>
      <c r="I16" s="322">
        <v>284</v>
      </c>
      <c r="J16" s="323">
        <v>7</v>
      </c>
      <c r="K16" s="317">
        <v>215</v>
      </c>
      <c r="L16" s="315">
        <v>10</v>
      </c>
      <c r="M16" s="315">
        <v>42</v>
      </c>
      <c r="N16" s="315">
        <v>2977</v>
      </c>
      <c r="O16" s="319">
        <v>118</v>
      </c>
      <c r="P16" s="44">
        <v>128</v>
      </c>
      <c r="Q16" s="316">
        <v>8</v>
      </c>
      <c r="R16" s="318">
        <f t="shared" si="0"/>
        <v>4051</v>
      </c>
      <c r="S16" s="321">
        <v>4210</v>
      </c>
    </row>
    <row r="17" spans="1:19" ht="27.75" customHeight="1">
      <c r="A17" s="216">
        <v>14</v>
      </c>
      <c r="B17" s="217" t="s">
        <v>26</v>
      </c>
      <c r="C17" s="224">
        <v>24</v>
      </c>
      <c r="D17" s="225">
        <v>64</v>
      </c>
      <c r="E17" s="225">
        <v>13</v>
      </c>
      <c r="F17" s="225">
        <v>167</v>
      </c>
      <c r="G17" s="225">
        <v>41</v>
      </c>
      <c r="H17" s="224">
        <v>62</v>
      </c>
      <c r="I17" s="226">
        <v>73</v>
      </c>
      <c r="J17" s="227">
        <v>23</v>
      </c>
      <c r="K17" s="228">
        <v>496</v>
      </c>
      <c r="L17" s="224">
        <v>29</v>
      </c>
      <c r="M17" s="224">
        <v>296</v>
      </c>
      <c r="N17" s="224">
        <v>5517</v>
      </c>
      <c r="O17" s="225">
        <v>156</v>
      </c>
      <c r="P17" s="216">
        <v>122</v>
      </c>
      <c r="Q17" s="225">
        <v>13</v>
      </c>
      <c r="R17" s="229">
        <f t="shared" si="0"/>
        <v>7096</v>
      </c>
      <c r="S17" s="230">
        <v>7376</v>
      </c>
    </row>
    <row r="18" spans="1:19" ht="27.75" customHeight="1">
      <c r="A18" s="44">
        <v>15</v>
      </c>
      <c r="B18" s="87" t="s">
        <v>27</v>
      </c>
      <c r="C18" s="320">
        <v>29</v>
      </c>
      <c r="D18" s="319">
        <v>72</v>
      </c>
      <c r="E18" s="316">
        <v>11</v>
      </c>
      <c r="F18" s="319">
        <v>45</v>
      </c>
      <c r="G18" s="319">
        <v>42</v>
      </c>
      <c r="H18" s="320">
        <v>111</v>
      </c>
      <c r="I18" s="322">
        <v>115</v>
      </c>
      <c r="J18" s="323">
        <v>7</v>
      </c>
      <c r="K18" s="317">
        <v>264</v>
      </c>
      <c r="L18" s="315">
        <v>34</v>
      </c>
      <c r="M18" s="315">
        <v>12</v>
      </c>
      <c r="N18" s="315">
        <v>5219</v>
      </c>
      <c r="O18" s="319">
        <v>125</v>
      </c>
      <c r="P18" s="44">
        <v>96</v>
      </c>
      <c r="Q18" s="316">
        <v>2</v>
      </c>
      <c r="R18" s="318">
        <f t="shared" si="0"/>
        <v>6184</v>
      </c>
      <c r="S18" s="321">
        <v>6563</v>
      </c>
    </row>
    <row r="19" spans="1:19" ht="27.75" customHeight="1">
      <c r="A19" s="216">
        <v>16</v>
      </c>
      <c r="B19" s="217" t="s">
        <v>28</v>
      </c>
      <c r="C19" s="224">
        <v>15</v>
      </c>
      <c r="D19" s="225">
        <v>72</v>
      </c>
      <c r="E19" s="225">
        <v>14</v>
      </c>
      <c r="F19" s="225">
        <v>233</v>
      </c>
      <c r="G19" s="225">
        <v>92</v>
      </c>
      <c r="H19" s="224">
        <v>64</v>
      </c>
      <c r="I19" s="226">
        <v>143</v>
      </c>
      <c r="J19" s="227">
        <v>16</v>
      </c>
      <c r="K19" s="228">
        <v>334</v>
      </c>
      <c r="L19" s="224">
        <v>123</v>
      </c>
      <c r="M19" s="224">
        <v>744</v>
      </c>
      <c r="N19" s="224">
        <v>3381</v>
      </c>
      <c r="O19" s="225">
        <v>114</v>
      </c>
      <c r="P19" s="216">
        <v>98</v>
      </c>
      <c r="Q19" s="225">
        <v>24</v>
      </c>
      <c r="R19" s="229">
        <f t="shared" si="0"/>
        <v>5467</v>
      </c>
      <c r="S19" s="230">
        <v>5939</v>
      </c>
    </row>
    <row r="20" spans="1:19" ht="27.75" customHeight="1">
      <c r="A20" s="44">
        <v>17</v>
      </c>
      <c r="B20" s="87" t="s">
        <v>29</v>
      </c>
      <c r="C20" s="320">
        <v>19</v>
      </c>
      <c r="D20" s="319">
        <v>98</v>
      </c>
      <c r="E20" s="316">
        <v>49</v>
      </c>
      <c r="F20" s="319">
        <v>50</v>
      </c>
      <c r="G20" s="319">
        <v>31</v>
      </c>
      <c r="H20" s="320">
        <v>25</v>
      </c>
      <c r="I20" s="322">
        <v>58</v>
      </c>
      <c r="J20" s="323">
        <v>15</v>
      </c>
      <c r="K20" s="317">
        <v>488</v>
      </c>
      <c r="L20" s="315">
        <v>39</v>
      </c>
      <c r="M20" s="315">
        <v>34</v>
      </c>
      <c r="N20" s="315">
        <v>5396</v>
      </c>
      <c r="O20" s="319">
        <v>225</v>
      </c>
      <c r="P20" s="44">
        <v>223</v>
      </c>
      <c r="Q20" s="316">
        <v>9</v>
      </c>
      <c r="R20" s="318">
        <f t="shared" si="0"/>
        <v>6759</v>
      </c>
      <c r="S20" s="321">
        <v>7076</v>
      </c>
    </row>
    <row r="21" spans="1:19" ht="27.75" customHeight="1">
      <c r="A21" s="216">
        <v>18</v>
      </c>
      <c r="B21" s="217" t="s">
        <v>30</v>
      </c>
      <c r="C21" s="224">
        <v>24</v>
      </c>
      <c r="D21" s="225">
        <v>119</v>
      </c>
      <c r="E21" s="225">
        <v>22</v>
      </c>
      <c r="F21" s="225">
        <v>234</v>
      </c>
      <c r="G21" s="225">
        <v>75</v>
      </c>
      <c r="H21" s="224">
        <v>574</v>
      </c>
      <c r="I21" s="226">
        <v>812</v>
      </c>
      <c r="J21" s="227">
        <v>34</v>
      </c>
      <c r="K21" s="228">
        <v>574</v>
      </c>
      <c r="L21" s="224">
        <v>30</v>
      </c>
      <c r="M21" s="224">
        <v>73</v>
      </c>
      <c r="N21" s="224">
        <v>8665</v>
      </c>
      <c r="O21" s="225">
        <v>255</v>
      </c>
      <c r="P21" s="216">
        <v>202</v>
      </c>
      <c r="Q21" s="225">
        <v>15</v>
      </c>
      <c r="R21" s="229">
        <f t="shared" si="0"/>
        <v>11708</v>
      </c>
      <c r="S21" s="230">
        <v>12180</v>
      </c>
    </row>
    <row r="22" spans="1:19" ht="27.75" customHeight="1">
      <c r="A22" s="445" t="s">
        <v>8</v>
      </c>
      <c r="B22" s="446"/>
      <c r="C22" s="325">
        <v>550</v>
      </c>
      <c r="D22" s="325">
        <v>2363</v>
      </c>
      <c r="E22" s="324">
        <v>504</v>
      </c>
      <c r="F22" s="325">
        <v>5047</v>
      </c>
      <c r="G22" s="325">
        <v>1486</v>
      </c>
      <c r="H22" s="325">
        <v>3670</v>
      </c>
      <c r="I22" s="325">
        <v>4561</v>
      </c>
      <c r="J22" s="324">
        <v>647</v>
      </c>
      <c r="K22" s="324">
        <v>11359</v>
      </c>
      <c r="L22" s="324">
        <v>721</v>
      </c>
      <c r="M22" s="324">
        <v>2245</v>
      </c>
      <c r="N22" s="324">
        <v>137528</v>
      </c>
      <c r="O22" s="405">
        <v>3582</v>
      </c>
      <c r="P22" s="337">
        <v>3235</v>
      </c>
      <c r="Q22" s="324">
        <v>8188</v>
      </c>
      <c r="R22" s="338">
        <f t="shared" si="0"/>
        <v>185686</v>
      </c>
      <c r="S22" s="326">
        <v>196390</v>
      </c>
    </row>
    <row r="23" spans="1:19" s="8" customFormat="1" ht="30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204" customFormat="1" ht="15">
      <c r="A24" s="203"/>
      <c r="B24" s="45" t="s">
        <v>101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</row>
    <row r="25" s="37" customFormat="1" ht="12.75" customHeight="1"/>
    <row r="26" s="37" customFormat="1" ht="12.75"/>
    <row r="27" s="37" customFormat="1" ht="12.75"/>
    <row r="28" s="37" customFormat="1" ht="12.75"/>
    <row r="29" s="37" customFormat="1" ht="12.75"/>
    <row r="30" s="37" customFormat="1" ht="12.75"/>
    <row r="31" s="37" customFormat="1" ht="12.75"/>
    <row r="32" s="37" customFormat="1" ht="12.75"/>
    <row r="33" s="37" customFormat="1" ht="12.75"/>
    <row r="34" s="37" customFormat="1" ht="12.75" customHeight="1"/>
    <row r="35" s="37" customFormat="1" ht="12.75"/>
    <row r="36" s="37" customFormat="1" ht="12.75"/>
    <row r="37" s="37" customFormat="1" ht="12.75" customHeight="1"/>
    <row r="38" s="37" customFormat="1" ht="12.75"/>
    <row r="39" s="37" customFormat="1" ht="12.75"/>
    <row r="40" s="37" customFormat="1" ht="12.75" customHeight="1"/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25.5" customHeight="1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 customHeight="1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33" customHeight="1"/>
    <row r="69" s="37" customFormat="1" ht="12.75"/>
    <row r="70" spans="1:11" s="3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3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3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37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3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3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37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37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37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37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37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37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37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37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37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37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37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37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37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37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37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37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37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37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37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37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37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37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37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37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37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37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37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37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37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37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37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37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37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37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37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37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37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37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37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37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37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37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37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37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37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37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37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37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37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37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37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37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37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37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37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37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37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37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37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37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37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37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37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37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37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37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37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37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37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37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37" customFormat="1" ht="12.75">
      <c r="A146"/>
      <c r="B146"/>
      <c r="C146"/>
      <c r="D146"/>
      <c r="E146"/>
      <c r="F146"/>
      <c r="G146"/>
      <c r="H146"/>
      <c r="I146"/>
      <c r="J146"/>
      <c r="K146"/>
    </row>
  </sheetData>
  <sheetProtection/>
  <mergeCells count="16">
    <mergeCell ref="O2:O3"/>
    <mergeCell ref="H2:I2"/>
    <mergeCell ref="D2:E2"/>
    <mergeCell ref="Q2:Q3"/>
    <mergeCell ref="J2:K2"/>
    <mergeCell ref="L2:M2"/>
    <mergeCell ref="A1:S1"/>
    <mergeCell ref="A2:A3"/>
    <mergeCell ref="A22:B22"/>
    <mergeCell ref="F2:G2"/>
    <mergeCell ref="C2:C3"/>
    <mergeCell ref="R2:R3"/>
    <mergeCell ref="S2:S3"/>
    <mergeCell ref="B2:B3"/>
    <mergeCell ref="P2:P3"/>
    <mergeCell ref="N2:N3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Q9" sqref="Q9"/>
    </sheetView>
  </sheetViews>
  <sheetFormatPr defaultColWidth="9.00390625" defaultRowHeight="12.75"/>
  <cols>
    <col min="1" max="1" width="4.25390625" style="0" customWidth="1"/>
    <col min="2" max="2" width="26.00390625" style="0" customWidth="1"/>
    <col min="3" max="3" width="13.375" style="0" customWidth="1"/>
    <col min="4" max="4" width="11.125" style="0" customWidth="1"/>
    <col min="5" max="5" width="13.00390625" style="4" customWidth="1"/>
    <col min="6" max="7" width="10.75390625" style="0" customWidth="1"/>
    <col min="8" max="11" width="9.625" style="0" customWidth="1"/>
    <col min="12" max="12" width="12.00390625" style="0" customWidth="1"/>
  </cols>
  <sheetData>
    <row r="1" spans="2:15" ht="30.75" customHeight="1" thickBot="1">
      <c r="B1" s="568" t="s">
        <v>308</v>
      </c>
      <c r="C1" s="568"/>
      <c r="D1" s="568"/>
      <c r="E1" s="568"/>
      <c r="F1" s="568"/>
      <c r="G1" s="568"/>
      <c r="H1" s="568"/>
      <c r="I1" s="569"/>
      <c r="J1" s="569"/>
      <c r="K1" s="569"/>
      <c r="L1" s="569"/>
      <c r="M1" s="569"/>
      <c r="N1" s="569"/>
      <c r="O1" s="569"/>
    </row>
    <row r="2" spans="1:15" ht="17.25" customHeight="1">
      <c r="A2" s="486" t="s">
        <v>1</v>
      </c>
      <c r="B2" s="580" t="s">
        <v>10</v>
      </c>
      <c r="C2" s="583" t="s">
        <v>211</v>
      </c>
      <c r="D2" s="584"/>
      <c r="E2" s="584"/>
      <c r="F2" s="584"/>
      <c r="G2" s="585"/>
      <c r="H2" s="570" t="s">
        <v>212</v>
      </c>
      <c r="I2" s="571"/>
      <c r="J2" s="571"/>
      <c r="K2" s="571"/>
      <c r="L2" s="571"/>
      <c r="M2" s="571"/>
      <c r="N2" s="571"/>
      <c r="O2" s="572"/>
    </row>
    <row r="3" spans="1:15" ht="19.5" customHeight="1">
      <c r="A3" s="486"/>
      <c r="B3" s="581"/>
      <c r="C3" s="573" t="s">
        <v>163</v>
      </c>
      <c r="D3" s="486" t="s">
        <v>150</v>
      </c>
      <c r="E3" s="486" t="s">
        <v>151</v>
      </c>
      <c r="F3" s="486" t="s">
        <v>152</v>
      </c>
      <c r="G3" s="586" t="s">
        <v>213</v>
      </c>
      <c r="H3" s="573" t="s">
        <v>163</v>
      </c>
      <c r="I3" s="575" t="s">
        <v>102</v>
      </c>
      <c r="J3" s="575" t="s">
        <v>103</v>
      </c>
      <c r="K3" s="577" t="s">
        <v>104</v>
      </c>
      <c r="L3" s="577"/>
      <c r="M3" s="578"/>
      <c r="N3" s="578"/>
      <c r="O3" s="579"/>
    </row>
    <row r="4" spans="1:15" ht="18.75" customHeight="1" thickBot="1">
      <c r="A4" s="567"/>
      <c r="B4" s="582"/>
      <c r="C4" s="574"/>
      <c r="D4" s="567"/>
      <c r="E4" s="567"/>
      <c r="F4" s="567"/>
      <c r="G4" s="587"/>
      <c r="H4" s="574"/>
      <c r="I4" s="576"/>
      <c r="J4" s="576"/>
      <c r="K4" s="158" t="s">
        <v>105</v>
      </c>
      <c r="L4" s="158" t="s">
        <v>106</v>
      </c>
      <c r="M4" s="158" t="s">
        <v>107</v>
      </c>
      <c r="N4" s="158" t="s">
        <v>108</v>
      </c>
      <c r="O4" s="253" t="s">
        <v>109</v>
      </c>
    </row>
    <row r="5" spans="1:15" ht="27.75" customHeight="1" thickTop="1">
      <c r="A5" s="79">
        <v>1</v>
      </c>
      <c r="B5" s="254" t="s">
        <v>13</v>
      </c>
      <c r="C5" s="255">
        <f>D5+E5+F5+G5</f>
        <v>3742</v>
      </c>
      <c r="D5" s="159">
        <v>388</v>
      </c>
      <c r="E5" s="159">
        <v>1648</v>
      </c>
      <c r="F5" s="159">
        <f>H5-D5-E5</f>
        <v>1592</v>
      </c>
      <c r="G5" s="256">
        <v>114</v>
      </c>
      <c r="H5" s="406">
        <v>3628</v>
      </c>
      <c r="I5" s="160">
        <f>H5-J5</f>
        <v>2022</v>
      </c>
      <c r="J5" s="161">
        <v>1606</v>
      </c>
      <c r="K5" s="407">
        <v>166</v>
      </c>
      <c r="L5" s="407">
        <v>188</v>
      </c>
      <c r="M5" s="408">
        <v>310</v>
      </c>
      <c r="N5" s="408">
        <v>347</v>
      </c>
      <c r="O5" s="257">
        <f>K5+L5+M5+N5</f>
        <v>1011</v>
      </c>
    </row>
    <row r="6" spans="1:15" ht="27.75" customHeight="1">
      <c r="A6" s="216">
        <v>2</v>
      </c>
      <c r="B6" s="264" t="s">
        <v>14</v>
      </c>
      <c r="C6" s="390">
        <f aca="true" t="shared" si="0" ref="C6:C23">D6+E6+F6+G6</f>
        <v>4178</v>
      </c>
      <c r="D6" s="265">
        <v>311</v>
      </c>
      <c r="E6" s="265">
        <v>2158</v>
      </c>
      <c r="F6" s="266">
        <f aca="true" t="shared" si="1" ref="F6:F23">H6-D6-E6</f>
        <v>1591</v>
      </c>
      <c r="G6" s="267">
        <v>118</v>
      </c>
      <c r="H6" s="409">
        <v>4060</v>
      </c>
      <c r="I6" s="268">
        <f aca="true" t="shared" si="2" ref="I6:I23">H6-J6</f>
        <v>2576</v>
      </c>
      <c r="J6" s="269">
        <v>1484</v>
      </c>
      <c r="K6" s="410">
        <v>149</v>
      </c>
      <c r="L6" s="410">
        <v>178</v>
      </c>
      <c r="M6" s="411">
        <v>287</v>
      </c>
      <c r="N6" s="411">
        <v>285</v>
      </c>
      <c r="O6" s="270">
        <f aca="true" t="shared" si="3" ref="O6:O23">K6+L6+M6+N6</f>
        <v>899</v>
      </c>
    </row>
    <row r="7" spans="1:15" ht="27.75" customHeight="1">
      <c r="A7" s="44">
        <v>3</v>
      </c>
      <c r="B7" s="258" t="s">
        <v>15</v>
      </c>
      <c r="C7" s="255">
        <f t="shared" si="0"/>
        <v>10881</v>
      </c>
      <c r="D7" s="162">
        <v>926</v>
      </c>
      <c r="E7" s="162">
        <v>6793</v>
      </c>
      <c r="F7" s="159">
        <f t="shared" si="1"/>
        <v>2968</v>
      </c>
      <c r="G7" s="259">
        <v>194</v>
      </c>
      <c r="H7" s="412">
        <v>10687</v>
      </c>
      <c r="I7" s="163">
        <f t="shared" si="2"/>
        <v>6796</v>
      </c>
      <c r="J7" s="164">
        <v>3891</v>
      </c>
      <c r="K7" s="413">
        <v>486</v>
      </c>
      <c r="L7" s="413">
        <v>478</v>
      </c>
      <c r="M7" s="414">
        <v>840</v>
      </c>
      <c r="N7" s="414">
        <v>690</v>
      </c>
      <c r="O7" s="257">
        <f t="shared" si="3"/>
        <v>2494</v>
      </c>
    </row>
    <row r="8" spans="1:15" ht="27.75" customHeight="1">
      <c r="A8" s="216">
        <v>4</v>
      </c>
      <c r="B8" s="264" t="s">
        <v>16</v>
      </c>
      <c r="C8" s="390">
        <f t="shared" si="0"/>
        <v>22851</v>
      </c>
      <c r="D8" s="265">
        <v>1667</v>
      </c>
      <c r="E8" s="265">
        <v>12730</v>
      </c>
      <c r="F8" s="266">
        <f t="shared" si="1"/>
        <v>8038</v>
      </c>
      <c r="G8" s="267">
        <v>416</v>
      </c>
      <c r="H8" s="409">
        <v>22435</v>
      </c>
      <c r="I8" s="268">
        <f t="shared" si="2"/>
        <v>14204</v>
      </c>
      <c r="J8" s="269">
        <v>8231</v>
      </c>
      <c r="K8" s="410">
        <v>822</v>
      </c>
      <c r="L8" s="410">
        <v>946</v>
      </c>
      <c r="M8" s="411">
        <v>1697</v>
      </c>
      <c r="N8" s="411">
        <v>1406</v>
      </c>
      <c r="O8" s="270">
        <f t="shared" si="3"/>
        <v>4871</v>
      </c>
    </row>
    <row r="9" spans="1:15" ht="27.75" customHeight="1">
      <c r="A9" s="44">
        <v>5</v>
      </c>
      <c r="B9" s="258" t="s">
        <v>17</v>
      </c>
      <c r="C9" s="255">
        <f t="shared" si="0"/>
        <v>21145</v>
      </c>
      <c r="D9" s="162">
        <v>1562</v>
      </c>
      <c r="E9" s="162">
        <v>13328</v>
      </c>
      <c r="F9" s="159">
        <f t="shared" si="1"/>
        <v>5906</v>
      </c>
      <c r="G9" s="259">
        <v>349</v>
      </c>
      <c r="H9" s="412">
        <v>20796</v>
      </c>
      <c r="I9" s="163">
        <f t="shared" si="2"/>
        <v>13760</v>
      </c>
      <c r="J9" s="164">
        <v>7036</v>
      </c>
      <c r="K9" s="413">
        <v>577</v>
      </c>
      <c r="L9" s="413">
        <v>749</v>
      </c>
      <c r="M9" s="414">
        <v>1088</v>
      </c>
      <c r="N9" s="414">
        <v>1194</v>
      </c>
      <c r="O9" s="257">
        <f t="shared" si="3"/>
        <v>3608</v>
      </c>
    </row>
    <row r="10" spans="1:15" ht="27.75" customHeight="1">
      <c r="A10" s="216">
        <v>6</v>
      </c>
      <c r="B10" s="264" t="s">
        <v>18</v>
      </c>
      <c r="C10" s="390">
        <f t="shared" si="0"/>
        <v>19567</v>
      </c>
      <c r="D10" s="265">
        <v>1527</v>
      </c>
      <c r="E10" s="265">
        <v>11942</v>
      </c>
      <c r="F10" s="266">
        <f t="shared" si="1"/>
        <v>5606</v>
      </c>
      <c r="G10" s="267">
        <v>492</v>
      </c>
      <c r="H10" s="409">
        <v>19075</v>
      </c>
      <c r="I10" s="268">
        <f t="shared" si="2"/>
        <v>12352</v>
      </c>
      <c r="J10" s="269">
        <v>6723</v>
      </c>
      <c r="K10" s="410">
        <v>613</v>
      </c>
      <c r="L10" s="410">
        <v>531</v>
      </c>
      <c r="M10" s="411">
        <v>1173</v>
      </c>
      <c r="N10" s="411">
        <v>916</v>
      </c>
      <c r="O10" s="270">
        <f t="shared" si="3"/>
        <v>3233</v>
      </c>
    </row>
    <row r="11" spans="1:15" ht="27.75" customHeight="1">
      <c r="A11" s="44">
        <v>7</v>
      </c>
      <c r="B11" s="258" t="s">
        <v>19</v>
      </c>
      <c r="C11" s="255">
        <f t="shared" si="0"/>
        <v>7735</v>
      </c>
      <c r="D11" s="162">
        <v>567</v>
      </c>
      <c r="E11" s="162">
        <v>3433</v>
      </c>
      <c r="F11" s="159">
        <f t="shared" si="1"/>
        <v>3571</v>
      </c>
      <c r="G11" s="259">
        <v>164</v>
      </c>
      <c r="H11" s="412">
        <v>7571</v>
      </c>
      <c r="I11" s="163">
        <f t="shared" si="2"/>
        <v>4656</v>
      </c>
      <c r="J11" s="164">
        <v>2915</v>
      </c>
      <c r="K11" s="413">
        <v>307</v>
      </c>
      <c r="L11" s="413">
        <v>418</v>
      </c>
      <c r="M11" s="414">
        <v>515</v>
      </c>
      <c r="N11" s="414">
        <v>550</v>
      </c>
      <c r="O11" s="257">
        <f t="shared" si="3"/>
        <v>1790</v>
      </c>
    </row>
    <row r="12" spans="1:15" ht="27.75" customHeight="1">
      <c r="A12" s="216">
        <v>8</v>
      </c>
      <c r="B12" s="264" t="s">
        <v>20</v>
      </c>
      <c r="C12" s="390">
        <f t="shared" si="0"/>
        <v>4478</v>
      </c>
      <c r="D12" s="265">
        <v>341</v>
      </c>
      <c r="E12" s="265">
        <v>2089</v>
      </c>
      <c r="F12" s="266">
        <f t="shared" si="1"/>
        <v>1885</v>
      </c>
      <c r="G12" s="267">
        <v>163</v>
      </c>
      <c r="H12" s="409">
        <v>4315</v>
      </c>
      <c r="I12" s="268">
        <f t="shared" si="2"/>
        <v>2576</v>
      </c>
      <c r="J12" s="269">
        <v>1739</v>
      </c>
      <c r="K12" s="410">
        <v>169</v>
      </c>
      <c r="L12" s="410">
        <v>195</v>
      </c>
      <c r="M12" s="411">
        <v>261</v>
      </c>
      <c r="N12" s="411">
        <v>335</v>
      </c>
      <c r="O12" s="270">
        <f t="shared" si="3"/>
        <v>960</v>
      </c>
    </row>
    <row r="13" spans="1:15" ht="27.75" customHeight="1">
      <c r="A13" s="44">
        <v>9</v>
      </c>
      <c r="B13" s="258" t="s">
        <v>21</v>
      </c>
      <c r="C13" s="255">
        <f t="shared" si="0"/>
        <v>9008</v>
      </c>
      <c r="D13" s="162">
        <v>704</v>
      </c>
      <c r="E13" s="162">
        <v>3844</v>
      </c>
      <c r="F13" s="159">
        <f t="shared" si="1"/>
        <v>4246</v>
      </c>
      <c r="G13" s="259">
        <v>214</v>
      </c>
      <c r="H13" s="412">
        <v>8794</v>
      </c>
      <c r="I13" s="163">
        <f t="shared" si="2"/>
        <v>5658</v>
      </c>
      <c r="J13" s="164">
        <v>3136</v>
      </c>
      <c r="K13" s="413">
        <v>289</v>
      </c>
      <c r="L13" s="413">
        <v>373</v>
      </c>
      <c r="M13" s="414">
        <v>473</v>
      </c>
      <c r="N13" s="414">
        <v>623</v>
      </c>
      <c r="O13" s="257">
        <f t="shared" si="3"/>
        <v>1758</v>
      </c>
    </row>
    <row r="14" spans="1:15" ht="27.75" customHeight="1">
      <c r="A14" s="216">
        <v>10</v>
      </c>
      <c r="B14" s="264" t="s">
        <v>22</v>
      </c>
      <c r="C14" s="390">
        <f t="shared" si="0"/>
        <v>2927</v>
      </c>
      <c r="D14" s="265">
        <v>242</v>
      </c>
      <c r="E14" s="265">
        <v>1322</v>
      </c>
      <c r="F14" s="266">
        <f t="shared" si="1"/>
        <v>1296</v>
      </c>
      <c r="G14" s="267">
        <v>67</v>
      </c>
      <c r="H14" s="409">
        <v>2860</v>
      </c>
      <c r="I14" s="268">
        <f t="shared" si="2"/>
        <v>1712</v>
      </c>
      <c r="J14" s="269">
        <v>1148</v>
      </c>
      <c r="K14" s="410">
        <v>117</v>
      </c>
      <c r="L14" s="410">
        <v>169</v>
      </c>
      <c r="M14" s="411">
        <v>219</v>
      </c>
      <c r="N14" s="411">
        <v>246</v>
      </c>
      <c r="O14" s="270">
        <f t="shared" si="3"/>
        <v>751</v>
      </c>
    </row>
    <row r="15" spans="1:15" ht="27.75" customHeight="1">
      <c r="A15" s="44">
        <v>11</v>
      </c>
      <c r="B15" s="258" t="s">
        <v>23</v>
      </c>
      <c r="C15" s="255">
        <f t="shared" si="0"/>
        <v>5459</v>
      </c>
      <c r="D15" s="162">
        <v>409</v>
      </c>
      <c r="E15" s="162">
        <v>3199</v>
      </c>
      <c r="F15" s="159">
        <f t="shared" si="1"/>
        <v>1731</v>
      </c>
      <c r="G15" s="259">
        <v>120</v>
      </c>
      <c r="H15" s="412">
        <v>5339</v>
      </c>
      <c r="I15" s="163">
        <f t="shared" si="2"/>
        <v>3433</v>
      </c>
      <c r="J15" s="164">
        <v>1906</v>
      </c>
      <c r="K15" s="413">
        <v>166</v>
      </c>
      <c r="L15" s="413">
        <v>152</v>
      </c>
      <c r="M15" s="414">
        <v>367</v>
      </c>
      <c r="N15" s="414">
        <v>294</v>
      </c>
      <c r="O15" s="257">
        <f t="shared" si="3"/>
        <v>979</v>
      </c>
    </row>
    <row r="16" spans="1:15" ht="27.75" customHeight="1">
      <c r="A16" s="216">
        <v>12</v>
      </c>
      <c r="B16" s="264" t="s">
        <v>24</v>
      </c>
      <c r="C16" s="390">
        <f t="shared" si="0"/>
        <v>7766</v>
      </c>
      <c r="D16" s="265">
        <v>855</v>
      </c>
      <c r="E16" s="265">
        <v>3797</v>
      </c>
      <c r="F16" s="266">
        <f t="shared" si="1"/>
        <v>2936</v>
      </c>
      <c r="G16" s="267">
        <v>178</v>
      </c>
      <c r="H16" s="409">
        <v>7588</v>
      </c>
      <c r="I16" s="268">
        <f t="shared" si="2"/>
        <v>4801</v>
      </c>
      <c r="J16" s="269">
        <v>2787</v>
      </c>
      <c r="K16" s="410">
        <v>260</v>
      </c>
      <c r="L16" s="410">
        <v>294</v>
      </c>
      <c r="M16" s="411">
        <v>445</v>
      </c>
      <c r="N16" s="411">
        <v>504</v>
      </c>
      <c r="O16" s="270">
        <f t="shared" si="3"/>
        <v>1503</v>
      </c>
    </row>
    <row r="17" spans="1:15" ht="27.75" customHeight="1">
      <c r="A17" s="44">
        <v>13</v>
      </c>
      <c r="B17" s="258" t="s">
        <v>25</v>
      </c>
      <c r="C17" s="255">
        <f t="shared" si="0"/>
        <v>3320</v>
      </c>
      <c r="D17" s="162">
        <v>271</v>
      </c>
      <c r="E17" s="162">
        <v>1365</v>
      </c>
      <c r="F17" s="159">
        <f t="shared" si="1"/>
        <v>1566</v>
      </c>
      <c r="G17" s="259">
        <v>118</v>
      </c>
      <c r="H17" s="412">
        <v>3202</v>
      </c>
      <c r="I17" s="163">
        <f t="shared" si="2"/>
        <v>1827</v>
      </c>
      <c r="J17" s="164">
        <v>1375</v>
      </c>
      <c r="K17" s="413">
        <v>140</v>
      </c>
      <c r="L17" s="413">
        <v>190</v>
      </c>
      <c r="M17" s="414">
        <v>258</v>
      </c>
      <c r="N17" s="414">
        <v>360</v>
      </c>
      <c r="O17" s="257">
        <f t="shared" si="3"/>
        <v>948</v>
      </c>
    </row>
    <row r="18" spans="1:15" ht="27.75" customHeight="1">
      <c r="A18" s="216">
        <v>14</v>
      </c>
      <c r="B18" s="264" t="s">
        <v>26</v>
      </c>
      <c r="C18" s="390">
        <f t="shared" si="0"/>
        <v>5830</v>
      </c>
      <c r="D18" s="265">
        <v>422</v>
      </c>
      <c r="E18" s="265">
        <v>3146</v>
      </c>
      <c r="F18" s="266">
        <f t="shared" si="1"/>
        <v>2106</v>
      </c>
      <c r="G18" s="267">
        <v>156</v>
      </c>
      <c r="H18" s="409">
        <v>5674</v>
      </c>
      <c r="I18" s="268">
        <f t="shared" si="2"/>
        <v>3571</v>
      </c>
      <c r="J18" s="269">
        <v>2103</v>
      </c>
      <c r="K18" s="410">
        <v>147</v>
      </c>
      <c r="L18" s="410">
        <v>220</v>
      </c>
      <c r="M18" s="411">
        <v>306</v>
      </c>
      <c r="N18" s="411">
        <v>367</v>
      </c>
      <c r="O18" s="270">
        <f t="shared" si="3"/>
        <v>1040</v>
      </c>
    </row>
    <row r="19" spans="1:15" ht="27.75" customHeight="1">
      <c r="A19" s="44">
        <v>15</v>
      </c>
      <c r="B19" s="258" t="s">
        <v>27</v>
      </c>
      <c r="C19" s="255">
        <f t="shared" si="0"/>
        <v>5575</v>
      </c>
      <c r="D19" s="162">
        <v>572</v>
      </c>
      <c r="E19" s="162">
        <v>2975</v>
      </c>
      <c r="F19" s="159">
        <f t="shared" si="1"/>
        <v>1903</v>
      </c>
      <c r="G19" s="259">
        <v>125</v>
      </c>
      <c r="H19" s="412">
        <v>5450</v>
      </c>
      <c r="I19" s="163">
        <f t="shared" si="2"/>
        <v>3448</v>
      </c>
      <c r="J19" s="164">
        <v>2002</v>
      </c>
      <c r="K19" s="413">
        <v>210</v>
      </c>
      <c r="L19" s="413">
        <v>272</v>
      </c>
      <c r="M19" s="414">
        <v>378</v>
      </c>
      <c r="N19" s="414">
        <v>459</v>
      </c>
      <c r="O19" s="257">
        <f t="shared" si="3"/>
        <v>1319</v>
      </c>
    </row>
    <row r="20" spans="1:15" ht="27.75" customHeight="1">
      <c r="A20" s="216">
        <v>16</v>
      </c>
      <c r="B20" s="264" t="s">
        <v>28</v>
      </c>
      <c r="C20" s="390">
        <f t="shared" si="0"/>
        <v>3925</v>
      </c>
      <c r="D20" s="265">
        <v>513</v>
      </c>
      <c r="E20" s="265">
        <v>2007</v>
      </c>
      <c r="F20" s="266">
        <f t="shared" si="1"/>
        <v>1291</v>
      </c>
      <c r="G20" s="267">
        <v>114</v>
      </c>
      <c r="H20" s="409">
        <v>3811</v>
      </c>
      <c r="I20" s="268">
        <f t="shared" si="2"/>
        <v>2328</v>
      </c>
      <c r="J20" s="269">
        <v>1483</v>
      </c>
      <c r="K20" s="410">
        <v>112</v>
      </c>
      <c r="L20" s="410">
        <v>173</v>
      </c>
      <c r="M20" s="411">
        <v>242</v>
      </c>
      <c r="N20" s="411">
        <v>229</v>
      </c>
      <c r="O20" s="270">
        <f t="shared" si="3"/>
        <v>756</v>
      </c>
    </row>
    <row r="21" spans="1:15" ht="27.75" customHeight="1">
      <c r="A21" s="44">
        <v>17</v>
      </c>
      <c r="B21" s="258" t="s">
        <v>29</v>
      </c>
      <c r="C21" s="255">
        <f t="shared" si="0"/>
        <v>5913</v>
      </c>
      <c r="D21" s="162">
        <v>850</v>
      </c>
      <c r="E21" s="162">
        <v>2788</v>
      </c>
      <c r="F21" s="159">
        <f t="shared" si="1"/>
        <v>2050</v>
      </c>
      <c r="G21" s="259">
        <v>225</v>
      </c>
      <c r="H21" s="412">
        <v>5688</v>
      </c>
      <c r="I21" s="163">
        <f t="shared" si="2"/>
        <v>3120</v>
      </c>
      <c r="J21" s="164">
        <v>2568</v>
      </c>
      <c r="K21" s="413">
        <v>278</v>
      </c>
      <c r="L21" s="413">
        <v>239</v>
      </c>
      <c r="M21" s="414">
        <v>465</v>
      </c>
      <c r="N21" s="414">
        <v>473</v>
      </c>
      <c r="O21" s="257">
        <f t="shared" si="3"/>
        <v>1455</v>
      </c>
    </row>
    <row r="22" spans="1:15" ht="27.75" customHeight="1">
      <c r="A22" s="216">
        <v>18</v>
      </c>
      <c r="B22" s="264" t="s">
        <v>30</v>
      </c>
      <c r="C22" s="390">
        <f t="shared" si="0"/>
        <v>9970</v>
      </c>
      <c r="D22" s="265">
        <v>767</v>
      </c>
      <c r="E22" s="265">
        <v>5471</v>
      </c>
      <c r="F22" s="266">
        <f t="shared" si="1"/>
        <v>3477</v>
      </c>
      <c r="G22" s="267">
        <v>255</v>
      </c>
      <c r="H22" s="409">
        <v>9715</v>
      </c>
      <c r="I22" s="268">
        <f t="shared" si="2"/>
        <v>6312</v>
      </c>
      <c r="J22" s="269">
        <v>3403</v>
      </c>
      <c r="K22" s="410">
        <v>341</v>
      </c>
      <c r="L22" s="410">
        <v>398</v>
      </c>
      <c r="M22" s="411">
        <v>533</v>
      </c>
      <c r="N22" s="411">
        <v>621</v>
      </c>
      <c r="O22" s="270">
        <f t="shared" si="3"/>
        <v>1893</v>
      </c>
    </row>
    <row r="23" spans="1:15" ht="27.75" customHeight="1" thickBot="1">
      <c r="A23" s="445" t="s">
        <v>8</v>
      </c>
      <c r="B23" s="566"/>
      <c r="C23" s="255">
        <f t="shared" si="0"/>
        <v>154270</v>
      </c>
      <c r="D23" s="260">
        <v>12894</v>
      </c>
      <c r="E23" s="260">
        <v>84035</v>
      </c>
      <c r="F23" s="260">
        <f t="shared" si="1"/>
        <v>53759</v>
      </c>
      <c r="G23" s="261">
        <v>3582</v>
      </c>
      <c r="H23" s="415">
        <v>150688</v>
      </c>
      <c r="I23" s="262">
        <f t="shared" si="2"/>
        <v>95152</v>
      </c>
      <c r="J23" s="262">
        <v>55536</v>
      </c>
      <c r="K23" s="416">
        <v>5349</v>
      </c>
      <c r="L23" s="416">
        <v>6163</v>
      </c>
      <c r="M23" s="416">
        <v>9857</v>
      </c>
      <c r="N23" s="416">
        <v>9899</v>
      </c>
      <c r="O23" s="263">
        <f t="shared" si="3"/>
        <v>31268</v>
      </c>
    </row>
    <row r="24" spans="2:12" ht="12.75">
      <c r="B24" s="565"/>
      <c r="C24" s="565"/>
      <c r="D24" s="565"/>
      <c r="E24" s="565"/>
      <c r="L24" s="38"/>
    </row>
  </sheetData>
  <sheetProtection/>
  <mergeCells count="16">
    <mergeCell ref="G3:G4"/>
    <mergeCell ref="B1:O1"/>
    <mergeCell ref="H2:O2"/>
    <mergeCell ref="E3:E4"/>
    <mergeCell ref="H3:H4"/>
    <mergeCell ref="I3:I4"/>
    <mergeCell ref="J3:J4"/>
    <mergeCell ref="K3:O3"/>
    <mergeCell ref="B2:B4"/>
    <mergeCell ref="C2:G2"/>
    <mergeCell ref="C3:C4"/>
    <mergeCell ref="B24:E24"/>
    <mergeCell ref="A23:B23"/>
    <mergeCell ref="F3:F4"/>
    <mergeCell ref="D3:D4"/>
    <mergeCell ref="A2:A4"/>
  </mergeCells>
  <printOptions/>
  <pageMargins left="0.72" right="0.16" top="0.31" bottom="0.18" header="0.28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8"/>
  <sheetViews>
    <sheetView zoomScale="60" zoomScaleNormal="60" zoomScalePageLayoutView="0" workbookViewId="0" topLeftCell="A1">
      <selection activeCell="U9" sqref="U9"/>
    </sheetView>
  </sheetViews>
  <sheetFormatPr defaultColWidth="9.00390625" defaultRowHeight="12.75"/>
  <cols>
    <col min="2" max="2" width="23.875" style="0" bestFit="1" customWidth="1"/>
    <col min="3" max="3" width="10.625" style="0" customWidth="1"/>
    <col min="4" max="4" width="14.25390625" style="0" customWidth="1"/>
    <col min="5" max="5" width="12.125" style="0" customWidth="1"/>
    <col min="6" max="6" width="15.375" style="0" customWidth="1"/>
    <col min="7" max="7" width="13.75390625" style="0" customWidth="1"/>
    <col min="8" max="8" width="15.125" style="0" customWidth="1"/>
    <col min="9" max="9" width="15.875" style="0" customWidth="1"/>
    <col min="10" max="10" width="14.875" style="0" customWidth="1"/>
    <col min="11" max="11" width="15.125" style="0" customWidth="1"/>
    <col min="12" max="12" width="15.625" style="0" customWidth="1"/>
    <col min="13" max="13" width="16.75390625" style="0" customWidth="1"/>
    <col min="14" max="14" width="14.375" style="0" customWidth="1"/>
    <col min="15" max="15" width="12.25390625" style="0" customWidth="1"/>
    <col min="16" max="16" width="17.625" style="0" customWidth="1"/>
  </cols>
  <sheetData>
    <row r="1" spans="1:16" ht="18">
      <c r="A1" s="589" t="s">
        <v>144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spans="1:16" ht="18.75">
      <c r="A2" s="590" t="s">
        <v>145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</row>
    <row r="3" spans="1:16" ht="18.75">
      <c r="A3" s="590" t="s">
        <v>146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</row>
    <row r="4" spans="1:16" ht="18">
      <c r="A4" s="591" t="s">
        <v>309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592" t="s">
        <v>9</v>
      </c>
      <c r="B6" s="595" t="s">
        <v>10</v>
      </c>
      <c r="C6" s="588" t="s">
        <v>195</v>
      </c>
      <c r="D6" s="597" t="s">
        <v>196</v>
      </c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9"/>
    </row>
    <row r="7" spans="1:16" ht="45" customHeight="1">
      <c r="A7" s="592"/>
      <c r="B7" s="595"/>
      <c r="C7" s="588"/>
      <c r="D7" s="588" t="s">
        <v>197</v>
      </c>
      <c r="E7" s="588"/>
      <c r="F7" s="600" t="s">
        <v>147</v>
      </c>
      <c r="G7" s="600"/>
      <c r="H7" s="600"/>
      <c r="I7" s="600"/>
      <c r="J7" s="600" t="s">
        <v>148</v>
      </c>
      <c r="K7" s="600"/>
      <c r="L7" s="600"/>
      <c r="M7" s="600"/>
      <c r="N7" s="600" t="s">
        <v>149</v>
      </c>
      <c r="O7" s="600"/>
      <c r="P7" s="600"/>
    </row>
    <row r="8" spans="1:16" ht="41.25" customHeight="1">
      <c r="A8" s="592"/>
      <c r="B8" s="595"/>
      <c r="C8" s="588"/>
      <c r="D8" s="588"/>
      <c r="E8" s="588"/>
      <c r="F8" s="588" t="s">
        <v>198</v>
      </c>
      <c r="G8" s="588"/>
      <c r="H8" s="588" t="s">
        <v>199</v>
      </c>
      <c r="I8" s="588"/>
      <c r="J8" s="588" t="s">
        <v>198</v>
      </c>
      <c r="K8" s="588"/>
      <c r="L8" s="588" t="s">
        <v>199</v>
      </c>
      <c r="M8" s="588"/>
      <c r="N8" s="588" t="s">
        <v>198</v>
      </c>
      <c r="O8" s="588"/>
      <c r="P8" s="588" t="s">
        <v>200</v>
      </c>
    </row>
    <row r="9" spans="1:16" ht="27.75" customHeight="1" thickBot="1">
      <c r="A9" s="593"/>
      <c r="B9" s="596"/>
      <c r="C9" s="594"/>
      <c r="D9" s="188" t="s">
        <v>201</v>
      </c>
      <c r="E9" s="188" t="s">
        <v>202</v>
      </c>
      <c r="F9" s="188" t="s">
        <v>201</v>
      </c>
      <c r="G9" s="188" t="s">
        <v>202</v>
      </c>
      <c r="H9" s="188" t="s">
        <v>201</v>
      </c>
      <c r="I9" s="188" t="s">
        <v>202</v>
      </c>
      <c r="J9" s="188" t="s">
        <v>201</v>
      </c>
      <c r="K9" s="188" t="s">
        <v>202</v>
      </c>
      <c r="L9" s="188" t="s">
        <v>201</v>
      </c>
      <c r="M9" s="188" t="s">
        <v>202</v>
      </c>
      <c r="N9" s="188" t="s">
        <v>201</v>
      </c>
      <c r="O9" s="188" t="s">
        <v>202</v>
      </c>
      <c r="P9" s="594"/>
    </row>
    <row r="10" spans="1:16" ht="27.75" customHeight="1" thickTop="1">
      <c r="A10" s="79">
        <v>1</v>
      </c>
      <c r="B10" s="80" t="s">
        <v>13</v>
      </c>
      <c r="C10" s="189">
        <v>8</v>
      </c>
      <c r="D10" s="190">
        <v>0</v>
      </c>
      <c r="E10" s="190">
        <v>0</v>
      </c>
      <c r="F10" s="190">
        <v>1</v>
      </c>
      <c r="G10" s="190">
        <v>5</v>
      </c>
      <c r="H10" s="190">
        <v>2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</row>
    <row r="11" spans="1:16" ht="27.75" customHeight="1">
      <c r="A11" s="216">
        <v>2</v>
      </c>
      <c r="B11" s="217" t="s">
        <v>14</v>
      </c>
      <c r="C11" s="287">
        <v>35</v>
      </c>
      <c r="D11" s="288">
        <v>0</v>
      </c>
      <c r="E11" s="288">
        <v>0</v>
      </c>
      <c r="F11" s="288">
        <v>12</v>
      </c>
      <c r="G11" s="288">
        <v>16</v>
      </c>
      <c r="H11" s="288">
        <v>7</v>
      </c>
      <c r="I11" s="288">
        <v>0</v>
      </c>
      <c r="J11" s="288">
        <v>0</v>
      </c>
      <c r="K11" s="288">
        <v>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</row>
    <row r="12" spans="1:16" ht="27.75" customHeight="1">
      <c r="A12" s="44">
        <v>3</v>
      </c>
      <c r="B12" s="87" t="s">
        <v>15</v>
      </c>
      <c r="C12" s="191">
        <v>24</v>
      </c>
      <c r="D12" s="190">
        <v>0</v>
      </c>
      <c r="E12" s="190">
        <v>0</v>
      </c>
      <c r="F12" s="192">
        <v>18</v>
      </c>
      <c r="G12" s="192">
        <v>6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</row>
    <row r="13" spans="1:16" ht="27.75" customHeight="1">
      <c r="A13" s="216">
        <v>4</v>
      </c>
      <c r="B13" s="217" t="s">
        <v>16</v>
      </c>
      <c r="C13" s="287">
        <v>80</v>
      </c>
      <c r="D13" s="288">
        <v>0</v>
      </c>
      <c r="E13" s="288">
        <v>0</v>
      </c>
      <c r="F13" s="288">
        <v>45</v>
      </c>
      <c r="G13" s="288">
        <v>26</v>
      </c>
      <c r="H13" s="288">
        <v>2</v>
      </c>
      <c r="I13" s="288">
        <v>1</v>
      </c>
      <c r="J13" s="288">
        <v>1</v>
      </c>
      <c r="K13" s="288">
        <v>1</v>
      </c>
      <c r="L13" s="288">
        <v>0</v>
      </c>
      <c r="M13" s="288">
        <v>0</v>
      </c>
      <c r="N13" s="288">
        <v>0</v>
      </c>
      <c r="O13" s="288">
        <v>2</v>
      </c>
      <c r="P13" s="288">
        <v>2</v>
      </c>
    </row>
    <row r="14" spans="1:16" ht="27.75" customHeight="1">
      <c r="A14" s="44">
        <v>5</v>
      </c>
      <c r="B14" s="87" t="s">
        <v>17</v>
      </c>
      <c r="C14" s="191">
        <v>37</v>
      </c>
      <c r="D14" s="190">
        <v>0</v>
      </c>
      <c r="E14" s="190">
        <v>0</v>
      </c>
      <c r="F14" s="192">
        <v>24</v>
      </c>
      <c r="G14" s="192">
        <v>6</v>
      </c>
      <c r="H14" s="192">
        <v>6</v>
      </c>
      <c r="I14" s="192">
        <v>0</v>
      </c>
      <c r="J14" s="192">
        <v>1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</row>
    <row r="15" spans="1:16" ht="27.75" customHeight="1">
      <c r="A15" s="216">
        <v>6</v>
      </c>
      <c r="B15" s="217" t="s">
        <v>18</v>
      </c>
      <c r="C15" s="287">
        <v>66</v>
      </c>
      <c r="D15" s="288">
        <v>0</v>
      </c>
      <c r="E15" s="288">
        <v>0</v>
      </c>
      <c r="F15" s="288">
        <v>27</v>
      </c>
      <c r="G15" s="288">
        <v>12</v>
      </c>
      <c r="H15" s="288">
        <v>22</v>
      </c>
      <c r="I15" s="288">
        <v>1</v>
      </c>
      <c r="J15" s="288">
        <v>3</v>
      </c>
      <c r="K15" s="288">
        <v>0</v>
      </c>
      <c r="L15" s="288">
        <v>1</v>
      </c>
      <c r="M15" s="288">
        <v>0</v>
      </c>
      <c r="N15" s="288">
        <v>0</v>
      </c>
      <c r="O15" s="288">
        <v>0</v>
      </c>
      <c r="P15" s="288">
        <v>0</v>
      </c>
    </row>
    <row r="16" spans="1:16" ht="27.75" customHeight="1">
      <c r="A16" s="44">
        <v>7</v>
      </c>
      <c r="B16" s="87" t="s">
        <v>19</v>
      </c>
      <c r="C16" s="191">
        <v>49</v>
      </c>
      <c r="D16" s="190">
        <v>3</v>
      </c>
      <c r="E16" s="190">
        <v>0</v>
      </c>
      <c r="F16" s="192">
        <v>20</v>
      </c>
      <c r="G16" s="192">
        <v>15</v>
      </c>
      <c r="H16" s="192">
        <v>10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192">
        <v>1</v>
      </c>
      <c r="O16" s="192">
        <v>0</v>
      </c>
      <c r="P16" s="192">
        <v>0</v>
      </c>
    </row>
    <row r="17" spans="1:16" ht="27.75" customHeight="1">
      <c r="A17" s="216">
        <v>8</v>
      </c>
      <c r="B17" s="217" t="s">
        <v>20</v>
      </c>
      <c r="C17" s="287">
        <v>15</v>
      </c>
      <c r="D17" s="288">
        <v>0</v>
      </c>
      <c r="E17" s="288">
        <v>0</v>
      </c>
      <c r="F17" s="288">
        <v>10</v>
      </c>
      <c r="G17" s="288">
        <v>0</v>
      </c>
      <c r="H17" s="288">
        <v>5</v>
      </c>
      <c r="I17" s="288">
        <v>0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  <c r="O17" s="288">
        <v>0</v>
      </c>
      <c r="P17" s="288">
        <v>0</v>
      </c>
    </row>
    <row r="18" spans="1:16" ht="27.75" customHeight="1">
      <c r="A18" s="44">
        <v>9</v>
      </c>
      <c r="B18" s="87" t="s">
        <v>21</v>
      </c>
      <c r="C18" s="191">
        <v>38</v>
      </c>
      <c r="D18" s="190">
        <v>0</v>
      </c>
      <c r="E18" s="190">
        <v>0</v>
      </c>
      <c r="F18" s="192">
        <v>21</v>
      </c>
      <c r="G18" s="192">
        <v>10</v>
      </c>
      <c r="H18" s="192">
        <v>7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</row>
    <row r="19" spans="1:16" ht="27.75" customHeight="1">
      <c r="A19" s="216">
        <v>10</v>
      </c>
      <c r="B19" s="217" t="s">
        <v>22</v>
      </c>
      <c r="C19" s="287">
        <v>14</v>
      </c>
      <c r="D19" s="288">
        <v>0</v>
      </c>
      <c r="E19" s="288">
        <v>0</v>
      </c>
      <c r="F19" s="288">
        <v>8</v>
      </c>
      <c r="G19" s="288">
        <v>3</v>
      </c>
      <c r="H19" s="288">
        <v>2</v>
      </c>
      <c r="I19" s="288">
        <v>0</v>
      </c>
      <c r="J19" s="288">
        <v>0</v>
      </c>
      <c r="K19" s="288">
        <v>0</v>
      </c>
      <c r="L19" s="288">
        <v>1</v>
      </c>
      <c r="M19" s="288">
        <v>0</v>
      </c>
      <c r="N19" s="288">
        <v>0</v>
      </c>
      <c r="O19" s="288">
        <v>0</v>
      </c>
      <c r="P19" s="288">
        <v>0</v>
      </c>
    </row>
    <row r="20" spans="1:16" ht="27.75" customHeight="1">
      <c r="A20" s="44">
        <v>11</v>
      </c>
      <c r="B20" s="87" t="s">
        <v>23</v>
      </c>
      <c r="C20" s="191">
        <v>11</v>
      </c>
      <c r="D20" s="190">
        <v>0</v>
      </c>
      <c r="E20" s="190">
        <v>0</v>
      </c>
      <c r="F20" s="192">
        <v>7</v>
      </c>
      <c r="G20" s="192">
        <v>3</v>
      </c>
      <c r="H20" s="192">
        <v>1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</row>
    <row r="21" spans="1:16" ht="27.75" customHeight="1">
      <c r="A21" s="216">
        <v>12</v>
      </c>
      <c r="B21" s="217" t="s">
        <v>24</v>
      </c>
      <c r="C21" s="287">
        <v>37</v>
      </c>
      <c r="D21" s="288">
        <v>0</v>
      </c>
      <c r="E21" s="288">
        <v>0</v>
      </c>
      <c r="F21" s="288">
        <v>21</v>
      </c>
      <c r="G21" s="288">
        <v>8</v>
      </c>
      <c r="H21" s="288">
        <v>8</v>
      </c>
      <c r="I21" s="288">
        <v>0</v>
      </c>
      <c r="J21" s="288">
        <v>0</v>
      </c>
      <c r="K21" s="288">
        <v>0</v>
      </c>
      <c r="L21" s="288">
        <v>0</v>
      </c>
      <c r="M21" s="288">
        <v>0</v>
      </c>
      <c r="N21" s="288">
        <v>0</v>
      </c>
      <c r="O21" s="288">
        <v>0</v>
      </c>
      <c r="P21" s="288">
        <v>0</v>
      </c>
    </row>
    <row r="22" spans="1:16" ht="27.75" customHeight="1">
      <c r="A22" s="44">
        <v>13</v>
      </c>
      <c r="B22" s="87" t="s">
        <v>25</v>
      </c>
      <c r="C22" s="191">
        <v>15</v>
      </c>
      <c r="D22" s="190">
        <v>0</v>
      </c>
      <c r="E22" s="190">
        <v>0</v>
      </c>
      <c r="F22" s="192">
        <v>2</v>
      </c>
      <c r="G22" s="192">
        <v>7</v>
      </c>
      <c r="H22" s="192">
        <v>4</v>
      </c>
      <c r="I22" s="192">
        <v>0</v>
      </c>
      <c r="J22" s="192">
        <v>0</v>
      </c>
      <c r="K22" s="192">
        <v>0</v>
      </c>
      <c r="L22" s="192">
        <v>2</v>
      </c>
      <c r="M22" s="192">
        <v>0</v>
      </c>
      <c r="N22" s="192">
        <v>0</v>
      </c>
      <c r="O22" s="192">
        <v>0</v>
      </c>
      <c r="P22" s="192">
        <v>0</v>
      </c>
    </row>
    <row r="23" spans="1:16" ht="27.75" customHeight="1">
      <c r="A23" s="216">
        <v>14</v>
      </c>
      <c r="B23" s="217" t="s">
        <v>26</v>
      </c>
      <c r="C23" s="287">
        <v>20</v>
      </c>
      <c r="D23" s="288">
        <v>0</v>
      </c>
      <c r="E23" s="288">
        <v>0</v>
      </c>
      <c r="F23" s="288">
        <v>6</v>
      </c>
      <c r="G23" s="288">
        <v>10</v>
      </c>
      <c r="H23" s="288">
        <v>3</v>
      </c>
      <c r="I23" s="288">
        <v>0</v>
      </c>
      <c r="J23" s="288">
        <v>1</v>
      </c>
      <c r="K23" s="288">
        <v>0</v>
      </c>
      <c r="L23" s="288">
        <v>0</v>
      </c>
      <c r="M23" s="288">
        <v>0</v>
      </c>
      <c r="N23" s="288">
        <v>0</v>
      </c>
      <c r="O23" s="288">
        <v>0</v>
      </c>
      <c r="P23" s="288">
        <v>0</v>
      </c>
    </row>
    <row r="24" spans="1:16" ht="27.75" customHeight="1">
      <c r="A24" s="44">
        <v>15</v>
      </c>
      <c r="B24" s="87" t="s">
        <v>27</v>
      </c>
      <c r="C24" s="191">
        <v>38</v>
      </c>
      <c r="D24" s="190">
        <v>0</v>
      </c>
      <c r="E24" s="190">
        <v>0</v>
      </c>
      <c r="F24" s="192">
        <v>29</v>
      </c>
      <c r="G24" s="192">
        <v>4</v>
      </c>
      <c r="H24" s="192">
        <v>5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</row>
    <row r="25" spans="1:16" ht="27.75" customHeight="1">
      <c r="A25" s="216">
        <v>16</v>
      </c>
      <c r="B25" s="217" t="s">
        <v>28</v>
      </c>
      <c r="C25" s="287">
        <v>192</v>
      </c>
      <c r="D25" s="288">
        <v>0</v>
      </c>
      <c r="E25" s="288">
        <v>0</v>
      </c>
      <c r="F25" s="288">
        <v>37</v>
      </c>
      <c r="G25" s="288">
        <v>75</v>
      </c>
      <c r="H25" s="288">
        <v>55</v>
      </c>
      <c r="I25" s="288">
        <v>22</v>
      </c>
      <c r="J25" s="288">
        <v>1</v>
      </c>
      <c r="K25" s="288">
        <v>2</v>
      </c>
      <c r="L25" s="288">
        <v>0</v>
      </c>
      <c r="M25" s="288">
        <v>0</v>
      </c>
      <c r="N25" s="288">
        <v>0</v>
      </c>
      <c r="O25" s="288">
        <v>0</v>
      </c>
      <c r="P25" s="288">
        <v>0</v>
      </c>
    </row>
    <row r="26" spans="1:16" ht="27.75" customHeight="1">
      <c r="A26" s="44">
        <v>17</v>
      </c>
      <c r="B26" s="87" t="s">
        <v>29</v>
      </c>
      <c r="C26" s="191">
        <v>51</v>
      </c>
      <c r="D26" s="190">
        <v>0</v>
      </c>
      <c r="E26" s="190">
        <v>0</v>
      </c>
      <c r="F26" s="192">
        <v>21</v>
      </c>
      <c r="G26" s="192">
        <v>9</v>
      </c>
      <c r="H26" s="192">
        <v>19</v>
      </c>
      <c r="I26" s="192">
        <v>0</v>
      </c>
      <c r="J26" s="192">
        <v>0</v>
      </c>
      <c r="K26" s="192">
        <v>0</v>
      </c>
      <c r="L26" s="192">
        <v>0</v>
      </c>
      <c r="M26" s="192">
        <v>0</v>
      </c>
      <c r="N26" s="192">
        <v>1</v>
      </c>
      <c r="O26" s="192">
        <v>1</v>
      </c>
      <c r="P26" s="192">
        <v>0</v>
      </c>
    </row>
    <row r="27" spans="1:16" ht="27.75" customHeight="1">
      <c r="A27" s="216">
        <v>18</v>
      </c>
      <c r="B27" s="217" t="s">
        <v>30</v>
      </c>
      <c r="C27" s="287">
        <v>31</v>
      </c>
      <c r="D27" s="288">
        <v>0</v>
      </c>
      <c r="E27" s="288">
        <v>0</v>
      </c>
      <c r="F27" s="288">
        <v>10</v>
      </c>
      <c r="G27" s="288">
        <v>14</v>
      </c>
      <c r="H27" s="288">
        <v>5</v>
      </c>
      <c r="I27" s="288">
        <v>1</v>
      </c>
      <c r="J27" s="288">
        <v>0</v>
      </c>
      <c r="K27" s="288">
        <v>0</v>
      </c>
      <c r="L27" s="288">
        <v>0</v>
      </c>
      <c r="M27" s="288">
        <v>0</v>
      </c>
      <c r="N27" s="288">
        <v>0</v>
      </c>
      <c r="O27" s="288">
        <v>1</v>
      </c>
      <c r="P27" s="288">
        <v>0</v>
      </c>
    </row>
    <row r="28" spans="1:16" ht="18">
      <c r="A28" s="445" t="s">
        <v>8</v>
      </c>
      <c r="B28" s="446"/>
      <c r="C28" s="193">
        <v>761</v>
      </c>
      <c r="D28" s="193">
        <v>3</v>
      </c>
      <c r="E28" s="193">
        <f>SUM(E10:E27)</f>
        <v>0</v>
      </c>
      <c r="F28" s="193">
        <v>319</v>
      </c>
      <c r="G28" s="193">
        <v>229</v>
      </c>
      <c r="H28" s="193">
        <v>163</v>
      </c>
      <c r="I28" s="193">
        <v>25</v>
      </c>
      <c r="J28" s="193">
        <v>7</v>
      </c>
      <c r="K28" s="193">
        <v>3</v>
      </c>
      <c r="L28" s="193">
        <v>4</v>
      </c>
      <c r="M28" s="193">
        <f>SUM(M10:M27)</f>
        <v>0</v>
      </c>
      <c r="N28" s="193">
        <v>2</v>
      </c>
      <c r="O28" s="193">
        <v>4</v>
      </c>
      <c r="P28" s="193">
        <v>2</v>
      </c>
    </row>
  </sheetData>
  <sheetProtection/>
  <mergeCells count="19">
    <mergeCell ref="A28:B28"/>
    <mergeCell ref="B6:B9"/>
    <mergeCell ref="C6:C9"/>
    <mergeCell ref="D6:P6"/>
    <mergeCell ref="D7:E8"/>
    <mergeCell ref="F7:I7"/>
    <mergeCell ref="J7:M7"/>
    <mergeCell ref="N7:P7"/>
    <mergeCell ref="F8:G8"/>
    <mergeCell ref="H8:I8"/>
    <mergeCell ref="J8:K8"/>
    <mergeCell ref="A1:P1"/>
    <mergeCell ref="A2:P2"/>
    <mergeCell ref="A3:P3"/>
    <mergeCell ref="A4:P4"/>
    <mergeCell ref="A6:A9"/>
    <mergeCell ref="L8:M8"/>
    <mergeCell ref="N8:O8"/>
    <mergeCell ref="P8:P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60" zoomScaleNormal="60" zoomScalePageLayoutView="0" workbookViewId="0" topLeftCell="A1">
      <selection activeCell="L13" sqref="L13"/>
    </sheetView>
  </sheetViews>
  <sheetFormatPr defaultColWidth="9.125" defaultRowHeight="12.75"/>
  <cols>
    <col min="1" max="1" width="4.25390625" style="37" customWidth="1"/>
    <col min="2" max="2" width="23.375" style="37" customWidth="1"/>
    <col min="3" max="3" width="11.75390625" style="37" customWidth="1"/>
    <col min="4" max="4" width="12.25390625" style="37" customWidth="1"/>
    <col min="5" max="5" width="10.625" style="37" customWidth="1"/>
    <col min="6" max="6" width="10.25390625" style="37" customWidth="1"/>
    <col min="7" max="7" width="8.75390625" style="37" bestFit="1" customWidth="1"/>
    <col min="8" max="8" width="13.75390625" style="37" customWidth="1"/>
    <col min="9" max="9" width="13.25390625" style="37" bestFit="1" customWidth="1"/>
    <col min="10" max="10" width="9.25390625" style="37" bestFit="1" customWidth="1"/>
    <col min="11" max="11" width="8.75390625" style="37" bestFit="1" customWidth="1"/>
    <col min="12" max="12" width="8.75390625" style="37" customWidth="1"/>
    <col min="13" max="13" width="8.75390625" style="37" bestFit="1" customWidth="1"/>
    <col min="14" max="14" width="9.25390625" style="37" bestFit="1" customWidth="1"/>
    <col min="15" max="15" width="11.875" style="37" customWidth="1"/>
    <col min="16" max="16" width="12.75390625" style="37" customWidth="1"/>
    <col min="17" max="18" width="12.00390625" style="37" customWidth="1"/>
    <col min="19" max="19" width="8.75390625" style="37" customWidth="1"/>
    <col min="20" max="20" width="9.75390625" style="37" customWidth="1"/>
    <col min="21" max="21" width="8.75390625" style="37" bestFit="1" customWidth="1"/>
    <col min="22" max="22" width="9.25390625" style="37" bestFit="1" customWidth="1"/>
    <col min="23" max="23" width="13.25390625" style="37" bestFit="1" customWidth="1"/>
    <col min="24" max="24" width="14.625" style="37" bestFit="1" customWidth="1"/>
    <col min="25" max="25" width="13.00390625" style="37" customWidth="1"/>
    <col min="26" max="26" width="15.125" style="37" customWidth="1"/>
    <col min="27" max="16384" width="9.125" style="37" customWidth="1"/>
  </cols>
  <sheetData>
    <row r="1" spans="1:26" ht="20.25" customHeight="1">
      <c r="A1" s="492" t="s">
        <v>155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</row>
    <row r="2" spans="1:26" ht="20.25" customHeight="1">
      <c r="A2" s="601" t="s">
        <v>9</v>
      </c>
      <c r="B2" s="601" t="s">
        <v>10</v>
      </c>
      <c r="C2" s="607" t="s">
        <v>264</v>
      </c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2" t="s">
        <v>310</v>
      </c>
      <c r="Z2" s="602" t="s">
        <v>171</v>
      </c>
    </row>
    <row r="3" spans="1:26" ht="15" customHeight="1">
      <c r="A3" s="477"/>
      <c r="B3" s="477"/>
      <c r="C3" s="608" t="s">
        <v>110</v>
      </c>
      <c r="D3" s="608"/>
      <c r="E3" s="609" t="s">
        <v>111</v>
      </c>
      <c r="F3" s="609"/>
      <c r="G3" s="609"/>
      <c r="H3" s="609"/>
      <c r="I3" s="609"/>
      <c r="J3" s="609"/>
      <c r="K3" s="609"/>
      <c r="L3" s="609"/>
      <c r="M3" s="609"/>
      <c r="N3" s="609"/>
      <c r="O3" s="608" t="s">
        <v>112</v>
      </c>
      <c r="P3" s="608"/>
      <c r="Q3" s="610" t="s">
        <v>111</v>
      </c>
      <c r="R3" s="610"/>
      <c r="S3" s="610"/>
      <c r="T3" s="610"/>
      <c r="U3" s="608" t="s">
        <v>113</v>
      </c>
      <c r="V3" s="608"/>
      <c r="W3" s="611" t="s">
        <v>8</v>
      </c>
      <c r="X3" s="611"/>
      <c r="Y3" s="603"/>
      <c r="Z3" s="603"/>
    </row>
    <row r="4" spans="1:26" ht="114" customHeight="1">
      <c r="A4" s="477"/>
      <c r="B4" s="477"/>
      <c r="C4" s="608"/>
      <c r="D4" s="608"/>
      <c r="E4" s="612" t="s">
        <v>114</v>
      </c>
      <c r="F4" s="612"/>
      <c r="G4" s="612" t="s">
        <v>115</v>
      </c>
      <c r="H4" s="612"/>
      <c r="I4" s="612" t="s">
        <v>116</v>
      </c>
      <c r="J4" s="612"/>
      <c r="K4" s="612" t="s">
        <v>179</v>
      </c>
      <c r="L4" s="612"/>
      <c r="M4" s="613" t="s">
        <v>117</v>
      </c>
      <c r="N4" s="613"/>
      <c r="O4" s="608"/>
      <c r="P4" s="608"/>
      <c r="Q4" s="612" t="s">
        <v>118</v>
      </c>
      <c r="R4" s="612"/>
      <c r="S4" s="612" t="s">
        <v>119</v>
      </c>
      <c r="T4" s="612"/>
      <c r="U4" s="608"/>
      <c r="V4" s="608"/>
      <c r="W4" s="611"/>
      <c r="X4" s="611"/>
      <c r="Y4" s="603"/>
      <c r="Z4" s="603"/>
    </row>
    <row r="5" spans="1:26" ht="28.5" customHeight="1" thickBot="1">
      <c r="A5" s="478"/>
      <c r="B5" s="478"/>
      <c r="C5" s="133" t="s">
        <v>120</v>
      </c>
      <c r="D5" s="133" t="s">
        <v>121</v>
      </c>
      <c r="E5" s="133" t="s">
        <v>120</v>
      </c>
      <c r="F5" s="133" t="s">
        <v>121</v>
      </c>
      <c r="G5" s="133" t="s">
        <v>120</v>
      </c>
      <c r="H5" s="133" t="s">
        <v>121</v>
      </c>
      <c r="I5" s="133" t="s">
        <v>120</v>
      </c>
      <c r="J5" s="133" t="s">
        <v>121</v>
      </c>
      <c r="K5" s="133" t="s">
        <v>120</v>
      </c>
      <c r="L5" s="133" t="s">
        <v>121</v>
      </c>
      <c r="M5" s="133" t="s">
        <v>120</v>
      </c>
      <c r="N5" s="133" t="s">
        <v>121</v>
      </c>
      <c r="O5" s="133" t="s">
        <v>120</v>
      </c>
      <c r="P5" s="133" t="s">
        <v>121</v>
      </c>
      <c r="Q5" s="133" t="s">
        <v>120</v>
      </c>
      <c r="R5" s="133" t="s">
        <v>121</v>
      </c>
      <c r="S5" s="133" t="s">
        <v>120</v>
      </c>
      <c r="T5" s="133" t="s">
        <v>121</v>
      </c>
      <c r="U5" s="133" t="s">
        <v>120</v>
      </c>
      <c r="V5" s="133" t="s">
        <v>121</v>
      </c>
      <c r="W5" s="133" t="s">
        <v>120</v>
      </c>
      <c r="X5" s="133" t="s">
        <v>121</v>
      </c>
      <c r="Y5" s="604"/>
      <c r="Z5" s="604"/>
    </row>
    <row r="6" spans="1:26" ht="4.5" customHeight="1" hidden="1" thickBot="1" thickTop="1">
      <c r="A6" s="134"/>
      <c r="B6" s="134"/>
      <c r="C6" s="135" t="s">
        <v>122</v>
      </c>
      <c r="D6" s="135" t="s">
        <v>123</v>
      </c>
      <c r="E6" s="135">
        <v>3</v>
      </c>
      <c r="F6" s="135">
        <v>4</v>
      </c>
      <c r="G6" s="135">
        <v>5</v>
      </c>
      <c r="H6" s="135">
        <v>6</v>
      </c>
      <c r="I6" s="135">
        <v>7</v>
      </c>
      <c r="J6" s="135">
        <v>8</v>
      </c>
      <c r="K6" s="135">
        <v>9</v>
      </c>
      <c r="L6" s="135">
        <v>10</v>
      </c>
      <c r="M6" s="135">
        <v>11</v>
      </c>
      <c r="N6" s="135">
        <v>12</v>
      </c>
      <c r="O6" s="135" t="s">
        <v>124</v>
      </c>
      <c r="P6" s="135" t="s">
        <v>125</v>
      </c>
      <c r="Q6" s="135">
        <v>15</v>
      </c>
      <c r="R6" s="135">
        <v>16</v>
      </c>
      <c r="S6" s="135">
        <v>17</v>
      </c>
      <c r="T6" s="135">
        <v>18</v>
      </c>
      <c r="U6" s="135">
        <v>19</v>
      </c>
      <c r="V6" s="135">
        <v>20</v>
      </c>
      <c r="W6" s="135" t="s">
        <v>126</v>
      </c>
      <c r="X6" s="135" t="s">
        <v>127</v>
      </c>
      <c r="Y6" s="136"/>
      <c r="Z6" s="136"/>
    </row>
    <row r="7" spans="1:26" ht="27.75" customHeight="1" thickTop="1">
      <c r="A7" s="137">
        <v>1</v>
      </c>
      <c r="B7" s="80" t="s">
        <v>13</v>
      </c>
      <c r="C7" s="138">
        <v>1315</v>
      </c>
      <c r="D7" s="138">
        <v>634</v>
      </c>
      <c r="E7" s="138">
        <v>221</v>
      </c>
      <c r="F7" s="138">
        <v>123</v>
      </c>
      <c r="G7" s="138">
        <v>141</v>
      </c>
      <c r="H7" s="138">
        <v>74</v>
      </c>
      <c r="I7" s="138">
        <v>610</v>
      </c>
      <c r="J7" s="138">
        <v>206</v>
      </c>
      <c r="K7" s="138">
        <v>58</v>
      </c>
      <c r="L7" s="138">
        <v>35</v>
      </c>
      <c r="M7" s="138">
        <v>285</v>
      </c>
      <c r="N7" s="138">
        <v>196</v>
      </c>
      <c r="O7" s="138">
        <v>4923</v>
      </c>
      <c r="P7" s="138">
        <v>2981</v>
      </c>
      <c r="Q7" s="138">
        <v>4657</v>
      </c>
      <c r="R7" s="138">
        <v>2896</v>
      </c>
      <c r="S7" s="138">
        <v>266</v>
      </c>
      <c r="T7" s="138">
        <v>85</v>
      </c>
      <c r="U7" s="138">
        <v>129</v>
      </c>
      <c r="V7" s="138">
        <v>55</v>
      </c>
      <c r="W7" s="139">
        <v>6367</v>
      </c>
      <c r="X7" s="140">
        <v>3670</v>
      </c>
      <c r="Y7" s="141">
        <v>4063</v>
      </c>
      <c r="Z7" s="141">
        <v>3876</v>
      </c>
    </row>
    <row r="8" spans="1:26" ht="27.75" customHeight="1">
      <c r="A8" s="396">
        <v>2</v>
      </c>
      <c r="B8" s="217" t="s">
        <v>14</v>
      </c>
      <c r="C8" s="245">
        <v>1365</v>
      </c>
      <c r="D8" s="245">
        <v>652</v>
      </c>
      <c r="E8" s="245">
        <v>268</v>
      </c>
      <c r="F8" s="245">
        <v>176</v>
      </c>
      <c r="G8" s="245">
        <v>292</v>
      </c>
      <c r="H8" s="245">
        <v>196</v>
      </c>
      <c r="I8" s="245">
        <v>592</v>
      </c>
      <c r="J8" s="245">
        <v>160</v>
      </c>
      <c r="K8" s="245">
        <v>107</v>
      </c>
      <c r="L8" s="245">
        <v>57</v>
      </c>
      <c r="M8" s="245">
        <v>106</v>
      </c>
      <c r="N8" s="245">
        <v>63</v>
      </c>
      <c r="O8" s="245">
        <v>3617</v>
      </c>
      <c r="P8" s="245">
        <v>3136</v>
      </c>
      <c r="Q8" s="245">
        <v>3399</v>
      </c>
      <c r="R8" s="245">
        <v>3057</v>
      </c>
      <c r="S8" s="245">
        <v>218</v>
      </c>
      <c r="T8" s="245">
        <v>79</v>
      </c>
      <c r="U8" s="245">
        <v>129</v>
      </c>
      <c r="V8" s="245">
        <v>45</v>
      </c>
      <c r="W8" s="246">
        <v>5111</v>
      </c>
      <c r="X8" s="247">
        <v>3833</v>
      </c>
      <c r="Y8" s="248">
        <v>4267</v>
      </c>
      <c r="Z8" s="248">
        <v>3964</v>
      </c>
    </row>
    <row r="9" spans="1:26" ht="27.75" customHeight="1">
      <c r="A9" s="95">
        <v>3</v>
      </c>
      <c r="B9" s="87" t="s">
        <v>15</v>
      </c>
      <c r="C9" s="142">
        <v>1634</v>
      </c>
      <c r="D9" s="142">
        <v>1105</v>
      </c>
      <c r="E9" s="142">
        <v>474</v>
      </c>
      <c r="F9" s="142">
        <v>357</v>
      </c>
      <c r="G9" s="142">
        <v>99</v>
      </c>
      <c r="H9" s="142">
        <v>83</v>
      </c>
      <c r="I9" s="142">
        <v>669</v>
      </c>
      <c r="J9" s="142">
        <v>330</v>
      </c>
      <c r="K9" s="142">
        <v>118</v>
      </c>
      <c r="L9" s="142">
        <v>109</v>
      </c>
      <c r="M9" s="142">
        <v>274</v>
      </c>
      <c r="N9" s="142">
        <v>226</v>
      </c>
      <c r="O9" s="142">
        <v>9416</v>
      </c>
      <c r="P9" s="142">
        <v>8894</v>
      </c>
      <c r="Q9" s="142">
        <v>9204</v>
      </c>
      <c r="R9" s="142">
        <v>8745</v>
      </c>
      <c r="S9" s="142">
        <v>212</v>
      </c>
      <c r="T9" s="142">
        <v>149</v>
      </c>
      <c r="U9" s="142">
        <v>121</v>
      </c>
      <c r="V9" s="142">
        <v>72</v>
      </c>
      <c r="W9" s="40">
        <v>11171</v>
      </c>
      <c r="X9" s="41">
        <v>10071</v>
      </c>
      <c r="Y9" s="42">
        <v>10786</v>
      </c>
      <c r="Z9" s="42">
        <v>10121</v>
      </c>
    </row>
    <row r="10" spans="1:26" ht="27.75" customHeight="1">
      <c r="A10" s="396">
        <v>4</v>
      </c>
      <c r="B10" s="217" t="s">
        <v>16</v>
      </c>
      <c r="C10" s="245">
        <v>11315</v>
      </c>
      <c r="D10" s="245">
        <v>4668</v>
      </c>
      <c r="E10" s="245">
        <v>1772</v>
      </c>
      <c r="F10" s="245">
        <v>786</v>
      </c>
      <c r="G10" s="245">
        <v>602</v>
      </c>
      <c r="H10" s="245">
        <v>284</v>
      </c>
      <c r="I10" s="245">
        <v>5581</v>
      </c>
      <c r="J10" s="245">
        <v>1797</v>
      </c>
      <c r="K10" s="245">
        <v>2604</v>
      </c>
      <c r="L10" s="245">
        <v>1426</v>
      </c>
      <c r="M10" s="245">
        <v>756</v>
      </c>
      <c r="N10" s="245">
        <v>375</v>
      </c>
      <c r="O10" s="245">
        <v>22161</v>
      </c>
      <c r="P10" s="245">
        <v>16570</v>
      </c>
      <c r="Q10" s="245">
        <v>21050</v>
      </c>
      <c r="R10" s="245">
        <v>16225</v>
      </c>
      <c r="S10" s="245">
        <v>1111</v>
      </c>
      <c r="T10" s="245">
        <v>345</v>
      </c>
      <c r="U10" s="245">
        <v>1050</v>
      </c>
      <c r="V10" s="245">
        <v>411</v>
      </c>
      <c r="W10" s="246">
        <v>34526</v>
      </c>
      <c r="X10" s="247">
        <v>21649</v>
      </c>
      <c r="Y10" s="248">
        <v>23413</v>
      </c>
      <c r="Z10" s="248">
        <v>22243</v>
      </c>
    </row>
    <row r="11" spans="1:26" ht="27.75" customHeight="1">
      <c r="A11" s="95">
        <v>5</v>
      </c>
      <c r="B11" s="87" t="s">
        <v>17</v>
      </c>
      <c r="C11" s="142">
        <v>6423</v>
      </c>
      <c r="D11" s="142">
        <v>2637</v>
      </c>
      <c r="E11" s="142">
        <v>1379</v>
      </c>
      <c r="F11" s="142">
        <v>653</v>
      </c>
      <c r="G11" s="142">
        <v>305</v>
      </c>
      <c r="H11" s="142">
        <v>137</v>
      </c>
      <c r="I11" s="142">
        <v>3080</v>
      </c>
      <c r="J11" s="142">
        <v>1006</v>
      </c>
      <c r="K11" s="142">
        <v>719</v>
      </c>
      <c r="L11" s="142">
        <v>358</v>
      </c>
      <c r="M11" s="142">
        <v>940</v>
      </c>
      <c r="N11" s="142">
        <v>483</v>
      </c>
      <c r="O11" s="142">
        <v>17095</v>
      </c>
      <c r="P11" s="142">
        <v>16646</v>
      </c>
      <c r="Q11" s="142">
        <v>16389</v>
      </c>
      <c r="R11" s="142">
        <v>16375</v>
      </c>
      <c r="S11" s="142">
        <v>706</v>
      </c>
      <c r="T11" s="142">
        <v>271</v>
      </c>
      <c r="U11" s="142">
        <v>607</v>
      </c>
      <c r="V11" s="142">
        <v>214</v>
      </c>
      <c r="W11" s="40">
        <v>24125</v>
      </c>
      <c r="X11" s="41">
        <v>19497</v>
      </c>
      <c r="Y11" s="42">
        <v>21879</v>
      </c>
      <c r="Z11" s="42">
        <v>21173</v>
      </c>
    </row>
    <row r="12" spans="1:26" ht="27.75" customHeight="1">
      <c r="A12" s="396">
        <v>6</v>
      </c>
      <c r="B12" s="217" t="s">
        <v>18</v>
      </c>
      <c r="C12" s="245">
        <v>6759</v>
      </c>
      <c r="D12" s="245">
        <v>3605</v>
      </c>
      <c r="E12" s="245">
        <v>1850</v>
      </c>
      <c r="F12" s="245">
        <v>1051</v>
      </c>
      <c r="G12" s="245">
        <v>1491</v>
      </c>
      <c r="H12" s="245">
        <v>837</v>
      </c>
      <c r="I12" s="245">
        <v>1999</v>
      </c>
      <c r="J12" s="245">
        <v>745</v>
      </c>
      <c r="K12" s="245">
        <v>682</v>
      </c>
      <c r="L12" s="245">
        <v>554</v>
      </c>
      <c r="M12" s="245">
        <v>737</v>
      </c>
      <c r="N12" s="245">
        <v>418</v>
      </c>
      <c r="O12" s="245">
        <v>14936</v>
      </c>
      <c r="P12" s="245">
        <v>13920</v>
      </c>
      <c r="Q12" s="245">
        <v>14058</v>
      </c>
      <c r="R12" s="245">
        <v>13566</v>
      </c>
      <c r="S12" s="245">
        <v>878</v>
      </c>
      <c r="T12" s="245">
        <v>354</v>
      </c>
      <c r="U12" s="245">
        <v>623</v>
      </c>
      <c r="V12" s="245">
        <v>248</v>
      </c>
      <c r="W12" s="246">
        <v>22318</v>
      </c>
      <c r="X12" s="247">
        <v>17773</v>
      </c>
      <c r="Y12" s="248">
        <v>19626</v>
      </c>
      <c r="Z12" s="248">
        <v>18189</v>
      </c>
    </row>
    <row r="13" spans="1:26" ht="27.75" customHeight="1">
      <c r="A13" s="95">
        <v>7</v>
      </c>
      <c r="B13" s="87" t="s">
        <v>19</v>
      </c>
      <c r="C13" s="142">
        <v>2124</v>
      </c>
      <c r="D13" s="142">
        <v>1178</v>
      </c>
      <c r="E13" s="142">
        <v>461</v>
      </c>
      <c r="F13" s="142">
        <v>287</v>
      </c>
      <c r="G13" s="142">
        <v>458</v>
      </c>
      <c r="H13" s="142">
        <v>319</v>
      </c>
      <c r="I13" s="142">
        <v>784</v>
      </c>
      <c r="J13" s="142">
        <v>298</v>
      </c>
      <c r="K13" s="142">
        <v>194</v>
      </c>
      <c r="L13" s="142">
        <v>127</v>
      </c>
      <c r="M13" s="142">
        <v>227</v>
      </c>
      <c r="N13" s="142">
        <v>147</v>
      </c>
      <c r="O13" s="142">
        <v>7213</v>
      </c>
      <c r="P13" s="142">
        <v>6228</v>
      </c>
      <c r="Q13" s="142">
        <v>6814</v>
      </c>
      <c r="R13" s="142">
        <v>6108</v>
      </c>
      <c r="S13" s="142">
        <v>399</v>
      </c>
      <c r="T13" s="142">
        <v>120</v>
      </c>
      <c r="U13" s="142">
        <v>204</v>
      </c>
      <c r="V13" s="142">
        <v>84</v>
      </c>
      <c r="W13" s="40">
        <v>9541</v>
      </c>
      <c r="X13" s="41">
        <v>7490</v>
      </c>
      <c r="Y13" s="42">
        <v>8276</v>
      </c>
      <c r="Z13" s="42">
        <v>8089</v>
      </c>
    </row>
    <row r="14" spans="1:26" ht="27.75" customHeight="1">
      <c r="A14" s="396">
        <v>8</v>
      </c>
      <c r="B14" s="217" t="s">
        <v>20</v>
      </c>
      <c r="C14" s="245">
        <v>744</v>
      </c>
      <c r="D14" s="245">
        <v>710</v>
      </c>
      <c r="E14" s="245">
        <v>135</v>
      </c>
      <c r="F14" s="245">
        <v>135</v>
      </c>
      <c r="G14" s="245">
        <v>149</v>
      </c>
      <c r="H14" s="245">
        <v>144</v>
      </c>
      <c r="I14" s="245">
        <v>263</v>
      </c>
      <c r="J14" s="245">
        <v>246</v>
      </c>
      <c r="K14" s="245">
        <v>50</v>
      </c>
      <c r="L14" s="245">
        <v>50</v>
      </c>
      <c r="M14" s="245">
        <v>147</v>
      </c>
      <c r="N14" s="245">
        <v>135</v>
      </c>
      <c r="O14" s="245">
        <v>3914</v>
      </c>
      <c r="P14" s="245">
        <v>3835</v>
      </c>
      <c r="Q14" s="245">
        <v>3776</v>
      </c>
      <c r="R14" s="245">
        <v>3707</v>
      </c>
      <c r="S14" s="245">
        <v>138</v>
      </c>
      <c r="T14" s="245">
        <v>128</v>
      </c>
      <c r="U14" s="245">
        <v>74</v>
      </c>
      <c r="V14" s="245">
        <v>71</v>
      </c>
      <c r="W14" s="246">
        <v>4732</v>
      </c>
      <c r="X14" s="247">
        <v>4616</v>
      </c>
      <c r="Y14" s="248">
        <v>4920</v>
      </c>
      <c r="Z14" s="248">
        <v>4765</v>
      </c>
    </row>
    <row r="15" spans="1:26" ht="27.75" customHeight="1">
      <c r="A15" s="95">
        <v>9</v>
      </c>
      <c r="B15" s="87" t="s">
        <v>21</v>
      </c>
      <c r="C15" s="142">
        <v>2142</v>
      </c>
      <c r="D15" s="142">
        <v>1037</v>
      </c>
      <c r="E15" s="142">
        <v>314</v>
      </c>
      <c r="F15" s="142">
        <v>175</v>
      </c>
      <c r="G15" s="142">
        <v>391</v>
      </c>
      <c r="H15" s="142">
        <v>234</v>
      </c>
      <c r="I15" s="142">
        <v>887</v>
      </c>
      <c r="J15" s="142">
        <v>311</v>
      </c>
      <c r="K15" s="142">
        <v>170</v>
      </c>
      <c r="L15" s="142">
        <v>106</v>
      </c>
      <c r="M15" s="142">
        <v>380</v>
      </c>
      <c r="N15" s="142">
        <v>211</v>
      </c>
      <c r="O15" s="142">
        <v>7905</v>
      </c>
      <c r="P15" s="142">
        <v>6925</v>
      </c>
      <c r="Q15" s="142">
        <v>7410</v>
      </c>
      <c r="R15" s="142">
        <v>6760</v>
      </c>
      <c r="S15" s="142">
        <v>495</v>
      </c>
      <c r="T15" s="142">
        <v>165</v>
      </c>
      <c r="U15" s="142">
        <v>199</v>
      </c>
      <c r="V15" s="142">
        <v>113</v>
      </c>
      <c r="W15" s="40">
        <v>10246</v>
      </c>
      <c r="X15" s="41">
        <v>8075</v>
      </c>
      <c r="Y15" s="42">
        <v>8969</v>
      </c>
      <c r="Z15" s="42">
        <v>8802</v>
      </c>
    </row>
    <row r="16" spans="1:26" ht="27.75" customHeight="1">
      <c r="A16" s="396">
        <v>10</v>
      </c>
      <c r="B16" s="217" t="s">
        <v>22</v>
      </c>
      <c r="C16" s="245">
        <v>599</v>
      </c>
      <c r="D16" s="245">
        <v>295</v>
      </c>
      <c r="E16" s="245">
        <v>112</v>
      </c>
      <c r="F16" s="245">
        <v>66</v>
      </c>
      <c r="G16" s="245">
        <v>117</v>
      </c>
      <c r="H16" s="245">
        <v>68</v>
      </c>
      <c r="I16" s="245">
        <v>244</v>
      </c>
      <c r="J16" s="245">
        <v>75</v>
      </c>
      <c r="K16" s="245">
        <v>19</v>
      </c>
      <c r="L16" s="245">
        <v>12</v>
      </c>
      <c r="M16" s="245">
        <v>107</v>
      </c>
      <c r="N16" s="245">
        <v>74</v>
      </c>
      <c r="O16" s="245">
        <v>3639</v>
      </c>
      <c r="P16" s="245">
        <v>2319</v>
      </c>
      <c r="Q16" s="245">
        <v>3502</v>
      </c>
      <c r="R16" s="245">
        <v>2272</v>
      </c>
      <c r="S16" s="245">
        <v>137</v>
      </c>
      <c r="T16" s="245">
        <v>47</v>
      </c>
      <c r="U16" s="245">
        <v>97</v>
      </c>
      <c r="V16" s="245">
        <v>38</v>
      </c>
      <c r="W16" s="246">
        <v>4335</v>
      </c>
      <c r="X16" s="247">
        <v>2652</v>
      </c>
      <c r="Y16" s="248">
        <v>3113</v>
      </c>
      <c r="Z16" s="248">
        <v>2759</v>
      </c>
    </row>
    <row r="17" spans="1:26" ht="27.75" customHeight="1">
      <c r="A17" s="95">
        <v>11</v>
      </c>
      <c r="B17" s="87" t="s">
        <v>23</v>
      </c>
      <c r="C17" s="142">
        <v>1901</v>
      </c>
      <c r="D17" s="142">
        <v>963</v>
      </c>
      <c r="E17" s="142">
        <v>435</v>
      </c>
      <c r="F17" s="142">
        <v>259</v>
      </c>
      <c r="G17" s="142">
        <v>299</v>
      </c>
      <c r="H17" s="142">
        <v>163</v>
      </c>
      <c r="I17" s="142">
        <v>683</v>
      </c>
      <c r="J17" s="142">
        <v>238</v>
      </c>
      <c r="K17" s="142">
        <v>360</v>
      </c>
      <c r="L17" s="142">
        <v>236</v>
      </c>
      <c r="M17" s="142">
        <v>124</v>
      </c>
      <c r="N17" s="142">
        <v>67</v>
      </c>
      <c r="O17" s="142">
        <v>4461</v>
      </c>
      <c r="P17" s="142">
        <v>3958</v>
      </c>
      <c r="Q17" s="142">
        <v>4187</v>
      </c>
      <c r="R17" s="142">
        <v>3870</v>
      </c>
      <c r="S17" s="142">
        <v>274</v>
      </c>
      <c r="T17" s="142">
        <v>88</v>
      </c>
      <c r="U17" s="142">
        <v>145</v>
      </c>
      <c r="V17" s="142">
        <v>58</v>
      </c>
      <c r="W17" s="40">
        <v>6507</v>
      </c>
      <c r="X17" s="41">
        <v>4979</v>
      </c>
      <c r="Y17" s="42">
        <v>5572</v>
      </c>
      <c r="Z17" s="42">
        <v>5075</v>
      </c>
    </row>
    <row r="18" spans="1:26" ht="27.75" customHeight="1">
      <c r="A18" s="396">
        <v>12</v>
      </c>
      <c r="B18" s="217" t="s">
        <v>24</v>
      </c>
      <c r="C18" s="245">
        <v>2645</v>
      </c>
      <c r="D18" s="245">
        <v>1555</v>
      </c>
      <c r="E18" s="245">
        <v>631</v>
      </c>
      <c r="F18" s="245">
        <v>416</v>
      </c>
      <c r="G18" s="245">
        <v>683</v>
      </c>
      <c r="H18" s="245">
        <v>452</v>
      </c>
      <c r="I18" s="245">
        <v>697</v>
      </c>
      <c r="J18" s="245">
        <v>267</v>
      </c>
      <c r="K18" s="245">
        <v>273</v>
      </c>
      <c r="L18" s="245">
        <v>177</v>
      </c>
      <c r="M18" s="245">
        <v>361</v>
      </c>
      <c r="N18" s="245">
        <v>243</v>
      </c>
      <c r="O18" s="245">
        <v>8405</v>
      </c>
      <c r="P18" s="245">
        <v>5959</v>
      </c>
      <c r="Q18" s="245">
        <v>8068</v>
      </c>
      <c r="R18" s="245">
        <v>5830</v>
      </c>
      <c r="S18" s="245">
        <v>337</v>
      </c>
      <c r="T18" s="245">
        <v>129</v>
      </c>
      <c r="U18" s="245">
        <v>221</v>
      </c>
      <c r="V18" s="245">
        <v>94</v>
      </c>
      <c r="W18" s="246">
        <v>11271</v>
      </c>
      <c r="X18" s="247">
        <v>7608</v>
      </c>
      <c r="Y18" s="248">
        <v>8508</v>
      </c>
      <c r="Z18" s="248">
        <v>8071</v>
      </c>
    </row>
    <row r="19" spans="1:26" ht="27.75" customHeight="1">
      <c r="A19" s="95">
        <v>13</v>
      </c>
      <c r="B19" s="87" t="s">
        <v>205</v>
      </c>
      <c r="C19" s="142">
        <v>1132</v>
      </c>
      <c r="D19" s="142">
        <v>684</v>
      </c>
      <c r="E19" s="142">
        <v>281</v>
      </c>
      <c r="F19" s="142">
        <v>195</v>
      </c>
      <c r="G19" s="142">
        <v>378</v>
      </c>
      <c r="H19" s="142">
        <v>259</v>
      </c>
      <c r="I19" s="142">
        <v>311</v>
      </c>
      <c r="J19" s="142">
        <v>119</v>
      </c>
      <c r="K19" s="142">
        <v>16</v>
      </c>
      <c r="L19" s="142">
        <v>13</v>
      </c>
      <c r="M19" s="142">
        <v>146</v>
      </c>
      <c r="N19" s="142">
        <v>98</v>
      </c>
      <c r="O19" s="142">
        <v>3360</v>
      </c>
      <c r="P19" s="142">
        <v>2426</v>
      </c>
      <c r="Q19" s="142">
        <v>3145</v>
      </c>
      <c r="R19" s="142">
        <v>2343</v>
      </c>
      <c r="S19" s="142">
        <v>215</v>
      </c>
      <c r="T19" s="142">
        <v>83</v>
      </c>
      <c r="U19" s="142">
        <v>130</v>
      </c>
      <c r="V19" s="142">
        <v>61</v>
      </c>
      <c r="W19" s="40">
        <v>4622</v>
      </c>
      <c r="X19" s="41">
        <v>3171</v>
      </c>
      <c r="Y19" s="42">
        <v>3556</v>
      </c>
      <c r="Z19" s="42">
        <v>3293</v>
      </c>
    </row>
    <row r="20" spans="1:26" ht="27.75" customHeight="1">
      <c r="A20" s="396">
        <v>14</v>
      </c>
      <c r="B20" s="217" t="s">
        <v>26</v>
      </c>
      <c r="C20" s="245">
        <v>682</v>
      </c>
      <c r="D20" s="245">
        <v>519</v>
      </c>
      <c r="E20" s="245">
        <v>135</v>
      </c>
      <c r="F20" s="245">
        <v>105</v>
      </c>
      <c r="G20" s="245">
        <v>84</v>
      </c>
      <c r="H20" s="245">
        <v>58</v>
      </c>
      <c r="I20" s="245">
        <v>254</v>
      </c>
      <c r="J20" s="245">
        <v>203</v>
      </c>
      <c r="K20" s="245">
        <v>62</v>
      </c>
      <c r="L20" s="245">
        <v>50</v>
      </c>
      <c r="M20" s="245">
        <v>147</v>
      </c>
      <c r="N20" s="245">
        <v>103</v>
      </c>
      <c r="O20" s="245">
        <v>5818</v>
      </c>
      <c r="P20" s="245">
        <v>4441</v>
      </c>
      <c r="Q20" s="245">
        <v>5542</v>
      </c>
      <c r="R20" s="245">
        <v>4343</v>
      </c>
      <c r="S20" s="245">
        <v>276</v>
      </c>
      <c r="T20" s="245">
        <v>98</v>
      </c>
      <c r="U20" s="245">
        <v>531</v>
      </c>
      <c r="V20" s="245">
        <v>285</v>
      </c>
      <c r="W20" s="246">
        <v>7031</v>
      </c>
      <c r="X20" s="247">
        <v>5245</v>
      </c>
      <c r="Y20" s="248">
        <v>6322</v>
      </c>
      <c r="Z20" s="248">
        <v>6042</v>
      </c>
    </row>
    <row r="21" spans="1:26" ht="27.75" customHeight="1">
      <c r="A21" s="95">
        <v>15</v>
      </c>
      <c r="B21" s="87" t="s">
        <v>27</v>
      </c>
      <c r="C21" s="142">
        <v>1255</v>
      </c>
      <c r="D21" s="142">
        <v>588</v>
      </c>
      <c r="E21" s="142">
        <v>297</v>
      </c>
      <c r="F21" s="142">
        <v>173</v>
      </c>
      <c r="G21" s="142">
        <v>192</v>
      </c>
      <c r="H21" s="142">
        <v>106</v>
      </c>
      <c r="I21" s="142">
        <v>541</v>
      </c>
      <c r="J21" s="142">
        <v>176</v>
      </c>
      <c r="K21" s="142">
        <v>70</v>
      </c>
      <c r="L21" s="142">
        <v>36</v>
      </c>
      <c r="M21" s="142">
        <v>155</v>
      </c>
      <c r="N21" s="142">
        <v>97</v>
      </c>
      <c r="O21" s="142">
        <v>4268</v>
      </c>
      <c r="P21" s="142">
        <v>4220</v>
      </c>
      <c r="Q21" s="142">
        <v>4167</v>
      </c>
      <c r="R21" s="142">
        <v>4146</v>
      </c>
      <c r="S21" s="142">
        <v>101</v>
      </c>
      <c r="T21" s="142">
        <v>74</v>
      </c>
      <c r="U21" s="142">
        <v>126</v>
      </c>
      <c r="V21" s="142">
        <v>49</v>
      </c>
      <c r="W21" s="40">
        <v>5649</v>
      </c>
      <c r="X21" s="41">
        <v>4857</v>
      </c>
      <c r="Y21" s="42">
        <v>5955</v>
      </c>
      <c r="Z21" s="42">
        <v>5608</v>
      </c>
    </row>
    <row r="22" spans="1:26" ht="27.75" customHeight="1">
      <c r="A22" s="396">
        <v>16</v>
      </c>
      <c r="B22" s="217" t="s">
        <v>28</v>
      </c>
      <c r="C22" s="245">
        <v>1231</v>
      </c>
      <c r="D22" s="245">
        <v>646</v>
      </c>
      <c r="E22" s="245">
        <v>160</v>
      </c>
      <c r="F22" s="245">
        <v>92</v>
      </c>
      <c r="G22" s="245">
        <v>292</v>
      </c>
      <c r="H22" s="245">
        <v>147</v>
      </c>
      <c r="I22" s="245">
        <v>443</v>
      </c>
      <c r="J22" s="245">
        <v>207</v>
      </c>
      <c r="K22" s="245">
        <v>173</v>
      </c>
      <c r="L22" s="245">
        <v>96</v>
      </c>
      <c r="M22" s="245">
        <v>163</v>
      </c>
      <c r="N22" s="245">
        <v>104</v>
      </c>
      <c r="O22" s="245">
        <v>3296</v>
      </c>
      <c r="P22" s="245">
        <v>3047</v>
      </c>
      <c r="Q22" s="245">
        <v>3178</v>
      </c>
      <c r="R22" s="245">
        <v>2963</v>
      </c>
      <c r="S22" s="245">
        <v>118</v>
      </c>
      <c r="T22" s="245">
        <v>84</v>
      </c>
      <c r="U22" s="245">
        <v>1599</v>
      </c>
      <c r="V22" s="245">
        <v>857</v>
      </c>
      <c r="W22" s="246">
        <v>6126</v>
      </c>
      <c r="X22" s="247">
        <v>4550</v>
      </c>
      <c r="Y22" s="248">
        <v>4923</v>
      </c>
      <c r="Z22" s="248">
        <v>4885</v>
      </c>
    </row>
    <row r="23" spans="1:26" ht="27.75" customHeight="1">
      <c r="A23" s="95">
        <v>17</v>
      </c>
      <c r="B23" s="87" t="s">
        <v>29</v>
      </c>
      <c r="C23" s="142">
        <v>1996</v>
      </c>
      <c r="D23" s="142">
        <v>829</v>
      </c>
      <c r="E23" s="142">
        <v>286</v>
      </c>
      <c r="F23" s="142">
        <v>137</v>
      </c>
      <c r="G23" s="142">
        <v>157</v>
      </c>
      <c r="H23" s="142">
        <v>82</v>
      </c>
      <c r="I23" s="142">
        <v>1133</v>
      </c>
      <c r="J23" s="142">
        <v>379</v>
      </c>
      <c r="K23" s="142">
        <v>70</v>
      </c>
      <c r="L23" s="142">
        <v>33</v>
      </c>
      <c r="M23" s="142">
        <v>350</v>
      </c>
      <c r="N23" s="142">
        <v>198</v>
      </c>
      <c r="O23" s="142">
        <v>6949</v>
      </c>
      <c r="P23" s="142">
        <v>4969</v>
      </c>
      <c r="Q23" s="142">
        <v>6444</v>
      </c>
      <c r="R23" s="142">
        <v>4779</v>
      </c>
      <c r="S23" s="142">
        <v>505</v>
      </c>
      <c r="T23" s="142">
        <v>190</v>
      </c>
      <c r="U23" s="142">
        <v>202</v>
      </c>
      <c r="V23" s="142">
        <v>94</v>
      </c>
      <c r="W23" s="40">
        <v>9147</v>
      </c>
      <c r="X23" s="41">
        <v>5892</v>
      </c>
      <c r="Y23" s="42">
        <v>6186</v>
      </c>
      <c r="Z23" s="42">
        <v>6037</v>
      </c>
    </row>
    <row r="24" spans="1:26" ht="27.75" customHeight="1">
      <c r="A24" s="396">
        <v>18</v>
      </c>
      <c r="B24" s="217" t="s">
        <v>30</v>
      </c>
      <c r="C24" s="245">
        <v>3742</v>
      </c>
      <c r="D24" s="245">
        <v>2187</v>
      </c>
      <c r="E24" s="245">
        <v>1047</v>
      </c>
      <c r="F24" s="245">
        <v>680</v>
      </c>
      <c r="G24" s="245">
        <v>1147</v>
      </c>
      <c r="H24" s="245">
        <v>728</v>
      </c>
      <c r="I24" s="245">
        <v>942</v>
      </c>
      <c r="J24" s="245">
        <v>378</v>
      </c>
      <c r="K24" s="245">
        <v>323</v>
      </c>
      <c r="L24" s="245">
        <v>215</v>
      </c>
      <c r="M24" s="245">
        <v>283</v>
      </c>
      <c r="N24" s="245">
        <v>186</v>
      </c>
      <c r="O24" s="245">
        <v>7584</v>
      </c>
      <c r="P24" s="245">
        <v>7178</v>
      </c>
      <c r="Q24" s="245">
        <v>7251</v>
      </c>
      <c r="R24" s="245">
        <v>6976</v>
      </c>
      <c r="S24" s="245">
        <v>333</v>
      </c>
      <c r="T24" s="245">
        <v>202</v>
      </c>
      <c r="U24" s="245">
        <v>250</v>
      </c>
      <c r="V24" s="245">
        <v>118</v>
      </c>
      <c r="W24" s="246">
        <v>11576</v>
      </c>
      <c r="X24" s="247">
        <v>9483</v>
      </c>
      <c r="Y24" s="248">
        <v>10505</v>
      </c>
      <c r="Z24" s="248">
        <v>10115</v>
      </c>
    </row>
    <row r="25" spans="1:26" ht="30.75" customHeight="1">
      <c r="A25" s="605" t="s">
        <v>8</v>
      </c>
      <c r="B25" s="606"/>
      <c r="C25" s="43">
        <v>49004</v>
      </c>
      <c r="D25" s="43">
        <v>24492</v>
      </c>
      <c r="E25" s="43">
        <v>10258</v>
      </c>
      <c r="F25" s="43">
        <v>5866</v>
      </c>
      <c r="G25" s="43">
        <v>7277</v>
      </c>
      <c r="H25" s="43">
        <v>4371</v>
      </c>
      <c r="I25" s="43">
        <v>19713</v>
      </c>
      <c r="J25" s="43">
        <v>7141</v>
      </c>
      <c r="K25" s="43">
        <v>6068</v>
      </c>
      <c r="L25" s="43">
        <v>3690</v>
      </c>
      <c r="M25" s="43">
        <v>5688</v>
      </c>
      <c r="N25" s="43">
        <v>3424</v>
      </c>
      <c r="O25" s="43">
        <v>138960</v>
      </c>
      <c r="P25" s="43">
        <v>117652</v>
      </c>
      <c r="Q25" s="43">
        <v>132241</v>
      </c>
      <c r="R25" s="43">
        <v>114961</v>
      </c>
      <c r="S25" s="43">
        <v>6719</v>
      </c>
      <c r="T25" s="43">
        <v>2691</v>
      </c>
      <c r="U25" s="43">
        <v>6437</v>
      </c>
      <c r="V25" s="43">
        <v>2967</v>
      </c>
      <c r="W25" s="43">
        <v>194401</v>
      </c>
      <c r="X25" s="43">
        <v>145111</v>
      </c>
      <c r="Y25" s="43">
        <f>SUM(Y7:Y24)</f>
        <v>160839</v>
      </c>
      <c r="Z25" s="43">
        <f>SUM(Z7:Z24)</f>
        <v>153107</v>
      </c>
    </row>
  </sheetData>
  <sheetProtection/>
  <mergeCells count="20">
    <mergeCell ref="A25:B25"/>
    <mergeCell ref="A1:Z1"/>
    <mergeCell ref="C2:X2"/>
    <mergeCell ref="C3:D4"/>
    <mergeCell ref="E3:N3"/>
    <mergeCell ref="O3:P4"/>
    <mergeCell ref="Q3:T3"/>
    <mergeCell ref="U3:V4"/>
    <mergeCell ref="W3:X4"/>
    <mergeCell ref="E4:F4"/>
    <mergeCell ref="A2:A5"/>
    <mergeCell ref="B2:B5"/>
    <mergeCell ref="Y2:Y5"/>
    <mergeCell ref="Z2:Z5"/>
    <mergeCell ref="G4:H4"/>
    <mergeCell ref="I4:J4"/>
    <mergeCell ref="K4:L4"/>
    <mergeCell ref="M4:N4"/>
    <mergeCell ref="Q4:R4"/>
    <mergeCell ref="S4:T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60" zoomScaleNormal="60" zoomScalePageLayoutView="0" workbookViewId="0" topLeftCell="A1">
      <selection activeCell="H26" sqref="H26"/>
    </sheetView>
  </sheetViews>
  <sheetFormatPr defaultColWidth="9.00390625" defaultRowHeight="12.75"/>
  <cols>
    <col min="2" max="2" width="27.75390625" style="0" customWidth="1"/>
    <col min="4" max="4" width="14.75390625" style="0" customWidth="1"/>
    <col min="6" max="6" width="11.875" style="0" customWidth="1"/>
    <col min="8" max="8" width="13.25390625" style="0" customWidth="1"/>
    <col min="10" max="10" width="12.75390625" style="0" customWidth="1"/>
    <col min="12" max="12" width="12.125" style="0" customWidth="1"/>
    <col min="14" max="14" width="10.875" style="0" customWidth="1"/>
    <col min="16" max="16" width="11.875" style="0" customWidth="1"/>
    <col min="18" max="18" width="12.375" style="0" customWidth="1"/>
    <col min="20" max="20" width="10.75390625" style="0" customWidth="1"/>
  </cols>
  <sheetData>
    <row r="1" spans="1:20" ht="23.25">
      <c r="A1" s="72"/>
      <c r="B1" s="614" t="s">
        <v>158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72"/>
    </row>
    <row r="2" spans="1:20" ht="23.25">
      <c r="A2" s="72"/>
      <c r="B2" s="614" t="s">
        <v>159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72"/>
    </row>
    <row r="3" spans="1:20" ht="23.25">
      <c r="A3" s="72"/>
      <c r="B3" s="172"/>
      <c r="C3" s="614" t="s">
        <v>311</v>
      </c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172"/>
      <c r="R3" s="172"/>
      <c r="S3" s="172"/>
      <c r="T3" s="72"/>
    </row>
    <row r="4" spans="1:20" ht="18">
      <c r="A4" s="73"/>
      <c r="B4" s="73"/>
      <c r="C4" s="73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  <c r="R4" s="73"/>
      <c r="S4" s="73"/>
      <c r="T4" s="73"/>
    </row>
    <row r="5" spans="1:20" ht="18.75" customHeight="1">
      <c r="A5" s="615" t="s">
        <v>9</v>
      </c>
      <c r="B5" s="632" t="s">
        <v>10</v>
      </c>
      <c r="C5" s="618" t="s">
        <v>160</v>
      </c>
      <c r="D5" s="618"/>
      <c r="E5" s="618"/>
      <c r="F5" s="618"/>
      <c r="G5" s="618"/>
      <c r="H5" s="618"/>
      <c r="I5" s="619" t="s">
        <v>312</v>
      </c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19"/>
    </row>
    <row r="6" spans="1:20" ht="17.25" customHeight="1">
      <c r="A6" s="615"/>
      <c r="B6" s="633"/>
      <c r="C6" s="618"/>
      <c r="D6" s="618"/>
      <c r="E6" s="618"/>
      <c r="F6" s="618"/>
      <c r="G6" s="618"/>
      <c r="H6" s="618"/>
      <c r="I6" s="618" t="s">
        <v>161</v>
      </c>
      <c r="J6" s="618"/>
      <c r="K6" s="618"/>
      <c r="L6" s="618"/>
      <c r="M6" s="618"/>
      <c r="N6" s="618"/>
      <c r="O6" s="618" t="s">
        <v>162</v>
      </c>
      <c r="P6" s="618"/>
      <c r="Q6" s="618"/>
      <c r="R6" s="618"/>
      <c r="S6" s="618"/>
      <c r="T6" s="618"/>
    </row>
    <row r="7" spans="1:20" ht="76.5" customHeight="1" thickBot="1">
      <c r="A7" s="616"/>
      <c r="B7" s="617"/>
      <c r="C7" s="173" t="s">
        <v>163</v>
      </c>
      <c r="D7" s="173" t="s">
        <v>164</v>
      </c>
      <c r="E7" s="173" t="s">
        <v>165</v>
      </c>
      <c r="F7" s="173" t="s">
        <v>164</v>
      </c>
      <c r="G7" s="173" t="s">
        <v>166</v>
      </c>
      <c r="H7" s="173" t="s">
        <v>164</v>
      </c>
      <c r="I7" s="173" t="s">
        <v>163</v>
      </c>
      <c r="J7" s="173" t="s">
        <v>164</v>
      </c>
      <c r="K7" s="173" t="s">
        <v>165</v>
      </c>
      <c r="L7" s="173" t="s">
        <v>164</v>
      </c>
      <c r="M7" s="173" t="s">
        <v>166</v>
      </c>
      <c r="N7" s="173" t="s">
        <v>164</v>
      </c>
      <c r="O7" s="173" t="s">
        <v>163</v>
      </c>
      <c r="P7" s="173" t="s">
        <v>164</v>
      </c>
      <c r="Q7" s="173" t="s">
        <v>167</v>
      </c>
      <c r="R7" s="173" t="s">
        <v>164</v>
      </c>
      <c r="S7" s="173" t="s">
        <v>168</v>
      </c>
      <c r="T7" s="173" t="s">
        <v>164</v>
      </c>
    </row>
    <row r="8" spans="1:20" ht="27.75" customHeight="1" thickTop="1">
      <c r="A8" s="79">
        <v>1</v>
      </c>
      <c r="B8" s="80" t="s">
        <v>13</v>
      </c>
      <c r="C8" s="146">
        <f>E8+G8</f>
        <v>208</v>
      </c>
      <c r="D8" s="174">
        <f>F8+H8</f>
        <v>0</v>
      </c>
      <c r="E8" s="146">
        <v>92</v>
      </c>
      <c r="F8" s="146">
        <v>0</v>
      </c>
      <c r="G8" s="146">
        <v>116</v>
      </c>
      <c r="H8" s="146">
        <v>0</v>
      </c>
      <c r="I8" s="174">
        <v>103</v>
      </c>
      <c r="J8" s="146">
        <f>L8+N8</f>
        <v>0</v>
      </c>
      <c r="K8" s="146">
        <v>103</v>
      </c>
      <c r="L8" s="146">
        <v>0</v>
      </c>
      <c r="M8" s="146">
        <v>125</v>
      </c>
      <c r="N8" s="146">
        <v>0</v>
      </c>
      <c r="O8" s="146">
        <v>226</v>
      </c>
      <c r="P8" s="146">
        <v>0</v>
      </c>
      <c r="Q8" s="146">
        <v>103</v>
      </c>
      <c r="R8" s="146">
        <v>0</v>
      </c>
      <c r="S8" s="146">
        <v>123</v>
      </c>
      <c r="T8" s="146">
        <v>0</v>
      </c>
    </row>
    <row r="9" spans="1:20" ht="27.75" customHeight="1">
      <c r="A9" s="216">
        <v>2</v>
      </c>
      <c r="B9" s="217" t="s">
        <v>14</v>
      </c>
      <c r="C9" s="634">
        <f aca="true" t="shared" si="0" ref="C9:D25">E9+G9</f>
        <v>249</v>
      </c>
      <c r="D9" s="635">
        <f t="shared" si="0"/>
        <v>47</v>
      </c>
      <c r="E9" s="634">
        <v>121</v>
      </c>
      <c r="F9" s="634">
        <v>24</v>
      </c>
      <c r="G9" s="634">
        <v>128</v>
      </c>
      <c r="H9" s="634">
        <v>23</v>
      </c>
      <c r="I9" s="635">
        <v>131</v>
      </c>
      <c r="J9" s="634">
        <f aca="true" t="shared" si="1" ref="J9:J26">L9+N9</f>
        <v>49</v>
      </c>
      <c r="K9" s="634">
        <v>131</v>
      </c>
      <c r="L9" s="634">
        <v>25</v>
      </c>
      <c r="M9" s="634">
        <v>132</v>
      </c>
      <c r="N9" s="634">
        <v>24</v>
      </c>
      <c r="O9" s="634">
        <v>256</v>
      </c>
      <c r="P9" s="634">
        <v>49</v>
      </c>
      <c r="Q9" s="634">
        <v>131</v>
      </c>
      <c r="R9" s="634">
        <v>25</v>
      </c>
      <c r="S9" s="634">
        <v>128</v>
      </c>
      <c r="T9" s="634">
        <v>24</v>
      </c>
    </row>
    <row r="10" spans="1:20" ht="27.75" customHeight="1">
      <c r="A10" s="44">
        <v>3</v>
      </c>
      <c r="B10" s="87" t="s">
        <v>15</v>
      </c>
      <c r="C10" s="146">
        <f t="shared" si="0"/>
        <v>322</v>
      </c>
      <c r="D10" s="174">
        <f t="shared" si="0"/>
        <v>0</v>
      </c>
      <c r="E10" s="146">
        <v>165</v>
      </c>
      <c r="F10" s="146">
        <v>0</v>
      </c>
      <c r="G10" s="146">
        <v>157</v>
      </c>
      <c r="H10" s="146">
        <v>0</v>
      </c>
      <c r="I10" s="174">
        <v>176</v>
      </c>
      <c r="J10" s="146">
        <f t="shared" si="1"/>
        <v>0</v>
      </c>
      <c r="K10" s="146">
        <v>176</v>
      </c>
      <c r="L10" s="146">
        <v>0</v>
      </c>
      <c r="M10" s="146">
        <v>163</v>
      </c>
      <c r="N10" s="146">
        <v>0</v>
      </c>
      <c r="O10" s="146">
        <v>336</v>
      </c>
      <c r="P10" s="146">
        <v>0</v>
      </c>
      <c r="Q10" s="146">
        <v>176</v>
      </c>
      <c r="R10" s="146">
        <v>0</v>
      </c>
      <c r="S10" s="146">
        <v>160</v>
      </c>
      <c r="T10" s="146">
        <v>0</v>
      </c>
    </row>
    <row r="11" spans="1:20" ht="27.75" customHeight="1">
      <c r="A11" s="216">
        <v>4</v>
      </c>
      <c r="B11" s="217" t="s">
        <v>16</v>
      </c>
      <c r="C11" s="634">
        <f t="shared" si="0"/>
        <v>893</v>
      </c>
      <c r="D11" s="635">
        <f t="shared" si="0"/>
        <v>0</v>
      </c>
      <c r="E11" s="634">
        <v>377</v>
      </c>
      <c r="F11" s="634">
        <v>0</v>
      </c>
      <c r="G11" s="634">
        <v>516</v>
      </c>
      <c r="H11" s="634">
        <v>0</v>
      </c>
      <c r="I11" s="635">
        <v>402</v>
      </c>
      <c r="J11" s="634">
        <f t="shared" si="1"/>
        <v>0</v>
      </c>
      <c r="K11" s="634">
        <v>402</v>
      </c>
      <c r="L11" s="634">
        <v>0</v>
      </c>
      <c r="M11" s="634">
        <v>558</v>
      </c>
      <c r="N11" s="634">
        <v>0</v>
      </c>
      <c r="O11" s="634">
        <v>945</v>
      </c>
      <c r="P11" s="634">
        <v>0</v>
      </c>
      <c r="Q11" s="634">
        <v>402</v>
      </c>
      <c r="R11" s="634">
        <v>0</v>
      </c>
      <c r="S11" s="634">
        <v>548</v>
      </c>
      <c r="T11" s="634">
        <v>0</v>
      </c>
    </row>
    <row r="12" spans="1:20" ht="27.75" customHeight="1">
      <c r="A12" s="44">
        <v>5</v>
      </c>
      <c r="B12" s="87" t="s">
        <v>17</v>
      </c>
      <c r="C12" s="146">
        <f t="shared" si="0"/>
        <v>691</v>
      </c>
      <c r="D12" s="174">
        <f t="shared" si="0"/>
        <v>0</v>
      </c>
      <c r="E12" s="146">
        <v>318</v>
      </c>
      <c r="F12" s="146">
        <v>0</v>
      </c>
      <c r="G12" s="146">
        <v>373</v>
      </c>
      <c r="H12" s="146">
        <v>0</v>
      </c>
      <c r="I12" s="174">
        <v>343</v>
      </c>
      <c r="J12" s="146">
        <f t="shared" si="1"/>
        <v>0</v>
      </c>
      <c r="K12" s="146">
        <v>343</v>
      </c>
      <c r="L12" s="146">
        <v>0</v>
      </c>
      <c r="M12" s="146">
        <v>395</v>
      </c>
      <c r="N12" s="146">
        <v>0</v>
      </c>
      <c r="O12" s="146">
        <v>726</v>
      </c>
      <c r="P12" s="146">
        <v>0</v>
      </c>
      <c r="Q12" s="146">
        <v>343</v>
      </c>
      <c r="R12" s="146">
        <v>0</v>
      </c>
      <c r="S12" s="146">
        <v>391</v>
      </c>
      <c r="T12" s="146">
        <v>0</v>
      </c>
    </row>
    <row r="13" spans="1:20" ht="27.75" customHeight="1">
      <c r="A13" s="216">
        <v>6</v>
      </c>
      <c r="B13" s="217" t="s">
        <v>18</v>
      </c>
      <c r="C13" s="634">
        <f t="shared" si="0"/>
        <v>794</v>
      </c>
      <c r="D13" s="635">
        <f t="shared" si="0"/>
        <v>0</v>
      </c>
      <c r="E13" s="634">
        <v>350</v>
      </c>
      <c r="F13" s="634">
        <v>0</v>
      </c>
      <c r="G13" s="634">
        <v>444</v>
      </c>
      <c r="H13" s="634">
        <v>0</v>
      </c>
      <c r="I13" s="635">
        <v>379</v>
      </c>
      <c r="J13" s="634">
        <f t="shared" si="1"/>
        <v>0</v>
      </c>
      <c r="K13" s="634">
        <v>379</v>
      </c>
      <c r="L13" s="634">
        <v>0</v>
      </c>
      <c r="M13" s="634">
        <v>470</v>
      </c>
      <c r="N13" s="634">
        <v>0</v>
      </c>
      <c r="O13" s="634">
        <v>836</v>
      </c>
      <c r="P13" s="634">
        <v>0</v>
      </c>
      <c r="Q13" s="634">
        <v>379</v>
      </c>
      <c r="R13" s="634">
        <v>0</v>
      </c>
      <c r="S13" s="634">
        <v>460</v>
      </c>
      <c r="T13" s="634">
        <v>0</v>
      </c>
    </row>
    <row r="14" spans="1:20" ht="27.75" customHeight="1">
      <c r="A14" s="44">
        <v>7</v>
      </c>
      <c r="B14" s="87" t="s">
        <v>19</v>
      </c>
      <c r="C14" s="146">
        <f t="shared" si="0"/>
        <v>301</v>
      </c>
      <c r="D14" s="174">
        <f t="shared" si="0"/>
        <v>19</v>
      </c>
      <c r="E14" s="146">
        <v>158</v>
      </c>
      <c r="F14" s="146">
        <v>11</v>
      </c>
      <c r="G14" s="146">
        <v>143</v>
      </c>
      <c r="H14" s="146">
        <v>8</v>
      </c>
      <c r="I14" s="174">
        <v>170</v>
      </c>
      <c r="J14" s="146">
        <f t="shared" si="1"/>
        <v>22</v>
      </c>
      <c r="K14" s="146">
        <v>170</v>
      </c>
      <c r="L14" s="146">
        <v>12</v>
      </c>
      <c r="M14" s="146">
        <v>152</v>
      </c>
      <c r="N14" s="146">
        <v>10</v>
      </c>
      <c r="O14" s="146">
        <v>315</v>
      </c>
      <c r="P14" s="146">
        <v>22</v>
      </c>
      <c r="Q14" s="146">
        <v>170</v>
      </c>
      <c r="R14" s="146">
        <v>12</v>
      </c>
      <c r="S14" s="146">
        <v>149</v>
      </c>
      <c r="T14" s="146">
        <v>10</v>
      </c>
    </row>
    <row r="15" spans="1:20" ht="27.75" customHeight="1">
      <c r="A15" s="216">
        <v>8</v>
      </c>
      <c r="B15" s="217" t="s">
        <v>20</v>
      </c>
      <c r="C15" s="634">
        <f t="shared" si="0"/>
        <v>196</v>
      </c>
      <c r="D15" s="635">
        <f t="shared" si="0"/>
        <v>0</v>
      </c>
      <c r="E15" s="634">
        <v>96</v>
      </c>
      <c r="F15" s="634">
        <v>0</v>
      </c>
      <c r="G15" s="634">
        <v>100</v>
      </c>
      <c r="H15" s="634">
        <v>0</v>
      </c>
      <c r="I15" s="635">
        <v>104</v>
      </c>
      <c r="J15" s="634">
        <f t="shared" si="1"/>
        <v>0</v>
      </c>
      <c r="K15" s="634">
        <v>104</v>
      </c>
      <c r="L15" s="634">
        <v>0</v>
      </c>
      <c r="M15" s="634">
        <v>107</v>
      </c>
      <c r="N15" s="634">
        <v>0</v>
      </c>
      <c r="O15" s="634">
        <v>208</v>
      </c>
      <c r="P15" s="634">
        <v>0</v>
      </c>
      <c r="Q15" s="634">
        <v>104</v>
      </c>
      <c r="R15" s="634">
        <v>0</v>
      </c>
      <c r="S15" s="634">
        <v>107</v>
      </c>
      <c r="T15" s="634">
        <v>0</v>
      </c>
    </row>
    <row r="16" spans="1:20" ht="27.75" customHeight="1">
      <c r="A16" s="44">
        <v>9</v>
      </c>
      <c r="B16" s="87" t="s">
        <v>21</v>
      </c>
      <c r="C16" s="146">
        <f t="shared" si="0"/>
        <v>322</v>
      </c>
      <c r="D16" s="174">
        <f t="shared" si="0"/>
        <v>0</v>
      </c>
      <c r="E16" s="146">
        <v>154</v>
      </c>
      <c r="F16" s="146">
        <v>0</v>
      </c>
      <c r="G16" s="146">
        <v>168</v>
      </c>
      <c r="H16" s="146">
        <v>0</v>
      </c>
      <c r="I16" s="174">
        <v>168</v>
      </c>
      <c r="J16" s="146">
        <f t="shared" si="1"/>
        <v>0</v>
      </c>
      <c r="K16" s="146">
        <v>168</v>
      </c>
      <c r="L16" s="146">
        <v>0</v>
      </c>
      <c r="M16" s="146">
        <v>179</v>
      </c>
      <c r="N16" s="146">
        <v>0</v>
      </c>
      <c r="O16" s="146">
        <v>342</v>
      </c>
      <c r="P16" s="146">
        <v>0</v>
      </c>
      <c r="Q16" s="146">
        <v>168</v>
      </c>
      <c r="R16" s="146">
        <v>0</v>
      </c>
      <c r="S16" s="146">
        <v>179</v>
      </c>
      <c r="T16" s="146">
        <v>0</v>
      </c>
    </row>
    <row r="17" spans="1:20" ht="27.75" customHeight="1">
      <c r="A17" s="216">
        <v>10</v>
      </c>
      <c r="B17" s="217" t="s">
        <v>22</v>
      </c>
      <c r="C17" s="634">
        <f t="shared" si="0"/>
        <v>108</v>
      </c>
      <c r="D17" s="635">
        <f t="shared" si="0"/>
        <v>0</v>
      </c>
      <c r="E17" s="634">
        <v>53</v>
      </c>
      <c r="F17" s="634">
        <v>0</v>
      </c>
      <c r="G17" s="634">
        <v>55</v>
      </c>
      <c r="H17" s="634">
        <v>0</v>
      </c>
      <c r="I17" s="635">
        <v>59</v>
      </c>
      <c r="J17" s="634">
        <f t="shared" si="1"/>
        <v>0</v>
      </c>
      <c r="K17" s="634">
        <v>59</v>
      </c>
      <c r="L17" s="634">
        <v>0</v>
      </c>
      <c r="M17" s="634">
        <v>59</v>
      </c>
      <c r="N17" s="634">
        <v>0</v>
      </c>
      <c r="O17" s="634">
        <v>117</v>
      </c>
      <c r="P17" s="634">
        <v>0</v>
      </c>
      <c r="Q17" s="634">
        <v>59</v>
      </c>
      <c r="R17" s="634">
        <v>0</v>
      </c>
      <c r="S17" s="634">
        <v>59</v>
      </c>
      <c r="T17" s="634">
        <v>0</v>
      </c>
    </row>
    <row r="18" spans="1:20" ht="27.75" customHeight="1">
      <c r="A18" s="44">
        <v>11</v>
      </c>
      <c r="B18" s="87" t="s">
        <v>23</v>
      </c>
      <c r="C18" s="146">
        <f t="shared" si="0"/>
        <v>239</v>
      </c>
      <c r="D18" s="174">
        <f t="shared" si="0"/>
        <v>0</v>
      </c>
      <c r="E18" s="146">
        <v>97</v>
      </c>
      <c r="F18" s="146">
        <v>0</v>
      </c>
      <c r="G18" s="146">
        <v>142</v>
      </c>
      <c r="H18" s="146">
        <v>0</v>
      </c>
      <c r="I18" s="174">
        <v>108</v>
      </c>
      <c r="J18" s="146">
        <f t="shared" si="1"/>
        <v>0</v>
      </c>
      <c r="K18" s="146">
        <v>108</v>
      </c>
      <c r="L18" s="146">
        <v>0</v>
      </c>
      <c r="M18" s="146">
        <v>150</v>
      </c>
      <c r="N18" s="146">
        <v>0</v>
      </c>
      <c r="O18" s="146">
        <v>251</v>
      </c>
      <c r="P18" s="146">
        <v>0</v>
      </c>
      <c r="Q18" s="146">
        <v>108</v>
      </c>
      <c r="R18" s="146">
        <v>0</v>
      </c>
      <c r="S18" s="146">
        <v>149</v>
      </c>
      <c r="T18" s="146">
        <v>0</v>
      </c>
    </row>
    <row r="19" spans="1:20" ht="27.75" customHeight="1">
      <c r="A19" s="216">
        <v>12</v>
      </c>
      <c r="B19" s="217" t="s">
        <v>24</v>
      </c>
      <c r="C19" s="634">
        <f t="shared" si="0"/>
        <v>296</v>
      </c>
      <c r="D19" s="635">
        <f t="shared" si="0"/>
        <v>0</v>
      </c>
      <c r="E19" s="634">
        <v>134</v>
      </c>
      <c r="F19" s="634">
        <v>0</v>
      </c>
      <c r="G19" s="634">
        <v>162</v>
      </c>
      <c r="H19" s="634">
        <v>0</v>
      </c>
      <c r="I19" s="635">
        <v>148</v>
      </c>
      <c r="J19" s="634">
        <f t="shared" si="1"/>
        <v>0</v>
      </c>
      <c r="K19" s="634">
        <v>148</v>
      </c>
      <c r="L19" s="634">
        <v>0</v>
      </c>
      <c r="M19" s="634">
        <v>169</v>
      </c>
      <c r="N19" s="634">
        <v>0</v>
      </c>
      <c r="O19" s="634">
        <v>308</v>
      </c>
      <c r="P19" s="634">
        <v>0</v>
      </c>
      <c r="Q19" s="634">
        <v>148</v>
      </c>
      <c r="R19" s="634">
        <v>0</v>
      </c>
      <c r="S19" s="634">
        <v>166</v>
      </c>
      <c r="T19" s="634">
        <v>0</v>
      </c>
    </row>
    <row r="20" spans="1:20" ht="27.75" customHeight="1">
      <c r="A20" s="44">
        <v>13</v>
      </c>
      <c r="B20" s="87" t="s">
        <v>25</v>
      </c>
      <c r="C20" s="146">
        <f t="shared" si="0"/>
        <v>146</v>
      </c>
      <c r="D20" s="174">
        <f t="shared" si="0"/>
        <v>0</v>
      </c>
      <c r="E20" s="146">
        <v>73</v>
      </c>
      <c r="F20" s="146">
        <v>0</v>
      </c>
      <c r="G20" s="146">
        <v>73</v>
      </c>
      <c r="H20" s="146">
        <v>0</v>
      </c>
      <c r="I20" s="174">
        <v>77</v>
      </c>
      <c r="J20" s="146">
        <f t="shared" si="1"/>
        <v>0</v>
      </c>
      <c r="K20" s="146">
        <v>77</v>
      </c>
      <c r="L20" s="146">
        <v>0</v>
      </c>
      <c r="M20" s="146">
        <v>80</v>
      </c>
      <c r="N20" s="146">
        <v>0</v>
      </c>
      <c r="O20" s="146">
        <v>157</v>
      </c>
      <c r="P20" s="146">
        <v>0</v>
      </c>
      <c r="Q20" s="146">
        <v>77</v>
      </c>
      <c r="R20" s="146">
        <v>0</v>
      </c>
      <c r="S20" s="146">
        <v>80</v>
      </c>
      <c r="T20" s="146">
        <v>0</v>
      </c>
    </row>
    <row r="21" spans="1:20" ht="27.75" customHeight="1">
      <c r="A21" s="216">
        <v>14</v>
      </c>
      <c r="B21" s="217" t="s">
        <v>26</v>
      </c>
      <c r="C21" s="634">
        <f t="shared" si="0"/>
        <v>280</v>
      </c>
      <c r="D21" s="635">
        <f t="shared" si="0"/>
        <v>0</v>
      </c>
      <c r="E21" s="634">
        <v>133</v>
      </c>
      <c r="F21" s="634">
        <v>0</v>
      </c>
      <c r="G21" s="634">
        <v>147</v>
      </c>
      <c r="H21" s="634">
        <v>0</v>
      </c>
      <c r="I21" s="635">
        <v>142</v>
      </c>
      <c r="J21" s="634">
        <f t="shared" si="1"/>
        <v>0</v>
      </c>
      <c r="K21" s="634">
        <v>142</v>
      </c>
      <c r="L21" s="634">
        <v>0</v>
      </c>
      <c r="M21" s="634">
        <v>151</v>
      </c>
      <c r="N21" s="634">
        <v>0</v>
      </c>
      <c r="O21" s="634">
        <v>291</v>
      </c>
      <c r="P21" s="634">
        <v>0</v>
      </c>
      <c r="Q21" s="634">
        <v>142</v>
      </c>
      <c r="R21" s="634">
        <v>0</v>
      </c>
      <c r="S21" s="634">
        <v>150</v>
      </c>
      <c r="T21" s="634">
        <v>0</v>
      </c>
    </row>
    <row r="22" spans="1:20" ht="27.75" customHeight="1">
      <c r="A22" s="44">
        <v>15</v>
      </c>
      <c r="B22" s="87" t="s">
        <v>27</v>
      </c>
      <c r="C22" s="146">
        <f t="shared" si="0"/>
        <v>190</v>
      </c>
      <c r="D22" s="174">
        <f t="shared" si="0"/>
        <v>0</v>
      </c>
      <c r="E22" s="146">
        <v>88</v>
      </c>
      <c r="F22" s="146">
        <v>0</v>
      </c>
      <c r="G22" s="146">
        <v>102</v>
      </c>
      <c r="H22" s="146">
        <v>0</v>
      </c>
      <c r="I22" s="174">
        <v>98</v>
      </c>
      <c r="J22" s="146">
        <f t="shared" si="1"/>
        <v>0</v>
      </c>
      <c r="K22" s="146">
        <v>98</v>
      </c>
      <c r="L22" s="146">
        <v>0</v>
      </c>
      <c r="M22" s="146">
        <v>118</v>
      </c>
      <c r="N22" s="146">
        <v>0</v>
      </c>
      <c r="O22" s="146">
        <v>213</v>
      </c>
      <c r="P22" s="146">
        <v>0</v>
      </c>
      <c r="Q22" s="146">
        <v>98</v>
      </c>
      <c r="R22" s="146">
        <v>0</v>
      </c>
      <c r="S22" s="146">
        <v>117</v>
      </c>
      <c r="T22" s="146">
        <v>0</v>
      </c>
    </row>
    <row r="23" spans="1:20" ht="27.75" customHeight="1">
      <c r="A23" s="216">
        <v>16</v>
      </c>
      <c r="B23" s="217" t="s">
        <v>28</v>
      </c>
      <c r="C23" s="634">
        <f t="shared" si="0"/>
        <v>145</v>
      </c>
      <c r="D23" s="635">
        <f t="shared" si="0"/>
        <v>0</v>
      </c>
      <c r="E23" s="634">
        <v>73</v>
      </c>
      <c r="F23" s="634">
        <v>0</v>
      </c>
      <c r="G23" s="634">
        <v>72</v>
      </c>
      <c r="H23" s="634">
        <v>0</v>
      </c>
      <c r="I23" s="635">
        <v>77</v>
      </c>
      <c r="J23" s="634">
        <f t="shared" si="1"/>
        <v>0</v>
      </c>
      <c r="K23" s="634">
        <v>77</v>
      </c>
      <c r="L23" s="634">
        <v>0</v>
      </c>
      <c r="M23" s="634">
        <v>75</v>
      </c>
      <c r="N23" s="634">
        <v>0</v>
      </c>
      <c r="O23" s="634">
        <v>152</v>
      </c>
      <c r="P23" s="634">
        <v>0</v>
      </c>
      <c r="Q23" s="634">
        <v>77</v>
      </c>
      <c r="R23" s="634">
        <v>0</v>
      </c>
      <c r="S23" s="634">
        <v>75</v>
      </c>
      <c r="T23" s="634">
        <v>0</v>
      </c>
    </row>
    <row r="24" spans="1:20" ht="27.75" customHeight="1">
      <c r="A24" s="44">
        <v>17</v>
      </c>
      <c r="B24" s="87" t="s">
        <v>29</v>
      </c>
      <c r="C24" s="146">
        <f t="shared" si="0"/>
        <v>278</v>
      </c>
      <c r="D24" s="174">
        <f t="shared" si="0"/>
        <v>0</v>
      </c>
      <c r="E24" s="146">
        <v>120</v>
      </c>
      <c r="F24" s="146">
        <v>0</v>
      </c>
      <c r="G24" s="146">
        <v>158</v>
      </c>
      <c r="H24" s="146">
        <v>0</v>
      </c>
      <c r="I24" s="174">
        <v>132</v>
      </c>
      <c r="J24" s="146">
        <f t="shared" si="1"/>
        <v>0</v>
      </c>
      <c r="K24" s="146">
        <v>132</v>
      </c>
      <c r="L24" s="146">
        <v>0</v>
      </c>
      <c r="M24" s="146">
        <v>170</v>
      </c>
      <c r="N24" s="146">
        <v>0</v>
      </c>
      <c r="O24" s="146">
        <v>297</v>
      </c>
      <c r="P24" s="146">
        <v>0</v>
      </c>
      <c r="Q24" s="146">
        <v>132</v>
      </c>
      <c r="R24" s="146">
        <v>0</v>
      </c>
      <c r="S24" s="146">
        <v>168</v>
      </c>
      <c r="T24" s="146">
        <v>0</v>
      </c>
    </row>
    <row r="25" spans="1:20" ht="27.75" customHeight="1">
      <c r="A25" s="216">
        <v>18</v>
      </c>
      <c r="B25" s="217" t="s">
        <v>30</v>
      </c>
      <c r="C25" s="634">
        <f t="shared" si="0"/>
        <v>464</v>
      </c>
      <c r="D25" s="635">
        <f t="shared" si="0"/>
        <v>0</v>
      </c>
      <c r="E25" s="634">
        <v>207</v>
      </c>
      <c r="F25" s="634">
        <v>0</v>
      </c>
      <c r="G25" s="634">
        <v>257</v>
      </c>
      <c r="H25" s="634">
        <v>0</v>
      </c>
      <c r="I25" s="635">
        <v>222</v>
      </c>
      <c r="J25" s="634">
        <f t="shared" si="1"/>
        <v>0</v>
      </c>
      <c r="K25" s="634">
        <v>222</v>
      </c>
      <c r="L25" s="634">
        <v>0</v>
      </c>
      <c r="M25" s="634">
        <v>269</v>
      </c>
      <c r="N25" s="634">
        <v>0</v>
      </c>
      <c r="O25" s="634">
        <v>480</v>
      </c>
      <c r="P25" s="634">
        <v>0</v>
      </c>
      <c r="Q25" s="634">
        <v>222</v>
      </c>
      <c r="R25" s="634">
        <v>0</v>
      </c>
      <c r="S25" s="634">
        <v>261</v>
      </c>
      <c r="T25" s="634">
        <v>0</v>
      </c>
    </row>
    <row r="26" spans="1:20" ht="27.75" customHeight="1">
      <c r="A26" s="445" t="s">
        <v>8</v>
      </c>
      <c r="B26" s="636"/>
      <c r="C26" s="210">
        <f aca="true" t="shared" si="2" ref="C26:L26">SUM(C8:C25)</f>
        <v>6122</v>
      </c>
      <c r="D26" s="210">
        <f t="shared" si="2"/>
        <v>66</v>
      </c>
      <c r="E26" s="210">
        <f t="shared" si="2"/>
        <v>2809</v>
      </c>
      <c r="F26" s="210">
        <f t="shared" si="2"/>
        <v>35</v>
      </c>
      <c r="G26" s="210">
        <f t="shared" si="2"/>
        <v>3313</v>
      </c>
      <c r="H26" s="211">
        <f t="shared" si="2"/>
        <v>31</v>
      </c>
      <c r="I26" s="210">
        <f>K26+M26</f>
        <v>6561</v>
      </c>
      <c r="J26" s="211">
        <f t="shared" si="1"/>
        <v>71</v>
      </c>
      <c r="K26" s="277">
        <f t="shared" si="2"/>
        <v>3039</v>
      </c>
      <c r="L26" s="277">
        <f t="shared" si="2"/>
        <v>37</v>
      </c>
      <c r="M26" s="211">
        <f aca="true" t="shared" si="3" ref="M26:T26">SUM(M8:M25)</f>
        <v>3522</v>
      </c>
      <c r="N26" s="211">
        <f t="shared" si="3"/>
        <v>34</v>
      </c>
      <c r="O26" s="277">
        <f>SUM(O8:O25)</f>
        <v>6456</v>
      </c>
      <c r="P26" s="277">
        <f t="shared" si="3"/>
        <v>71</v>
      </c>
      <c r="Q26" s="277">
        <f t="shared" si="3"/>
        <v>3039</v>
      </c>
      <c r="R26" s="75">
        <f t="shared" si="3"/>
        <v>37</v>
      </c>
      <c r="S26" s="75">
        <f t="shared" si="3"/>
        <v>3470</v>
      </c>
      <c r="T26" s="75">
        <f t="shared" si="3"/>
        <v>34</v>
      </c>
    </row>
  </sheetData>
  <sheetProtection/>
  <mergeCells count="10">
    <mergeCell ref="A26:B26"/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3"/>
  <sheetViews>
    <sheetView zoomScale="50" zoomScaleNormal="50" zoomScalePageLayoutView="0" workbookViewId="0" topLeftCell="A1">
      <selection activeCell="Q17" sqref="Q17"/>
    </sheetView>
  </sheetViews>
  <sheetFormatPr defaultColWidth="9.00390625" defaultRowHeight="12.75"/>
  <cols>
    <col min="2" max="2" width="26.25390625" style="0" customWidth="1"/>
    <col min="3" max="3" width="23.75390625" style="0" customWidth="1"/>
    <col min="4" max="4" width="20.625" style="0" customWidth="1"/>
    <col min="5" max="5" width="28.875" style="0" customWidth="1"/>
  </cols>
  <sheetData>
    <row r="1" spans="1:5" ht="129" customHeight="1">
      <c r="A1" s="620" t="s">
        <v>143</v>
      </c>
      <c r="B1" s="620"/>
      <c r="C1" s="620"/>
      <c r="D1" s="620"/>
      <c r="E1" s="620"/>
    </row>
    <row r="2" spans="1:5" ht="18.75">
      <c r="A2" s="621" t="s">
        <v>313</v>
      </c>
      <c r="B2" s="621"/>
      <c r="C2" s="621"/>
      <c r="D2" s="621"/>
      <c r="E2" s="621"/>
    </row>
    <row r="3" spans="1:5" ht="18">
      <c r="A3" s="19"/>
      <c r="B3" s="52"/>
      <c r="C3" s="53"/>
      <c r="D3" s="53"/>
      <c r="E3" s="19"/>
    </row>
    <row r="4" spans="1:5" ht="63" customHeight="1" thickBot="1">
      <c r="A4" s="183" t="s">
        <v>177</v>
      </c>
      <c r="B4" s="183" t="s">
        <v>10</v>
      </c>
      <c r="C4" s="183" t="s">
        <v>141</v>
      </c>
      <c r="D4" s="183" t="s">
        <v>142</v>
      </c>
      <c r="E4" s="183" t="s">
        <v>314</v>
      </c>
    </row>
    <row r="5" spans="1:5" ht="27.75" customHeight="1" thickTop="1">
      <c r="A5" s="79">
        <v>1</v>
      </c>
      <c r="B5" s="80" t="s">
        <v>13</v>
      </c>
      <c r="C5" s="184">
        <v>13</v>
      </c>
      <c r="D5" s="184">
        <v>13</v>
      </c>
      <c r="E5" s="185">
        <v>11</v>
      </c>
    </row>
    <row r="6" spans="1:5" ht="27.75" customHeight="1">
      <c r="A6" s="216">
        <v>2</v>
      </c>
      <c r="B6" s="217" t="s">
        <v>14</v>
      </c>
      <c r="C6" s="218">
        <v>22</v>
      </c>
      <c r="D6" s="218">
        <v>20</v>
      </c>
      <c r="E6" s="221">
        <v>16</v>
      </c>
    </row>
    <row r="7" spans="1:5" ht="27.75" customHeight="1">
      <c r="A7" s="44">
        <v>3</v>
      </c>
      <c r="B7" s="87" t="s">
        <v>15</v>
      </c>
      <c r="C7" s="186">
        <v>35</v>
      </c>
      <c r="D7" s="186">
        <v>34</v>
      </c>
      <c r="E7" s="187">
        <v>32</v>
      </c>
    </row>
    <row r="8" spans="1:5" ht="27.75" customHeight="1">
      <c r="A8" s="216">
        <v>4</v>
      </c>
      <c r="B8" s="217" t="s">
        <v>16</v>
      </c>
      <c r="C8" s="218">
        <v>719</v>
      </c>
      <c r="D8" s="218">
        <v>694</v>
      </c>
      <c r="E8" s="221">
        <v>673</v>
      </c>
    </row>
    <row r="9" spans="1:5" ht="27.75" customHeight="1">
      <c r="A9" s="44">
        <v>5</v>
      </c>
      <c r="B9" s="87" t="s">
        <v>17</v>
      </c>
      <c r="C9" s="186">
        <v>193</v>
      </c>
      <c r="D9" s="186">
        <v>186</v>
      </c>
      <c r="E9" s="187">
        <v>140</v>
      </c>
    </row>
    <row r="10" spans="1:5" ht="27.75" customHeight="1">
      <c r="A10" s="216">
        <v>6</v>
      </c>
      <c r="B10" s="217" t="s">
        <v>18</v>
      </c>
      <c r="C10" s="218">
        <v>303</v>
      </c>
      <c r="D10" s="218">
        <v>292</v>
      </c>
      <c r="E10" s="221">
        <v>284</v>
      </c>
    </row>
    <row r="11" spans="1:5" ht="27.75" customHeight="1">
      <c r="A11" s="44">
        <v>7</v>
      </c>
      <c r="B11" s="87" t="s">
        <v>19</v>
      </c>
      <c r="C11" s="186">
        <v>133</v>
      </c>
      <c r="D11" s="186">
        <v>128</v>
      </c>
      <c r="E11" s="187">
        <v>135</v>
      </c>
    </row>
    <row r="12" spans="1:5" ht="27.75" customHeight="1">
      <c r="A12" s="216">
        <v>8</v>
      </c>
      <c r="B12" s="217" t="s">
        <v>20</v>
      </c>
      <c r="C12" s="218">
        <v>59</v>
      </c>
      <c r="D12" s="218">
        <v>56</v>
      </c>
      <c r="E12" s="221">
        <v>58</v>
      </c>
    </row>
    <row r="13" spans="1:5" ht="27.75" customHeight="1">
      <c r="A13" s="44">
        <v>9</v>
      </c>
      <c r="B13" s="87" t="s">
        <v>21</v>
      </c>
      <c r="C13" s="186">
        <v>87</v>
      </c>
      <c r="D13" s="186">
        <v>81</v>
      </c>
      <c r="E13" s="187">
        <v>80</v>
      </c>
    </row>
    <row r="14" spans="1:5" ht="27.75" customHeight="1">
      <c r="A14" s="216">
        <v>10</v>
      </c>
      <c r="B14" s="217" t="s">
        <v>22</v>
      </c>
      <c r="C14" s="218">
        <v>42</v>
      </c>
      <c r="D14" s="218">
        <v>40</v>
      </c>
      <c r="E14" s="221">
        <v>36</v>
      </c>
    </row>
    <row r="15" spans="1:5" ht="27.75" customHeight="1">
      <c r="A15" s="44">
        <v>11</v>
      </c>
      <c r="B15" s="87" t="s">
        <v>23</v>
      </c>
      <c r="C15" s="186">
        <v>86</v>
      </c>
      <c r="D15" s="186">
        <v>82</v>
      </c>
      <c r="E15" s="187">
        <v>74</v>
      </c>
    </row>
    <row r="16" spans="1:5" ht="27.75" customHeight="1">
      <c r="A16" s="216">
        <v>12</v>
      </c>
      <c r="B16" s="217" t="s">
        <v>24</v>
      </c>
      <c r="C16" s="218">
        <v>109</v>
      </c>
      <c r="D16" s="218">
        <v>107</v>
      </c>
      <c r="E16" s="221">
        <v>109</v>
      </c>
    </row>
    <row r="17" spans="1:5" ht="27.75" customHeight="1">
      <c r="A17" s="44">
        <v>13</v>
      </c>
      <c r="B17" s="87" t="s">
        <v>25</v>
      </c>
      <c r="C17" s="186">
        <v>12</v>
      </c>
      <c r="D17" s="186">
        <v>12</v>
      </c>
      <c r="E17" s="187">
        <v>9</v>
      </c>
    </row>
    <row r="18" spans="1:5" ht="27.75" customHeight="1">
      <c r="A18" s="216">
        <v>14</v>
      </c>
      <c r="B18" s="217" t="s">
        <v>26</v>
      </c>
      <c r="C18" s="218">
        <v>122</v>
      </c>
      <c r="D18" s="218">
        <v>115</v>
      </c>
      <c r="E18" s="221">
        <v>112</v>
      </c>
    </row>
    <row r="19" spans="1:5" ht="27.75" customHeight="1">
      <c r="A19" s="44">
        <v>15</v>
      </c>
      <c r="B19" s="87" t="s">
        <v>27</v>
      </c>
      <c r="C19" s="186">
        <v>26</v>
      </c>
      <c r="D19" s="186">
        <v>24</v>
      </c>
      <c r="E19" s="187">
        <v>27</v>
      </c>
    </row>
    <row r="20" spans="1:5" ht="27.75" customHeight="1">
      <c r="A20" s="216">
        <v>16</v>
      </c>
      <c r="B20" s="217" t="s">
        <v>28</v>
      </c>
      <c r="C20" s="218">
        <v>99</v>
      </c>
      <c r="D20" s="218">
        <v>97</v>
      </c>
      <c r="E20" s="221">
        <v>101</v>
      </c>
    </row>
    <row r="21" spans="1:5" ht="27.75" customHeight="1">
      <c r="A21" s="44">
        <v>17</v>
      </c>
      <c r="B21" s="87" t="s">
        <v>29</v>
      </c>
      <c r="C21" s="186">
        <v>54</v>
      </c>
      <c r="D21" s="186">
        <v>54</v>
      </c>
      <c r="E21" s="187">
        <v>58</v>
      </c>
    </row>
    <row r="22" spans="1:5" ht="27.75" customHeight="1">
      <c r="A22" s="216">
        <v>18</v>
      </c>
      <c r="B22" s="217" t="s">
        <v>30</v>
      </c>
      <c r="C22" s="218">
        <v>154</v>
      </c>
      <c r="D22" s="218">
        <v>139</v>
      </c>
      <c r="E22" s="221">
        <v>136</v>
      </c>
    </row>
    <row r="23" spans="1:5" ht="27.75" customHeight="1">
      <c r="A23" s="622" t="s">
        <v>8</v>
      </c>
      <c r="B23" s="623"/>
      <c r="C23" s="70">
        <v>2268</v>
      </c>
      <c r="D23" s="70">
        <v>2174</v>
      </c>
      <c r="E23" s="71">
        <v>2091</v>
      </c>
    </row>
  </sheetData>
  <sheetProtection/>
  <mergeCells count="3">
    <mergeCell ref="A1:E1"/>
    <mergeCell ref="A2:E2"/>
    <mergeCell ref="A23:B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60" zoomScaleNormal="60" zoomScalePageLayoutView="0" workbookViewId="0" topLeftCell="A1">
      <selection activeCell="M14" sqref="M14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14.25390625" style="0" customWidth="1"/>
    <col min="4" max="4" width="15.25390625" style="0" customWidth="1"/>
    <col min="5" max="5" width="26.125" style="0" customWidth="1"/>
    <col min="6" max="6" width="27.625" style="0" customWidth="1"/>
    <col min="7" max="7" width="15.875" style="0" customWidth="1"/>
    <col min="8" max="8" width="13.625" style="0" customWidth="1"/>
    <col min="9" max="9" width="26.00390625" style="0" customWidth="1"/>
    <col min="10" max="10" width="28.25390625" style="0" customWidth="1"/>
  </cols>
  <sheetData>
    <row r="1" spans="1:10" ht="48" customHeight="1">
      <c r="A1" s="441" t="s">
        <v>210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0.25" customHeight="1">
      <c r="A2" s="440" t="s">
        <v>9</v>
      </c>
      <c r="B2" s="443" t="s">
        <v>10</v>
      </c>
      <c r="C2" s="443" t="s">
        <v>153</v>
      </c>
      <c r="D2" s="443"/>
      <c r="E2" s="443"/>
      <c r="F2" s="443"/>
      <c r="G2" s="443" t="s">
        <v>154</v>
      </c>
      <c r="H2" s="443"/>
      <c r="I2" s="443"/>
      <c r="J2" s="443"/>
    </row>
    <row r="3" spans="1:10" ht="76.5" customHeight="1">
      <c r="A3" s="440"/>
      <c r="B3" s="443"/>
      <c r="C3" s="442" t="s">
        <v>264</v>
      </c>
      <c r="D3" s="442"/>
      <c r="E3" s="452" t="s">
        <v>265</v>
      </c>
      <c r="F3" s="452" t="s">
        <v>266</v>
      </c>
      <c r="G3" s="442" t="s">
        <v>267</v>
      </c>
      <c r="H3" s="442"/>
      <c r="I3" s="452" t="s">
        <v>265</v>
      </c>
      <c r="J3" s="452" t="s">
        <v>268</v>
      </c>
    </row>
    <row r="4" spans="1:10" ht="15" customHeight="1" thickBot="1">
      <c r="A4" s="434"/>
      <c r="B4" s="435"/>
      <c r="C4" s="97" t="s">
        <v>11</v>
      </c>
      <c r="D4" s="97" t="s">
        <v>12</v>
      </c>
      <c r="E4" s="453"/>
      <c r="F4" s="453"/>
      <c r="G4" s="97" t="s">
        <v>11</v>
      </c>
      <c r="H4" s="97" t="s">
        <v>12</v>
      </c>
      <c r="I4" s="453"/>
      <c r="J4" s="453"/>
    </row>
    <row r="5" spans="1:10" ht="27.75" customHeight="1" thickTop="1">
      <c r="A5" s="79">
        <v>1</v>
      </c>
      <c r="B5" s="80" t="s">
        <v>13</v>
      </c>
      <c r="C5" s="59">
        <v>91</v>
      </c>
      <c r="D5" s="59">
        <v>2</v>
      </c>
      <c r="E5" s="60">
        <v>93</v>
      </c>
      <c r="F5" s="60">
        <v>93</v>
      </c>
      <c r="G5" s="59">
        <v>5202</v>
      </c>
      <c r="H5" s="59">
        <v>134</v>
      </c>
      <c r="I5" s="60">
        <v>5326</v>
      </c>
      <c r="J5" s="60">
        <v>5329</v>
      </c>
    </row>
    <row r="6" spans="1:10" ht="27.75" customHeight="1">
      <c r="A6" s="216">
        <v>2</v>
      </c>
      <c r="B6" s="217" t="s">
        <v>14</v>
      </c>
      <c r="C6" s="231">
        <v>35</v>
      </c>
      <c r="D6" s="231">
        <v>2</v>
      </c>
      <c r="E6" s="232">
        <v>33</v>
      </c>
      <c r="F6" s="232">
        <v>33</v>
      </c>
      <c r="G6" s="231">
        <v>2222</v>
      </c>
      <c r="H6" s="231">
        <v>10</v>
      </c>
      <c r="I6" s="232">
        <v>2213</v>
      </c>
      <c r="J6" s="232">
        <v>2229</v>
      </c>
    </row>
    <row r="7" spans="1:10" ht="27.75" customHeight="1">
      <c r="A7" s="44">
        <v>3</v>
      </c>
      <c r="B7" s="87" t="s">
        <v>15</v>
      </c>
      <c r="C7" s="57">
        <v>67</v>
      </c>
      <c r="D7" s="57">
        <v>4</v>
      </c>
      <c r="E7" s="58">
        <v>70</v>
      </c>
      <c r="F7" s="58">
        <v>70</v>
      </c>
      <c r="G7" s="57">
        <v>6164</v>
      </c>
      <c r="H7" s="57">
        <v>90</v>
      </c>
      <c r="I7" s="58">
        <v>6227</v>
      </c>
      <c r="J7" s="58">
        <v>6281</v>
      </c>
    </row>
    <row r="8" spans="1:10" ht="27.75" customHeight="1">
      <c r="A8" s="216">
        <v>4</v>
      </c>
      <c r="B8" s="217" t="s">
        <v>16</v>
      </c>
      <c r="C8" s="231">
        <v>317</v>
      </c>
      <c r="D8" s="231">
        <v>17</v>
      </c>
      <c r="E8" s="232">
        <v>363</v>
      </c>
      <c r="F8" s="232">
        <v>363</v>
      </c>
      <c r="G8" s="231">
        <v>15848</v>
      </c>
      <c r="H8" s="231">
        <v>613</v>
      </c>
      <c r="I8" s="232">
        <v>15900</v>
      </c>
      <c r="J8" s="232">
        <v>15906</v>
      </c>
    </row>
    <row r="9" spans="1:10" ht="27.75" customHeight="1">
      <c r="A9" s="44">
        <v>5</v>
      </c>
      <c r="B9" s="87" t="s">
        <v>17</v>
      </c>
      <c r="C9" s="57">
        <v>105</v>
      </c>
      <c r="D9" s="57">
        <v>14</v>
      </c>
      <c r="E9" s="58">
        <v>115</v>
      </c>
      <c r="F9" s="58">
        <v>115</v>
      </c>
      <c r="G9" s="57">
        <v>8790</v>
      </c>
      <c r="H9" s="57">
        <v>315</v>
      </c>
      <c r="I9" s="58">
        <v>9213</v>
      </c>
      <c r="J9" s="58">
        <v>9110</v>
      </c>
    </row>
    <row r="10" spans="1:10" ht="27.75" customHeight="1">
      <c r="A10" s="216">
        <v>6</v>
      </c>
      <c r="B10" s="217" t="s">
        <v>18</v>
      </c>
      <c r="C10" s="231">
        <v>198</v>
      </c>
      <c r="D10" s="231">
        <v>5</v>
      </c>
      <c r="E10" s="232">
        <v>214</v>
      </c>
      <c r="F10" s="232">
        <v>214</v>
      </c>
      <c r="G10" s="231">
        <v>15226</v>
      </c>
      <c r="H10" s="231">
        <v>701</v>
      </c>
      <c r="I10" s="232">
        <v>15769</v>
      </c>
      <c r="J10" s="232">
        <v>15798</v>
      </c>
    </row>
    <row r="11" spans="1:10" ht="27.75" customHeight="1">
      <c r="A11" s="44">
        <v>7</v>
      </c>
      <c r="B11" s="87" t="s">
        <v>19</v>
      </c>
      <c r="C11" s="57">
        <v>114</v>
      </c>
      <c r="D11" s="57">
        <v>16</v>
      </c>
      <c r="E11" s="58">
        <v>121</v>
      </c>
      <c r="F11" s="58">
        <v>121</v>
      </c>
      <c r="G11" s="57">
        <v>5309</v>
      </c>
      <c r="H11" s="57">
        <v>230</v>
      </c>
      <c r="I11" s="58">
        <v>5303</v>
      </c>
      <c r="J11" s="58">
        <v>5323</v>
      </c>
    </row>
    <row r="12" spans="1:10" ht="27.75" customHeight="1">
      <c r="A12" s="216">
        <v>8</v>
      </c>
      <c r="B12" s="217" t="s">
        <v>20</v>
      </c>
      <c r="C12" s="231">
        <v>93</v>
      </c>
      <c r="D12" s="231">
        <v>15</v>
      </c>
      <c r="E12" s="232">
        <v>94</v>
      </c>
      <c r="F12" s="232">
        <v>94</v>
      </c>
      <c r="G12" s="231">
        <v>5518</v>
      </c>
      <c r="H12" s="231">
        <v>707</v>
      </c>
      <c r="I12" s="232">
        <v>5618</v>
      </c>
      <c r="J12" s="232">
        <v>5652</v>
      </c>
    </row>
    <row r="13" spans="1:10" ht="27.75" customHeight="1">
      <c r="A13" s="44">
        <v>9</v>
      </c>
      <c r="B13" s="87" t="s">
        <v>21</v>
      </c>
      <c r="C13" s="57">
        <v>93</v>
      </c>
      <c r="D13" s="57">
        <v>6</v>
      </c>
      <c r="E13" s="58">
        <v>98</v>
      </c>
      <c r="F13" s="58">
        <v>98</v>
      </c>
      <c r="G13" s="57">
        <v>6260</v>
      </c>
      <c r="H13" s="57">
        <v>351</v>
      </c>
      <c r="I13" s="58">
        <v>6380</v>
      </c>
      <c r="J13" s="58">
        <v>6400</v>
      </c>
    </row>
    <row r="14" spans="1:10" ht="27.75" customHeight="1">
      <c r="A14" s="216">
        <v>10</v>
      </c>
      <c r="B14" s="217" t="s">
        <v>22</v>
      </c>
      <c r="C14" s="231">
        <v>19</v>
      </c>
      <c r="D14" s="231">
        <v>1</v>
      </c>
      <c r="E14" s="232">
        <v>36</v>
      </c>
      <c r="F14" s="232">
        <v>36</v>
      </c>
      <c r="G14" s="231">
        <v>2267</v>
      </c>
      <c r="H14" s="231">
        <v>82</v>
      </c>
      <c r="I14" s="232">
        <v>2366</v>
      </c>
      <c r="J14" s="232">
        <v>2350</v>
      </c>
    </row>
    <row r="15" spans="1:10" ht="27.75" customHeight="1">
      <c r="A15" s="44">
        <v>11</v>
      </c>
      <c r="B15" s="87" t="s">
        <v>23</v>
      </c>
      <c r="C15" s="57">
        <v>53</v>
      </c>
      <c r="D15" s="57">
        <v>2</v>
      </c>
      <c r="E15" s="58">
        <v>73</v>
      </c>
      <c r="F15" s="58">
        <v>73</v>
      </c>
      <c r="G15" s="57">
        <v>3964</v>
      </c>
      <c r="H15" s="57">
        <v>16</v>
      </c>
      <c r="I15" s="58">
        <v>4030</v>
      </c>
      <c r="J15" s="58">
        <v>3979</v>
      </c>
    </row>
    <row r="16" spans="1:10" ht="27.75" customHeight="1">
      <c r="A16" s="216">
        <v>12</v>
      </c>
      <c r="B16" s="217" t="s">
        <v>24</v>
      </c>
      <c r="C16" s="231">
        <v>86</v>
      </c>
      <c r="D16" s="231">
        <v>2</v>
      </c>
      <c r="E16" s="232">
        <v>94</v>
      </c>
      <c r="F16" s="232">
        <v>94</v>
      </c>
      <c r="G16" s="231">
        <v>5313</v>
      </c>
      <c r="H16" s="231">
        <v>139</v>
      </c>
      <c r="I16" s="232">
        <v>5469</v>
      </c>
      <c r="J16" s="232">
        <v>5505</v>
      </c>
    </row>
    <row r="17" spans="1:10" ht="27.75" customHeight="1">
      <c r="A17" s="44">
        <v>13</v>
      </c>
      <c r="B17" s="87" t="s">
        <v>25</v>
      </c>
      <c r="C17" s="57">
        <v>43</v>
      </c>
      <c r="D17" s="57">
        <v>1</v>
      </c>
      <c r="E17" s="58">
        <v>41</v>
      </c>
      <c r="F17" s="58">
        <v>41</v>
      </c>
      <c r="G17" s="57">
        <v>3074</v>
      </c>
      <c r="H17" s="57">
        <v>91</v>
      </c>
      <c r="I17" s="58">
        <v>3060</v>
      </c>
      <c r="J17" s="58">
        <v>3078</v>
      </c>
    </row>
    <row r="18" spans="1:10" ht="27.75" customHeight="1">
      <c r="A18" s="216">
        <v>14</v>
      </c>
      <c r="B18" s="217" t="s">
        <v>26</v>
      </c>
      <c r="C18" s="231">
        <v>54</v>
      </c>
      <c r="D18" s="231">
        <v>8</v>
      </c>
      <c r="E18" s="232">
        <v>58</v>
      </c>
      <c r="F18" s="232">
        <v>58</v>
      </c>
      <c r="G18" s="231">
        <v>3306</v>
      </c>
      <c r="H18" s="231">
        <v>137</v>
      </c>
      <c r="I18" s="232">
        <v>3485</v>
      </c>
      <c r="J18" s="232">
        <v>3478</v>
      </c>
    </row>
    <row r="19" spans="1:10" ht="27.75" customHeight="1">
      <c r="A19" s="44">
        <v>15</v>
      </c>
      <c r="B19" s="87" t="s">
        <v>27</v>
      </c>
      <c r="C19" s="57">
        <v>52</v>
      </c>
      <c r="D19" s="57">
        <v>2</v>
      </c>
      <c r="E19" s="58">
        <v>59</v>
      </c>
      <c r="F19" s="58">
        <v>59</v>
      </c>
      <c r="G19" s="57">
        <v>3422</v>
      </c>
      <c r="H19" s="57">
        <v>134</v>
      </c>
      <c r="I19" s="58">
        <v>3418</v>
      </c>
      <c r="J19" s="58">
        <v>3422</v>
      </c>
    </row>
    <row r="20" spans="1:10" ht="27.75" customHeight="1">
      <c r="A20" s="216">
        <v>16</v>
      </c>
      <c r="B20" s="217" t="s">
        <v>28</v>
      </c>
      <c r="C20" s="231">
        <v>100</v>
      </c>
      <c r="D20" s="231">
        <v>7</v>
      </c>
      <c r="E20" s="232">
        <v>101</v>
      </c>
      <c r="F20" s="232">
        <v>101</v>
      </c>
      <c r="G20" s="231">
        <v>8660</v>
      </c>
      <c r="H20" s="231">
        <v>361</v>
      </c>
      <c r="I20" s="232">
        <v>9203</v>
      </c>
      <c r="J20" s="232">
        <v>9205</v>
      </c>
    </row>
    <row r="21" spans="1:10" ht="27.75" customHeight="1">
      <c r="A21" s="44">
        <v>17</v>
      </c>
      <c r="B21" s="87" t="s">
        <v>29</v>
      </c>
      <c r="C21" s="57">
        <v>86</v>
      </c>
      <c r="D21" s="57">
        <v>17</v>
      </c>
      <c r="E21" s="58">
        <v>100</v>
      </c>
      <c r="F21" s="58">
        <v>100</v>
      </c>
      <c r="G21" s="57">
        <v>5941</v>
      </c>
      <c r="H21" s="57">
        <v>610</v>
      </c>
      <c r="I21" s="58">
        <v>6039</v>
      </c>
      <c r="J21" s="58">
        <v>6121</v>
      </c>
    </row>
    <row r="22" spans="1:10" ht="27.75" customHeight="1">
      <c r="A22" s="216">
        <v>18</v>
      </c>
      <c r="B22" s="217" t="s">
        <v>30</v>
      </c>
      <c r="C22" s="231">
        <v>91</v>
      </c>
      <c r="D22" s="231">
        <v>3</v>
      </c>
      <c r="E22" s="232">
        <v>98</v>
      </c>
      <c r="F22" s="232">
        <v>98</v>
      </c>
      <c r="G22" s="231">
        <v>7163</v>
      </c>
      <c r="H22" s="231">
        <v>156</v>
      </c>
      <c r="I22" s="232">
        <v>7266</v>
      </c>
      <c r="J22" s="232">
        <v>7163</v>
      </c>
    </row>
    <row r="23" spans="1:10" ht="18">
      <c r="A23" s="444"/>
      <c r="B23" s="439" t="s">
        <v>8</v>
      </c>
      <c r="C23" s="41">
        <f>SUM(C5:C22)</f>
        <v>1697</v>
      </c>
      <c r="D23" s="41">
        <f>SUM(D5:D22)</f>
        <v>124</v>
      </c>
      <c r="E23" s="455">
        <f aca="true" t="shared" si="0" ref="E23:J23">SUM(E5:E22)</f>
        <v>1861</v>
      </c>
      <c r="F23" s="455">
        <f t="shared" si="0"/>
        <v>1861</v>
      </c>
      <c r="G23" s="41">
        <v>113649</v>
      </c>
      <c r="H23" s="41">
        <v>4877</v>
      </c>
      <c r="I23" s="455">
        <f t="shared" si="0"/>
        <v>116285</v>
      </c>
      <c r="J23" s="455">
        <f t="shared" si="0"/>
        <v>116329</v>
      </c>
    </row>
    <row r="24" spans="1:10" ht="18">
      <c r="A24" s="444"/>
      <c r="B24" s="439"/>
      <c r="C24" s="456">
        <f>C23+D23</f>
        <v>1821</v>
      </c>
      <c r="D24" s="457"/>
      <c r="E24" s="455"/>
      <c r="F24" s="455"/>
      <c r="G24" s="456">
        <f>G23+H23</f>
        <v>118526</v>
      </c>
      <c r="H24" s="457"/>
      <c r="I24" s="455"/>
      <c r="J24" s="455"/>
    </row>
    <row r="25" spans="1:10" ht="35.25" customHeight="1">
      <c r="A25" s="454" t="s">
        <v>31</v>
      </c>
      <c r="B25" s="454"/>
      <c r="C25" s="454"/>
      <c r="D25" s="454"/>
      <c r="E25" s="454"/>
      <c r="F25" s="454"/>
      <c r="G25" s="454"/>
      <c r="H25" s="454"/>
      <c r="I25" s="454"/>
      <c r="J25" s="454"/>
    </row>
  </sheetData>
  <sheetProtection/>
  <mergeCells count="20">
    <mergeCell ref="A1:J1"/>
    <mergeCell ref="G3:H3"/>
    <mergeCell ref="C3:D3"/>
    <mergeCell ref="G2:J2"/>
    <mergeCell ref="A2:A4"/>
    <mergeCell ref="B2:B4"/>
    <mergeCell ref="C2:F2"/>
    <mergeCell ref="A25:J25"/>
    <mergeCell ref="I23:I24"/>
    <mergeCell ref="J23:J24"/>
    <mergeCell ref="G24:H24"/>
    <mergeCell ref="F23:F24"/>
    <mergeCell ref="C24:D24"/>
    <mergeCell ref="A23:A24"/>
    <mergeCell ref="B23:B24"/>
    <mergeCell ref="E23:E24"/>
    <mergeCell ref="E3:E4"/>
    <mergeCell ref="F3:F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"/>
  <sheetViews>
    <sheetView zoomScale="50" zoomScaleNormal="50" zoomScalePageLayoutView="0" workbookViewId="0" topLeftCell="A1">
      <selection activeCell="R13" sqref="R13"/>
    </sheetView>
  </sheetViews>
  <sheetFormatPr defaultColWidth="9.00390625" defaultRowHeight="12.75"/>
  <cols>
    <col min="2" max="2" width="29.75390625" style="0" customWidth="1"/>
    <col min="3" max="3" width="17.625" style="0" customWidth="1"/>
    <col min="4" max="4" width="19.75390625" style="0" customWidth="1"/>
    <col min="5" max="5" width="25.625" style="0" customWidth="1"/>
  </cols>
  <sheetData>
    <row r="1" spans="1:5" ht="138.75" customHeight="1">
      <c r="A1" s="620" t="s">
        <v>140</v>
      </c>
      <c r="B1" s="620"/>
      <c r="C1" s="620"/>
      <c r="D1" s="620"/>
      <c r="E1" s="624"/>
    </row>
    <row r="2" spans="1:5" ht="18.75">
      <c r="A2" s="621" t="s">
        <v>315</v>
      </c>
      <c r="B2" s="621"/>
      <c r="C2" s="621"/>
      <c r="D2" s="621"/>
      <c r="E2" s="19"/>
    </row>
    <row r="3" spans="1:5" ht="47.25">
      <c r="A3" s="214" t="s">
        <v>177</v>
      </c>
      <c r="B3" s="214" t="s">
        <v>10</v>
      </c>
      <c r="C3" s="215" t="s">
        <v>194</v>
      </c>
      <c r="D3" s="215" t="s">
        <v>142</v>
      </c>
      <c r="E3" s="39" t="s">
        <v>316</v>
      </c>
    </row>
    <row r="4" spans="1:5" ht="27.75" customHeight="1">
      <c r="A4" s="79">
        <v>1</v>
      </c>
      <c r="B4" s="80" t="s">
        <v>13</v>
      </c>
      <c r="C4" s="96">
        <v>121</v>
      </c>
      <c r="D4" s="96">
        <v>121</v>
      </c>
      <c r="E4" s="181">
        <v>122</v>
      </c>
    </row>
    <row r="5" spans="1:5" ht="27.75" customHeight="1">
      <c r="A5" s="216">
        <v>2</v>
      </c>
      <c r="B5" s="217" t="s">
        <v>14</v>
      </c>
      <c r="C5" s="395">
        <v>67</v>
      </c>
      <c r="D5" s="395">
        <v>67</v>
      </c>
      <c r="E5" s="284">
        <v>68</v>
      </c>
    </row>
    <row r="6" spans="1:5" ht="27.75" customHeight="1">
      <c r="A6" s="44">
        <v>3</v>
      </c>
      <c r="B6" s="87" t="s">
        <v>15</v>
      </c>
      <c r="C6" s="96">
        <v>117</v>
      </c>
      <c r="D6" s="96">
        <v>117</v>
      </c>
      <c r="E6" s="181">
        <v>117</v>
      </c>
    </row>
    <row r="7" spans="1:5" ht="27.75" customHeight="1">
      <c r="A7" s="216">
        <v>4</v>
      </c>
      <c r="B7" s="217" t="s">
        <v>16</v>
      </c>
      <c r="C7" s="395">
        <v>184</v>
      </c>
      <c r="D7" s="395">
        <v>183</v>
      </c>
      <c r="E7" s="284">
        <v>185</v>
      </c>
    </row>
    <row r="8" spans="1:5" ht="27.75" customHeight="1">
      <c r="A8" s="44">
        <v>5</v>
      </c>
      <c r="B8" s="87" t="s">
        <v>17</v>
      </c>
      <c r="C8" s="96">
        <v>66</v>
      </c>
      <c r="D8" s="96">
        <v>66</v>
      </c>
      <c r="E8" s="181">
        <v>65</v>
      </c>
    </row>
    <row r="9" spans="1:5" ht="27.75" customHeight="1">
      <c r="A9" s="216">
        <v>6</v>
      </c>
      <c r="B9" s="217" t="s">
        <v>18</v>
      </c>
      <c r="C9" s="395">
        <v>326</v>
      </c>
      <c r="D9" s="395">
        <v>326</v>
      </c>
      <c r="E9" s="284">
        <v>326</v>
      </c>
    </row>
    <row r="10" spans="1:5" ht="27.75" customHeight="1">
      <c r="A10" s="44">
        <v>7</v>
      </c>
      <c r="B10" s="87" t="s">
        <v>19</v>
      </c>
      <c r="C10" s="96">
        <v>56</v>
      </c>
      <c r="D10" s="96">
        <v>56</v>
      </c>
      <c r="E10" s="181">
        <v>56</v>
      </c>
    </row>
    <row r="11" spans="1:5" ht="27.75" customHeight="1">
      <c r="A11" s="216">
        <v>8</v>
      </c>
      <c r="B11" s="217" t="s">
        <v>20</v>
      </c>
      <c r="C11" s="395">
        <v>82</v>
      </c>
      <c r="D11" s="395">
        <v>82</v>
      </c>
      <c r="E11" s="284">
        <v>82</v>
      </c>
    </row>
    <row r="12" spans="1:5" ht="27.75" customHeight="1">
      <c r="A12" s="44">
        <v>9</v>
      </c>
      <c r="B12" s="87" t="s">
        <v>21</v>
      </c>
      <c r="C12" s="96">
        <v>121</v>
      </c>
      <c r="D12" s="96">
        <v>121</v>
      </c>
      <c r="E12" s="181">
        <v>124</v>
      </c>
    </row>
    <row r="13" spans="1:5" ht="27.75" customHeight="1">
      <c r="A13" s="216">
        <v>10</v>
      </c>
      <c r="B13" s="217" t="s">
        <v>22</v>
      </c>
      <c r="C13" s="395">
        <v>11</v>
      </c>
      <c r="D13" s="395">
        <v>11</v>
      </c>
      <c r="E13" s="284">
        <v>11</v>
      </c>
    </row>
    <row r="14" spans="1:5" ht="27.75" customHeight="1">
      <c r="A14" s="44">
        <v>11</v>
      </c>
      <c r="B14" s="87" t="s">
        <v>23</v>
      </c>
      <c r="C14" s="96">
        <v>32</v>
      </c>
      <c r="D14" s="96">
        <v>32</v>
      </c>
      <c r="E14" s="181">
        <v>33</v>
      </c>
    </row>
    <row r="15" spans="1:5" ht="27.75" customHeight="1">
      <c r="A15" s="216">
        <v>12</v>
      </c>
      <c r="B15" s="217" t="s">
        <v>24</v>
      </c>
      <c r="C15" s="395">
        <v>130</v>
      </c>
      <c r="D15" s="395">
        <v>130</v>
      </c>
      <c r="E15" s="284">
        <v>132</v>
      </c>
    </row>
    <row r="16" spans="1:5" ht="27.75" customHeight="1">
      <c r="A16" s="44">
        <v>13</v>
      </c>
      <c r="B16" s="87" t="s">
        <v>25</v>
      </c>
      <c r="C16" s="96">
        <v>74</v>
      </c>
      <c r="D16" s="96">
        <v>74</v>
      </c>
      <c r="E16" s="181">
        <v>75</v>
      </c>
    </row>
    <row r="17" spans="1:5" ht="27.75" customHeight="1">
      <c r="A17" s="216">
        <v>14</v>
      </c>
      <c r="B17" s="217" t="s">
        <v>26</v>
      </c>
      <c r="C17" s="395">
        <v>101</v>
      </c>
      <c r="D17" s="395">
        <v>101</v>
      </c>
      <c r="E17" s="284">
        <v>100</v>
      </c>
    </row>
    <row r="18" spans="1:5" ht="27.75" customHeight="1">
      <c r="A18" s="44">
        <v>15</v>
      </c>
      <c r="B18" s="87" t="s">
        <v>27</v>
      </c>
      <c r="C18" s="96">
        <v>80</v>
      </c>
      <c r="D18" s="96">
        <v>80</v>
      </c>
      <c r="E18" s="181">
        <v>85</v>
      </c>
    </row>
    <row r="19" spans="1:5" ht="27.75" customHeight="1">
      <c r="A19" s="216">
        <v>16</v>
      </c>
      <c r="B19" s="217" t="s">
        <v>28</v>
      </c>
      <c r="C19" s="395">
        <v>54</v>
      </c>
      <c r="D19" s="395">
        <v>54</v>
      </c>
      <c r="E19" s="284">
        <v>56</v>
      </c>
    </row>
    <row r="20" spans="1:5" ht="27.75" customHeight="1">
      <c r="A20" s="44">
        <v>17</v>
      </c>
      <c r="B20" s="87" t="s">
        <v>29</v>
      </c>
      <c r="C20" s="96">
        <v>145</v>
      </c>
      <c r="D20" s="96">
        <v>145</v>
      </c>
      <c r="E20" s="181">
        <v>146</v>
      </c>
    </row>
    <row r="21" spans="1:5" ht="27.75" customHeight="1">
      <c r="A21" s="216">
        <v>18</v>
      </c>
      <c r="B21" s="217" t="s">
        <v>30</v>
      </c>
      <c r="C21" s="395">
        <v>63</v>
      </c>
      <c r="D21" s="395">
        <v>63</v>
      </c>
      <c r="E21" s="284">
        <v>64</v>
      </c>
    </row>
    <row r="22" spans="1:5" ht="27.75" customHeight="1">
      <c r="A22" s="445" t="s">
        <v>8</v>
      </c>
      <c r="B22" s="446"/>
      <c r="C22" s="182">
        <v>1830</v>
      </c>
      <c r="D22" s="182">
        <v>1829</v>
      </c>
      <c r="E22" s="181">
        <v>1847</v>
      </c>
    </row>
  </sheetData>
  <sheetProtection/>
  <mergeCells count="3">
    <mergeCell ref="A1:E1"/>
    <mergeCell ref="A2:D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zoomScale="60" zoomScaleNormal="60" zoomScalePageLayoutView="0" workbookViewId="0" topLeftCell="A1">
      <selection activeCell="N9" sqref="N9"/>
    </sheetView>
  </sheetViews>
  <sheetFormatPr defaultColWidth="9.00390625" defaultRowHeight="12.75"/>
  <cols>
    <col min="1" max="1" width="6.75390625" style="0" customWidth="1"/>
    <col min="2" max="2" width="25.125" style="0" bestFit="1" customWidth="1"/>
    <col min="3" max="3" width="22.875" style="0" customWidth="1"/>
    <col min="4" max="4" width="22.375" style="0" customWidth="1"/>
  </cols>
  <sheetData>
    <row r="1" spans="1:4" ht="61.5" customHeight="1">
      <c r="A1" s="625" t="s">
        <v>317</v>
      </c>
      <c r="B1" s="625"/>
      <c r="C1" s="625"/>
      <c r="D1" s="625"/>
    </row>
    <row r="2" spans="1:4" ht="64.5" thickBot="1">
      <c r="A2" s="175" t="s">
        <v>9</v>
      </c>
      <c r="B2" s="175" t="s">
        <v>10</v>
      </c>
      <c r="C2" s="176" t="s">
        <v>139</v>
      </c>
      <c r="D2" s="177" t="s">
        <v>169</v>
      </c>
    </row>
    <row r="3" spans="1:4" ht="27.75" customHeight="1" thickTop="1">
      <c r="A3" s="178">
        <v>1</v>
      </c>
      <c r="B3" s="80" t="s">
        <v>13</v>
      </c>
      <c r="C3" s="212">
        <v>29012</v>
      </c>
      <c r="D3" s="212">
        <v>18160</v>
      </c>
    </row>
    <row r="4" spans="1:4" ht="27.75" customHeight="1">
      <c r="A4" s="280">
        <v>2</v>
      </c>
      <c r="B4" s="217" t="s">
        <v>14</v>
      </c>
      <c r="C4" s="281">
        <v>37433</v>
      </c>
      <c r="D4" s="281">
        <v>16214</v>
      </c>
    </row>
    <row r="5" spans="1:4" ht="27.75" customHeight="1">
      <c r="A5" s="179">
        <v>3</v>
      </c>
      <c r="B5" s="87" t="s">
        <v>15</v>
      </c>
      <c r="C5" s="213">
        <v>60432</v>
      </c>
      <c r="D5" s="213">
        <v>32948</v>
      </c>
    </row>
    <row r="6" spans="1:4" ht="27.75" customHeight="1">
      <c r="A6" s="280">
        <v>4</v>
      </c>
      <c r="B6" s="217" t="s">
        <v>16</v>
      </c>
      <c r="C6" s="281">
        <v>170942</v>
      </c>
      <c r="D6" s="281">
        <v>76509</v>
      </c>
    </row>
    <row r="7" spans="1:4" ht="27.75" customHeight="1">
      <c r="A7" s="179">
        <v>5</v>
      </c>
      <c r="B7" s="87" t="s">
        <v>17</v>
      </c>
      <c r="C7" s="213">
        <v>101794</v>
      </c>
      <c r="D7" s="213">
        <v>55801</v>
      </c>
    </row>
    <row r="8" spans="1:4" ht="27.75" customHeight="1">
      <c r="A8" s="280">
        <v>6</v>
      </c>
      <c r="B8" s="217" t="s">
        <v>18</v>
      </c>
      <c r="C8" s="281">
        <v>145870</v>
      </c>
      <c r="D8" s="281">
        <v>65348</v>
      </c>
    </row>
    <row r="9" spans="1:4" ht="27.75" customHeight="1">
      <c r="A9" s="179">
        <v>7</v>
      </c>
      <c r="B9" s="87" t="s">
        <v>19</v>
      </c>
      <c r="C9" s="213">
        <v>39893</v>
      </c>
      <c r="D9" s="213">
        <v>27258</v>
      </c>
    </row>
    <row r="10" spans="1:4" ht="27.75" customHeight="1">
      <c r="A10" s="280">
        <v>8</v>
      </c>
      <c r="B10" s="217" t="s">
        <v>20</v>
      </c>
      <c r="C10" s="281">
        <v>43893</v>
      </c>
      <c r="D10" s="281">
        <v>21410</v>
      </c>
    </row>
    <row r="11" spans="1:4" ht="27.75" customHeight="1">
      <c r="A11" s="179">
        <v>9</v>
      </c>
      <c r="B11" s="87" t="s">
        <v>21</v>
      </c>
      <c r="C11" s="213">
        <v>68523</v>
      </c>
      <c r="D11" s="213">
        <v>27828</v>
      </c>
    </row>
    <row r="12" spans="1:4" ht="27.75" customHeight="1">
      <c r="A12" s="280">
        <v>10</v>
      </c>
      <c r="B12" s="217" t="s">
        <v>22</v>
      </c>
      <c r="C12" s="281">
        <v>17965</v>
      </c>
      <c r="D12" s="281">
        <v>10125</v>
      </c>
    </row>
    <row r="13" spans="1:4" ht="27.75" customHeight="1">
      <c r="A13" s="179">
        <v>11</v>
      </c>
      <c r="B13" s="87" t="s">
        <v>23</v>
      </c>
      <c r="C13" s="213">
        <v>39095</v>
      </c>
      <c r="D13" s="213">
        <v>18183</v>
      </c>
    </row>
    <row r="14" spans="1:4" ht="27.75" customHeight="1">
      <c r="A14" s="280">
        <v>12</v>
      </c>
      <c r="B14" s="217" t="s">
        <v>24</v>
      </c>
      <c r="C14" s="281">
        <v>33216</v>
      </c>
      <c r="D14" s="281">
        <v>26594</v>
      </c>
    </row>
    <row r="15" spans="1:4" ht="27.75" customHeight="1">
      <c r="A15" s="179">
        <v>13</v>
      </c>
      <c r="B15" s="87" t="s">
        <v>25</v>
      </c>
      <c r="C15" s="213">
        <v>24823</v>
      </c>
      <c r="D15" s="213">
        <v>12190</v>
      </c>
    </row>
    <row r="16" spans="1:4" ht="27.75" customHeight="1">
      <c r="A16" s="280">
        <v>14</v>
      </c>
      <c r="B16" s="217" t="s">
        <v>26</v>
      </c>
      <c r="C16" s="281">
        <v>33251</v>
      </c>
      <c r="D16" s="281">
        <v>19056</v>
      </c>
    </row>
    <row r="17" spans="1:4" ht="27.75" customHeight="1">
      <c r="A17" s="179">
        <v>15</v>
      </c>
      <c r="B17" s="87" t="s">
        <v>27</v>
      </c>
      <c r="C17" s="213">
        <v>27604</v>
      </c>
      <c r="D17" s="213">
        <v>16616</v>
      </c>
    </row>
    <row r="18" spans="1:4" ht="27.75" customHeight="1">
      <c r="A18" s="280">
        <v>16</v>
      </c>
      <c r="B18" s="217" t="s">
        <v>28</v>
      </c>
      <c r="C18" s="281">
        <v>44189</v>
      </c>
      <c r="D18" s="281">
        <v>20937</v>
      </c>
    </row>
    <row r="19" spans="1:4" ht="27.75" customHeight="1">
      <c r="A19" s="179">
        <v>17</v>
      </c>
      <c r="B19" s="87" t="s">
        <v>29</v>
      </c>
      <c r="C19" s="213">
        <v>51793</v>
      </c>
      <c r="D19" s="213">
        <v>29842</v>
      </c>
    </row>
    <row r="20" spans="1:4" ht="27.75" customHeight="1">
      <c r="A20" s="282">
        <v>18</v>
      </c>
      <c r="B20" s="283" t="s">
        <v>30</v>
      </c>
      <c r="C20" s="281">
        <v>81170</v>
      </c>
      <c r="D20" s="281">
        <v>30234</v>
      </c>
    </row>
    <row r="21" spans="1:4" ht="27.75" customHeight="1">
      <c r="A21" s="6"/>
      <c r="B21" s="69" t="s">
        <v>8</v>
      </c>
      <c r="C21" s="180">
        <f>SUM(C3:C20)</f>
        <v>1050898</v>
      </c>
      <c r="D21" s="180">
        <f>SUM(D3:D20)</f>
        <v>525253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7.25390625" style="0" customWidth="1"/>
    <col min="2" max="2" width="24.375" style="0" customWidth="1"/>
    <col min="3" max="3" width="14.875" style="0" customWidth="1"/>
    <col min="4" max="4" width="15.00390625" style="0" customWidth="1"/>
    <col min="5" max="5" width="13.25390625" style="0" customWidth="1"/>
    <col min="6" max="6" width="13.75390625" style="0" customWidth="1"/>
    <col min="7" max="7" width="11.875" style="0" customWidth="1"/>
    <col min="8" max="8" width="16.25390625" style="0" customWidth="1"/>
  </cols>
  <sheetData>
    <row r="1" spans="1:8" ht="45" customHeight="1">
      <c r="A1" s="631" t="s">
        <v>318</v>
      </c>
      <c r="B1" s="631"/>
      <c r="C1" s="631"/>
      <c r="D1" s="631"/>
      <c r="E1" s="631"/>
      <c r="F1" s="631"/>
      <c r="G1" s="631"/>
      <c r="H1" s="631"/>
    </row>
    <row r="2" spans="1:8" ht="6" customHeight="1">
      <c r="A2" s="391"/>
      <c r="B2" s="392"/>
      <c r="C2" s="393"/>
      <c r="D2" s="394"/>
      <c r="E2" s="393"/>
      <c r="F2" s="393"/>
      <c r="G2" s="393"/>
      <c r="H2" s="393"/>
    </row>
    <row r="3" spans="1:8" ht="17.25" customHeight="1" thickBot="1">
      <c r="A3" s="626" t="s">
        <v>9</v>
      </c>
      <c r="B3" s="626" t="s">
        <v>319</v>
      </c>
      <c r="C3" s="626" t="s">
        <v>163</v>
      </c>
      <c r="D3" s="628" t="s">
        <v>260</v>
      </c>
      <c r="E3" s="629"/>
      <c r="F3" s="629"/>
      <c r="G3" s="629"/>
      <c r="H3" s="630"/>
    </row>
    <row r="4" spans="1:8" ht="31.5" thickBot="1" thickTop="1">
      <c r="A4" s="627"/>
      <c r="B4" s="627"/>
      <c r="C4" s="627"/>
      <c r="D4" s="176" t="s">
        <v>40</v>
      </c>
      <c r="E4" s="176" t="s">
        <v>41</v>
      </c>
      <c r="F4" s="176" t="s">
        <v>42</v>
      </c>
      <c r="G4" s="176" t="s">
        <v>261</v>
      </c>
      <c r="H4" s="176" t="s">
        <v>320</v>
      </c>
    </row>
    <row r="5" spans="1:8" ht="18.75" thickTop="1">
      <c r="A5" s="178">
        <v>1</v>
      </c>
      <c r="B5" s="80" t="s">
        <v>13</v>
      </c>
      <c r="C5" s="139">
        <v>268</v>
      </c>
      <c r="D5" s="417">
        <f aca="true" t="shared" si="0" ref="D5:D22">C5-SUM(E5:H5)</f>
        <v>222</v>
      </c>
      <c r="E5" s="418">
        <v>35</v>
      </c>
      <c r="F5" s="418">
        <v>7</v>
      </c>
      <c r="G5" s="418">
        <v>3</v>
      </c>
      <c r="H5" s="418">
        <v>1</v>
      </c>
    </row>
    <row r="6" spans="1:8" ht="18">
      <c r="A6" s="280">
        <v>2</v>
      </c>
      <c r="B6" s="217" t="s">
        <v>14</v>
      </c>
      <c r="C6" s="246">
        <v>347</v>
      </c>
      <c r="D6" s="419">
        <f t="shared" si="0"/>
        <v>270</v>
      </c>
      <c r="E6" s="420">
        <v>54</v>
      </c>
      <c r="F6" s="420">
        <v>16</v>
      </c>
      <c r="G6" s="420">
        <v>5</v>
      </c>
      <c r="H6" s="420">
        <v>2</v>
      </c>
    </row>
    <row r="7" spans="1:8" ht="18">
      <c r="A7" s="179">
        <v>3</v>
      </c>
      <c r="B7" s="87" t="s">
        <v>15</v>
      </c>
      <c r="C7" s="139">
        <v>456</v>
      </c>
      <c r="D7" s="417">
        <f t="shared" si="0"/>
        <v>387</v>
      </c>
      <c r="E7" s="418">
        <v>54</v>
      </c>
      <c r="F7" s="418">
        <v>11</v>
      </c>
      <c r="G7" s="418">
        <v>2</v>
      </c>
      <c r="H7" s="418">
        <v>2</v>
      </c>
    </row>
    <row r="8" spans="1:8" ht="18">
      <c r="A8" s="280">
        <v>4</v>
      </c>
      <c r="B8" s="217" t="s">
        <v>16</v>
      </c>
      <c r="C8" s="246">
        <v>1270</v>
      </c>
      <c r="D8" s="419">
        <f t="shared" si="0"/>
        <v>1026</v>
      </c>
      <c r="E8" s="420">
        <v>194</v>
      </c>
      <c r="F8" s="420">
        <v>33</v>
      </c>
      <c r="G8" s="420">
        <v>10</v>
      </c>
      <c r="H8" s="420">
        <v>7</v>
      </c>
    </row>
    <row r="9" spans="1:8" ht="18">
      <c r="A9" s="179">
        <v>5</v>
      </c>
      <c r="B9" s="87" t="s">
        <v>17</v>
      </c>
      <c r="C9" s="139">
        <v>904</v>
      </c>
      <c r="D9" s="417">
        <f t="shared" si="0"/>
        <v>782</v>
      </c>
      <c r="E9" s="418">
        <v>91</v>
      </c>
      <c r="F9" s="418">
        <v>20</v>
      </c>
      <c r="G9" s="418">
        <v>6</v>
      </c>
      <c r="H9" s="418">
        <v>5</v>
      </c>
    </row>
    <row r="10" spans="1:8" ht="18">
      <c r="A10" s="280">
        <v>6</v>
      </c>
      <c r="B10" s="217" t="s">
        <v>18</v>
      </c>
      <c r="C10" s="246">
        <v>1113</v>
      </c>
      <c r="D10" s="419">
        <f t="shared" si="0"/>
        <v>899</v>
      </c>
      <c r="E10" s="420">
        <v>158</v>
      </c>
      <c r="F10" s="420">
        <v>38</v>
      </c>
      <c r="G10" s="420">
        <v>12</v>
      </c>
      <c r="H10" s="420">
        <v>6</v>
      </c>
    </row>
    <row r="11" spans="1:8" ht="18">
      <c r="A11" s="179">
        <v>7</v>
      </c>
      <c r="B11" s="87" t="s">
        <v>19</v>
      </c>
      <c r="C11" s="139">
        <v>377</v>
      </c>
      <c r="D11" s="417">
        <f t="shared" si="0"/>
        <v>322</v>
      </c>
      <c r="E11" s="418">
        <v>36</v>
      </c>
      <c r="F11" s="418">
        <v>16</v>
      </c>
      <c r="G11" s="418">
        <v>2</v>
      </c>
      <c r="H11" s="418">
        <v>1</v>
      </c>
    </row>
    <row r="12" spans="1:8" ht="18">
      <c r="A12" s="280">
        <v>8</v>
      </c>
      <c r="B12" s="217" t="s">
        <v>20</v>
      </c>
      <c r="C12" s="246">
        <v>340</v>
      </c>
      <c r="D12" s="419">
        <f t="shared" si="0"/>
        <v>282</v>
      </c>
      <c r="E12" s="420">
        <v>45</v>
      </c>
      <c r="F12" s="420">
        <v>9</v>
      </c>
      <c r="G12" s="420">
        <v>2</v>
      </c>
      <c r="H12" s="420">
        <v>2</v>
      </c>
    </row>
    <row r="13" spans="1:8" ht="18">
      <c r="A13" s="179">
        <v>9</v>
      </c>
      <c r="B13" s="87" t="s">
        <v>21</v>
      </c>
      <c r="C13" s="139">
        <v>439</v>
      </c>
      <c r="D13" s="417">
        <f t="shared" si="0"/>
        <v>368</v>
      </c>
      <c r="E13" s="418">
        <v>54</v>
      </c>
      <c r="F13" s="418">
        <v>13</v>
      </c>
      <c r="G13" s="418">
        <v>4</v>
      </c>
      <c r="H13" s="418">
        <v>0</v>
      </c>
    </row>
    <row r="14" spans="1:8" ht="18">
      <c r="A14" s="280">
        <v>10</v>
      </c>
      <c r="B14" s="217" t="s">
        <v>22</v>
      </c>
      <c r="C14" s="246">
        <v>201</v>
      </c>
      <c r="D14" s="419">
        <f t="shared" si="0"/>
        <v>178</v>
      </c>
      <c r="E14" s="420">
        <v>16</v>
      </c>
      <c r="F14" s="420">
        <v>6</v>
      </c>
      <c r="G14" s="420">
        <v>0</v>
      </c>
      <c r="H14" s="420">
        <v>1</v>
      </c>
    </row>
    <row r="15" spans="1:8" ht="18">
      <c r="A15" s="179">
        <v>11</v>
      </c>
      <c r="B15" s="87" t="s">
        <v>23</v>
      </c>
      <c r="C15" s="139">
        <v>317</v>
      </c>
      <c r="D15" s="417">
        <f t="shared" si="0"/>
        <v>279</v>
      </c>
      <c r="E15" s="418">
        <v>31</v>
      </c>
      <c r="F15" s="418">
        <v>7</v>
      </c>
      <c r="G15" s="418">
        <v>0</v>
      </c>
      <c r="H15" s="418">
        <v>0</v>
      </c>
    </row>
    <row r="16" spans="1:8" ht="18">
      <c r="A16" s="280">
        <v>12</v>
      </c>
      <c r="B16" s="217" t="s">
        <v>24</v>
      </c>
      <c r="C16" s="246">
        <v>427</v>
      </c>
      <c r="D16" s="419">
        <f t="shared" si="0"/>
        <v>331</v>
      </c>
      <c r="E16" s="420">
        <v>70</v>
      </c>
      <c r="F16" s="420">
        <v>18</v>
      </c>
      <c r="G16" s="420">
        <v>5</v>
      </c>
      <c r="H16" s="420">
        <v>3</v>
      </c>
    </row>
    <row r="17" spans="1:8" ht="18">
      <c r="A17" s="179">
        <v>13</v>
      </c>
      <c r="B17" s="87" t="s">
        <v>25</v>
      </c>
      <c r="C17" s="139">
        <v>221</v>
      </c>
      <c r="D17" s="417">
        <f t="shared" si="0"/>
        <v>185</v>
      </c>
      <c r="E17" s="418">
        <v>27</v>
      </c>
      <c r="F17" s="418">
        <v>7</v>
      </c>
      <c r="G17" s="418">
        <v>0</v>
      </c>
      <c r="H17" s="418">
        <v>2</v>
      </c>
    </row>
    <row r="18" spans="1:8" ht="18">
      <c r="A18" s="280">
        <v>14</v>
      </c>
      <c r="B18" s="217" t="s">
        <v>26</v>
      </c>
      <c r="C18" s="246">
        <v>360</v>
      </c>
      <c r="D18" s="419">
        <f t="shared" si="0"/>
        <v>297</v>
      </c>
      <c r="E18" s="420">
        <v>48</v>
      </c>
      <c r="F18" s="420">
        <v>10</v>
      </c>
      <c r="G18" s="420">
        <v>4</v>
      </c>
      <c r="H18" s="420">
        <v>1</v>
      </c>
    </row>
    <row r="19" spans="1:8" ht="18">
      <c r="A19" s="179">
        <v>15</v>
      </c>
      <c r="B19" s="87" t="s">
        <v>27</v>
      </c>
      <c r="C19" s="139">
        <v>286</v>
      </c>
      <c r="D19" s="417">
        <f t="shared" si="0"/>
        <v>225</v>
      </c>
      <c r="E19" s="418">
        <v>44</v>
      </c>
      <c r="F19" s="418">
        <v>12</v>
      </c>
      <c r="G19" s="418">
        <v>2</v>
      </c>
      <c r="H19" s="418">
        <v>3</v>
      </c>
    </row>
    <row r="20" spans="1:8" ht="18">
      <c r="A20" s="280">
        <v>16</v>
      </c>
      <c r="B20" s="217" t="s">
        <v>28</v>
      </c>
      <c r="C20" s="246">
        <v>257</v>
      </c>
      <c r="D20" s="419">
        <f t="shared" si="0"/>
        <v>218</v>
      </c>
      <c r="E20" s="420">
        <v>30</v>
      </c>
      <c r="F20" s="420">
        <v>5</v>
      </c>
      <c r="G20" s="420">
        <v>2</v>
      </c>
      <c r="H20" s="420">
        <v>2</v>
      </c>
    </row>
    <row r="21" spans="1:8" ht="18">
      <c r="A21" s="179">
        <v>17</v>
      </c>
      <c r="B21" s="87" t="s">
        <v>29</v>
      </c>
      <c r="C21" s="139">
        <v>325</v>
      </c>
      <c r="D21" s="417">
        <f t="shared" si="0"/>
        <v>272</v>
      </c>
      <c r="E21" s="418">
        <v>42</v>
      </c>
      <c r="F21" s="418">
        <v>7</v>
      </c>
      <c r="G21" s="418">
        <v>3</v>
      </c>
      <c r="H21" s="418">
        <v>1</v>
      </c>
    </row>
    <row r="22" spans="1:8" ht="18">
      <c r="A22" s="282">
        <v>18</v>
      </c>
      <c r="B22" s="283" t="s">
        <v>30</v>
      </c>
      <c r="C22" s="246">
        <v>542</v>
      </c>
      <c r="D22" s="419">
        <f t="shared" si="0"/>
        <v>460</v>
      </c>
      <c r="E22" s="420">
        <v>61</v>
      </c>
      <c r="F22" s="420">
        <v>12</v>
      </c>
      <c r="G22" s="420">
        <v>5</v>
      </c>
      <c r="H22" s="420">
        <v>4</v>
      </c>
    </row>
    <row r="23" spans="1:8" ht="18">
      <c r="A23" s="6"/>
      <c r="B23" s="69" t="s">
        <v>8</v>
      </c>
      <c r="C23" s="139">
        <f aca="true" t="shared" si="1" ref="C23:H23">SUM(C5:C22)</f>
        <v>8450</v>
      </c>
      <c r="D23" s="139">
        <f t="shared" si="1"/>
        <v>7003</v>
      </c>
      <c r="E23" s="139">
        <f t="shared" si="1"/>
        <v>1090</v>
      </c>
      <c r="F23" s="139">
        <f t="shared" si="1"/>
        <v>247</v>
      </c>
      <c r="G23" s="139">
        <f t="shared" si="1"/>
        <v>67</v>
      </c>
      <c r="H23" s="139">
        <f t="shared" si="1"/>
        <v>43</v>
      </c>
    </row>
  </sheetData>
  <sheetProtection/>
  <mergeCells count="5">
    <mergeCell ref="A1:H1"/>
    <mergeCell ref="A3:A4"/>
    <mergeCell ref="B3:B4"/>
    <mergeCell ref="C3:C4"/>
    <mergeCell ref="D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="60" zoomScaleNormal="60" zoomScalePageLayoutView="0" workbookViewId="0" topLeftCell="A1">
      <selection activeCell="Y13" sqref="Y13"/>
    </sheetView>
  </sheetViews>
  <sheetFormatPr defaultColWidth="9.00390625" defaultRowHeight="12.75"/>
  <cols>
    <col min="1" max="1" width="3.75390625" style="0" customWidth="1"/>
    <col min="2" max="2" width="23.625" style="0" customWidth="1"/>
    <col min="3" max="3" width="8.125" style="0" customWidth="1"/>
    <col min="4" max="5" width="7.00390625" style="0" customWidth="1"/>
    <col min="6" max="6" width="6.625" style="0" customWidth="1"/>
    <col min="7" max="7" width="7.25390625" style="0" customWidth="1"/>
    <col min="8" max="8" width="11.625" style="0" customWidth="1"/>
    <col min="9" max="9" width="8.00390625" style="0" customWidth="1"/>
    <col min="10" max="10" width="9.375" style="0" customWidth="1"/>
    <col min="11" max="12" width="7.875" style="0" customWidth="1"/>
    <col min="13" max="13" width="7.25390625" style="0" customWidth="1"/>
    <col min="14" max="14" width="8.625" style="0" customWidth="1"/>
    <col min="15" max="15" width="11.75390625" style="0" customWidth="1"/>
    <col min="16" max="16" width="13.125" style="0" customWidth="1"/>
    <col min="17" max="17" width="16.25390625" style="4" customWidth="1"/>
    <col min="18" max="18" width="14.625" style="0" customWidth="1"/>
    <col min="19" max="19" width="0" style="0" hidden="1" customWidth="1"/>
  </cols>
  <sheetData>
    <row r="1" spans="1:18" ht="24" customHeight="1">
      <c r="A1" s="432" t="s">
        <v>32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ht="18.75" customHeight="1">
      <c r="A2" s="433" t="s">
        <v>9</v>
      </c>
      <c r="B2" s="429" t="s">
        <v>10</v>
      </c>
      <c r="C2" s="422" t="s">
        <v>267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38" t="s">
        <v>269</v>
      </c>
      <c r="Q2" s="438" t="s">
        <v>270</v>
      </c>
      <c r="R2" s="438" t="s">
        <v>271</v>
      </c>
    </row>
    <row r="3" spans="1:18" ht="22.5" customHeight="1">
      <c r="A3" s="433"/>
      <c r="B3" s="429"/>
      <c r="C3" s="436" t="s">
        <v>33</v>
      </c>
      <c r="D3" s="425"/>
      <c r="E3" s="425"/>
      <c r="F3" s="425"/>
      <c r="G3" s="425"/>
      <c r="H3" s="436" t="s">
        <v>34</v>
      </c>
      <c r="I3" s="436"/>
      <c r="J3" s="436"/>
      <c r="K3" s="436"/>
      <c r="L3" s="436"/>
      <c r="M3" s="436"/>
      <c r="N3" s="436"/>
      <c r="O3" s="436" t="s">
        <v>35</v>
      </c>
      <c r="P3" s="438"/>
      <c r="Q3" s="438"/>
      <c r="R3" s="438"/>
    </row>
    <row r="4" spans="1:18" ht="19.5" customHeight="1">
      <c r="A4" s="433"/>
      <c r="B4" s="429"/>
      <c r="C4" s="426" t="s">
        <v>36</v>
      </c>
      <c r="D4" s="424" t="s">
        <v>37</v>
      </c>
      <c r="E4" s="424"/>
      <c r="F4" s="424"/>
      <c r="G4" s="424"/>
      <c r="H4" s="438" t="s">
        <v>178</v>
      </c>
      <c r="I4" s="438" t="s">
        <v>38</v>
      </c>
      <c r="J4" s="438" t="s">
        <v>39</v>
      </c>
      <c r="K4" s="438"/>
      <c r="L4" s="438"/>
      <c r="M4" s="438"/>
      <c r="N4" s="438"/>
      <c r="O4" s="436"/>
      <c r="P4" s="438"/>
      <c r="Q4" s="438"/>
      <c r="R4" s="438"/>
    </row>
    <row r="5" spans="1:18" ht="62.25" customHeight="1" thickBot="1">
      <c r="A5" s="428"/>
      <c r="B5" s="421"/>
      <c r="C5" s="427"/>
      <c r="D5" s="118" t="s">
        <v>40</v>
      </c>
      <c r="E5" s="118" t="s">
        <v>41</v>
      </c>
      <c r="F5" s="118" t="s">
        <v>42</v>
      </c>
      <c r="G5" s="118" t="s">
        <v>43</v>
      </c>
      <c r="H5" s="423"/>
      <c r="I5" s="423"/>
      <c r="J5" s="119" t="s">
        <v>40</v>
      </c>
      <c r="K5" s="119" t="s">
        <v>41</v>
      </c>
      <c r="L5" s="119" t="s">
        <v>42</v>
      </c>
      <c r="M5" s="118" t="s">
        <v>43</v>
      </c>
      <c r="N5" s="118" t="s">
        <v>44</v>
      </c>
      <c r="O5" s="437"/>
      <c r="P5" s="423"/>
      <c r="Q5" s="423"/>
      <c r="R5" s="423"/>
    </row>
    <row r="6" spans="1:20" ht="27.75" customHeight="1" thickTop="1">
      <c r="A6" s="79">
        <v>1</v>
      </c>
      <c r="B6" s="80" t="s">
        <v>13</v>
      </c>
      <c r="C6" s="120">
        <v>119</v>
      </c>
      <c r="D6" s="121">
        <v>101</v>
      </c>
      <c r="E6" s="121">
        <v>14</v>
      </c>
      <c r="F6" s="121">
        <v>2</v>
      </c>
      <c r="G6" s="121">
        <v>2</v>
      </c>
      <c r="H6" s="121">
        <f>C6</f>
        <v>119</v>
      </c>
      <c r="I6" s="122">
        <v>94</v>
      </c>
      <c r="J6" s="123">
        <v>303</v>
      </c>
      <c r="K6" s="123">
        <v>56</v>
      </c>
      <c r="L6" s="123">
        <v>10</v>
      </c>
      <c r="M6" s="123">
        <v>16</v>
      </c>
      <c r="N6" s="124">
        <f>SUM(J6:M6)</f>
        <v>385</v>
      </c>
      <c r="O6" s="124">
        <f>SUM(H6:M6)</f>
        <v>598</v>
      </c>
      <c r="P6" s="125">
        <v>249</v>
      </c>
      <c r="Q6" s="125">
        <v>257</v>
      </c>
      <c r="R6" s="125">
        <v>266</v>
      </c>
      <c r="S6" s="54"/>
      <c r="T6" s="54"/>
    </row>
    <row r="7" spans="1:20" ht="27.75" customHeight="1">
      <c r="A7" s="216">
        <v>2</v>
      </c>
      <c r="B7" s="217" t="s">
        <v>14</v>
      </c>
      <c r="C7" s="240">
        <v>170</v>
      </c>
      <c r="D7" s="241">
        <v>144</v>
      </c>
      <c r="E7" s="241">
        <v>17</v>
      </c>
      <c r="F7" s="241">
        <v>6</v>
      </c>
      <c r="G7" s="241">
        <v>3</v>
      </c>
      <c r="H7" s="241">
        <f>C7</f>
        <v>170</v>
      </c>
      <c r="I7" s="242">
        <v>106</v>
      </c>
      <c r="J7" s="242">
        <v>432</v>
      </c>
      <c r="K7" s="242">
        <v>68</v>
      </c>
      <c r="L7" s="242">
        <v>30</v>
      </c>
      <c r="M7" s="242">
        <v>20</v>
      </c>
      <c r="N7" s="243">
        <f aca="true" t="shared" si="0" ref="N7:N23">SUM(J7:M7)</f>
        <v>550</v>
      </c>
      <c r="O7" s="243">
        <f aca="true" t="shared" si="1" ref="O7:O23">SUM(H7:M7)</f>
        <v>826</v>
      </c>
      <c r="P7" s="244">
        <v>243</v>
      </c>
      <c r="Q7" s="244">
        <v>238</v>
      </c>
      <c r="R7" s="244">
        <v>360</v>
      </c>
      <c r="S7" s="54"/>
      <c r="T7" s="54"/>
    </row>
    <row r="8" spans="1:20" ht="27.75" customHeight="1">
      <c r="A8" s="44">
        <v>3</v>
      </c>
      <c r="B8" s="87" t="s">
        <v>15</v>
      </c>
      <c r="C8" s="126">
        <v>332</v>
      </c>
      <c r="D8" s="127">
        <v>290</v>
      </c>
      <c r="E8" s="127">
        <v>36</v>
      </c>
      <c r="F8" s="127">
        <v>3</v>
      </c>
      <c r="G8" s="127">
        <v>3</v>
      </c>
      <c r="H8" s="127">
        <f aca="true" t="shared" si="2" ref="H8:H23">C8</f>
        <v>332</v>
      </c>
      <c r="I8" s="128">
        <v>247</v>
      </c>
      <c r="J8" s="128">
        <v>870</v>
      </c>
      <c r="K8" s="128">
        <v>144</v>
      </c>
      <c r="L8" s="128">
        <v>15</v>
      </c>
      <c r="M8" s="128">
        <v>20</v>
      </c>
      <c r="N8" s="129">
        <f t="shared" si="0"/>
        <v>1049</v>
      </c>
      <c r="O8" s="129">
        <f t="shared" si="1"/>
        <v>1628</v>
      </c>
      <c r="P8" s="130">
        <v>428</v>
      </c>
      <c r="Q8" s="130">
        <v>428</v>
      </c>
      <c r="R8" s="130">
        <v>459</v>
      </c>
      <c r="S8" s="54"/>
      <c r="T8" s="54"/>
    </row>
    <row r="9" spans="1:20" ht="27.75" customHeight="1">
      <c r="A9" s="216">
        <v>4</v>
      </c>
      <c r="B9" s="217" t="s">
        <v>16</v>
      </c>
      <c r="C9" s="240">
        <v>924</v>
      </c>
      <c r="D9" s="241">
        <v>760</v>
      </c>
      <c r="E9" s="241">
        <v>130</v>
      </c>
      <c r="F9" s="241">
        <v>22</v>
      </c>
      <c r="G9" s="241">
        <v>12</v>
      </c>
      <c r="H9" s="241">
        <f t="shared" si="2"/>
        <v>924</v>
      </c>
      <c r="I9" s="242">
        <v>659</v>
      </c>
      <c r="J9" s="242">
        <v>2280</v>
      </c>
      <c r="K9" s="242">
        <v>520</v>
      </c>
      <c r="L9" s="242">
        <v>110</v>
      </c>
      <c r="M9" s="242">
        <v>79</v>
      </c>
      <c r="N9" s="243">
        <f t="shared" si="0"/>
        <v>2989</v>
      </c>
      <c r="O9" s="243">
        <f t="shared" si="1"/>
        <v>4572</v>
      </c>
      <c r="P9" s="244">
        <v>1081</v>
      </c>
      <c r="Q9" s="244">
        <v>1122</v>
      </c>
      <c r="R9" s="244">
        <v>1271</v>
      </c>
      <c r="S9" s="54"/>
      <c r="T9" s="54"/>
    </row>
    <row r="10" spans="1:20" ht="27.75" customHeight="1">
      <c r="A10" s="44">
        <v>5</v>
      </c>
      <c r="B10" s="87" t="s">
        <v>17</v>
      </c>
      <c r="C10" s="126">
        <v>660</v>
      </c>
      <c r="D10" s="127">
        <v>589</v>
      </c>
      <c r="E10" s="127">
        <v>55</v>
      </c>
      <c r="F10" s="127">
        <v>7</v>
      </c>
      <c r="G10" s="127">
        <v>9</v>
      </c>
      <c r="H10" s="127">
        <f t="shared" si="2"/>
        <v>660</v>
      </c>
      <c r="I10" s="128">
        <v>512</v>
      </c>
      <c r="J10" s="128">
        <v>1767</v>
      </c>
      <c r="K10" s="128">
        <v>220</v>
      </c>
      <c r="L10" s="128">
        <v>35</v>
      </c>
      <c r="M10" s="128">
        <v>60</v>
      </c>
      <c r="N10" s="129">
        <f t="shared" si="0"/>
        <v>2082</v>
      </c>
      <c r="O10" s="129">
        <f t="shared" si="1"/>
        <v>3254</v>
      </c>
      <c r="P10" s="130">
        <v>814</v>
      </c>
      <c r="Q10" s="130">
        <v>775</v>
      </c>
      <c r="R10" s="130">
        <v>916</v>
      </c>
      <c r="S10" s="54"/>
      <c r="T10" s="54"/>
    </row>
    <row r="11" spans="1:20" ht="27.75" customHeight="1">
      <c r="A11" s="216">
        <v>6</v>
      </c>
      <c r="B11" s="217" t="s">
        <v>18</v>
      </c>
      <c r="C11" s="240">
        <v>743</v>
      </c>
      <c r="D11" s="241">
        <v>616</v>
      </c>
      <c r="E11" s="241">
        <v>90</v>
      </c>
      <c r="F11" s="241">
        <v>24</v>
      </c>
      <c r="G11" s="241">
        <v>12</v>
      </c>
      <c r="H11" s="241">
        <f t="shared" si="2"/>
        <v>743</v>
      </c>
      <c r="I11" s="242">
        <v>589</v>
      </c>
      <c r="J11" s="242">
        <v>1848</v>
      </c>
      <c r="K11" s="242">
        <v>360</v>
      </c>
      <c r="L11" s="242">
        <v>120</v>
      </c>
      <c r="M11" s="242">
        <v>79</v>
      </c>
      <c r="N11" s="243">
        <f t="shared" si="0"/>
        <v>2407</v>
      </c>
      <c r="O11" s="243">
        <f t="shared" si="1"/>
        <v>3739</v>
      </c>
      <c r="P11" s="244">
        <v>1006</v>
      </c>
      <c r="Q11" s="244">
        <v>1014</v>
      </c>
      <c r="R11" s="244">
        <v>1120</v>
      </c>
      <c r="S11" s="54"/>
      <c r="T11" s="54"/>
    </row>
    <row r="12" spans="1:20" ht="27.75" customHeight="1">
      <c r="A12" s="44">
        <v>7</v>
      </c>
      <c r="B12" s="87" t="s">
        <v>19</v>
      </c>
      <c r="C12" s="126">
        <v>278</v>
      </c>
      <c r="D12" s="127">
        <v>238</v>
      </c>
      <c r="E12" s="127">
        <v>28</v>
      </c>
      <c r="F12" s="127">
        <v>11</v>
      </c>
      <c r="G12" s="127">
        <v>1</v>
      </c>
      <c r="H12" s="127">
        <f t="shared" si="2"/>
        <v>278</v>
      </c>
      <c r="I12" s="128">
        <v>233</v>
      </c>
      <c r="J12" s="128">
        <v>714</v>
      </c>
      <c r="K12" s="128">
        <v>112</v>
      </c>
      <c r="L12" s="128">
        <v>55</v>
      </c>
      <c r="M12" s="128">
        <v>6</v>
      </c>
      <c r="N12" s="129">
        <f t="shared" si="0"/>
        <v>887</v>
      </c>
      <c r="O12" s="129">
        <f t="shared" si="1"/>
        <v>1398</v>
      </c>
      <c r="P12" s="130">
        <v>358</v>
      </c>
      <c r="Q12" s="130">
        <v>358</v>
      </c>
      <c r="R12" s="130">
        <v>383</v>
      </c>
      <c r="S12" s="54"/>
      <c r="T12" s="54"/>
    </row>
    <row r="13" spans="1:20" ht="27.75" customHeight="1">
      <c r="A13" s="216">
        <v>8</v>
      </c>
      <c r="B13" s="217" t="s">
        <v>20</v>
      </c>
      <c r="C13" s="240">
        <v>249</v>
      </c>
      <c r="D13" s="241">
        <v>213</v>
      </c>
      <c r="E13" s="241">
        <v>29</v>
      </c>
      <c r="F13" s="241">
        <v>5</v>
      </c>
      <c r="G13" s="241">
        <v>2</v>
      </c>
      <c r="H13" s="241">
        <f t="shared" si="2"/>
        <v>249</v>
      </c>
      <c r="I13" s="242">
        <v>203</v>
      </c>
      <c r="J13" s="242">
        <v>639</v>
      </c>
      <c r="K13" s="242">
        <v>116</v>
      </c>
      <c r="L13" s="242">
        <v>25</v>
      </c>
      <c r="M13" s="242">
        <v>13</v>
      </c>
      <c r="N13" s="243">
        <f t="shared" si="0"/>
        <v>793</v>
      </c>
      <c r="O13" s="243">
        <f t="shared" si="1"/>
        <v>1245</v>
      </c>
      <c r="P13" s="244">
        <v>310</v>
      </c>
      <c r="Q13" s="244">
        <v>323</v>
      </c>
      <c r="R13" s="244">
        <v>343</v>
      </c>
      <c r="S13" s="54"/>
      <c r="T13" s="54"/>
    </row>
    <row r="14" spans="1:20" ht="27.75" customHeight="1">
      <c r="A14" s="44">
        <v>9</v>
      </c>
      <c r="B14" s="87" t="s">
        <v>21</v>
      </c>
      <c r="C14" s="126">
        <v>273</v>
      </c>
      <c r="D14" s="127">
        <v>232</v>
      </c>
      <c r="E14" s="127">
        <v>32</v>
      </c>
      <c r="F14" s="127">
        <v>8</v>
      </c>
      <c r="G14" s="127">
        <v>1</v>
      </c>
      <c r="H14" s="127">
        <f t="shared" si="2"/>
        <v>273</v>
      </c>
      <c r="I14" s="128">
        <v>200</v>
      </c>
      <c r="J14" s="128">
        <v>696</v>
      </c>
      <c r="K14" s="128">
        <v>128</v>
      </c>
      <c r="L14" s="128">
        <v>40</v>
      </c>
      <c r="M14" s="128">
        <v>6</v>
      </c>
      <c r="N14" s="129">
        <f t="shared" si="0"/>
        <v>870</v>
      </c>
      <c r="O14" s="129">
        <f t="shared" si="1"/>
        <v>1343</v>
      </c>
      <c r="P14" s="130">
        <v>373</v>
      </c>
      <c r="Q14" s="130">
        <v>380</v>
      </c>
      <c r="R14" s="130">
        <v>446</v>
      </c>
      <c r="S14" s="54"/>
      <c r="T14" s="54"/>
    </row>
    <row r="15" spans="1:20" ht="27.75" customHeight="1">
      <c r="A15" s="216">
        <v>10</v>
      </c>
      <c r="B15" s="217" t="s">
        <v>22</v>
      </c>
      <c r="C15" s="240">
        <v>130</v>
      </c>
      <c r="D15" s="241">
        <v>119</v>
      </c>
      <c r="E15" s="241">
        <v>9</v>
      </c>
      <c r="F15" s="241">
        <v>2</v>
      </c>
      <c r="G15" s="241">
        <v>0</v>
      </c>
      <c r="H15" s="241">
        <f t="shared" si="2"/>
        <v>130</v>
      </c>
      <c r="I15" s="242">
        <v>96</v>
      </c>
      <c r="J15" s="242">
        <v>357</v>
      </c>
      <c r="K15" s="242">
        <v>36</v>
      </c>
      <c r="L15" s="242">
        <v>10</v>
      </c>
      <c r="M15" s="242">
        <v>0</v>
      </c>
      <c r="N15" s="243">
        <f t="shared" si="0"/>
        <v>403</v>
      </c>
      <c r="O15" s="243">
        <f t="shared" si="1"/>
        <v>629</v>
      </c>
      <c r="P15" s="244">
        <v>194</v>
      </c>
      <c r="Q15" s="244">
        <v>194</v>
      </c>
      <c r="R15" s="244">
        <v>204</v>
      </c>
      <c r="S15" s="54"/>
      <c r="T15" s="54"/>
    </row>
    <row r="16" spans="1:20" ht="27.75" customHeight="1">
      <c r="A16" s="44">
        <v>11</v>
      </c>
      <c r="B16" s="87" t="s">
        <v>23</v>
      </c>
      <c r="C16" s="126">
        <v>193</v>
      </c>
      <c r="D16" s="127">
        <v>172</v>
      </c>
      <c r="E16" s="127">
        <v>16</v>
      </c>
      <c r="F16" s="127">
        <v>5</v>
      </c>
      <c r="G16" s="127">
        <v>0</v>
      </c>
      <c r="H16" s="127">
        <f t="shared" si="2"/>
        <v>193</v>
      </c>
      <c r="I16" s="128">
        <v>151</v>
      </c>
      <c r="J16" s="128">
        <v>516</v>
      </c>
      <c r="K16" s="128">
        <v>64</v>
      </c>
      <c r="L16" s="128">
        <v>25</v>
      </c>
      <c r="M16" s="128">
        <v>0</v>
      </c>
      <c r="N16" s="129">
        <f t="shared" si="0"/>
        <v>605</v>
      </c>
      <c r="O16" s="129">
        <f t="shared" si="1"/>
        <v>949</v>
      </c>
      <c r="P16" s="130">
        <v>271</v>
      </c>
      <c r="Q16" s="130">
        <v>250</v>
      </c>
      <c r="R16" s="130">
        <v>322</v>
      </c>
      <c r="S16" s="54"/>
      <c r="T16" s="54"/>
    </row>
    <row r="17" spans="1:20" ht="27.75" customHeight="1">
      <c r="A17" s="216">
        <v>12</v>
      </c>
      <c r="B17" s="217" t="s">
        <v>24</v>
      </c>
      <c r="C17" s="240">
        <v>238</v>
      </c>
      <c r="D17" s="241">
        <v>188</v>
      </c>
      <c r="E17" s="241">
        <v>36</v>
      </c>
      <c r="F17" s="241">
        <v>7</v>
      </c>
      <c r="G17" s="241">
        <v>6</v>
      </c>
      <c r="H17" s="241">
        <f t="shared" si="2"/>
        <v>238</v>
      </c>
      <c r="I17" s="242">
        <v>168</v>
      </c>
      <c r="J17" s="242">
        <v>564</v>
      </c>
      <c r="K17" s="242">
        <v>144</v>
      </c>
      <c r="L17" s="242">
        <v>35</v>
      </c>
      <c r="M17" s="242">
        <v>39</v>
      </c>
      <c r="N17" s="243">
        <f t="shared" si="0"/>
        <v>782</v>
      </c>
      <c r="O17" s="243">
        <f t="shared" si="1"/>
        <v>1188</v>
      </c>
      <c r="P17" s="244">
        <v>376</v>
      </c>
      <c r="Q17" s="244">
        <v>361</v>
      </c>
      <c r="R17" s="244">
        <v>433</v>
      </c>
      <c r="S17" s="54"/>
      <c r="T17" s="54"/>
    </row>
    <row r="18" spans="1:20" ht="27.75" customHeight="1">
      <c r="A18" s="44">
        <v>13</v>
      </c>
      <c r="B18" s="87" t="s">
        <v>25</v>
      </c>
      <c r="C18" s="126">
        <v>133</v>
      </c>
      <c r="D18" s="127">
        <v>114</v>
      </c>
      <c r="E18" s="127">
        <v>12</v>
      </c>
      <c r="F18" s="127">
        <v>5</v>
      </c>
      <c r="G18" s="127">
        <v>2</v>
      </c>
      <c r="H18" s="127">
        <f t="shared" si="2"/>
        <v>133</v>
      </c>
      <c r="I18" s="128">
        <v>95</v>
      </c>
      <c r="J18" s="128">
        <v>342</v>
      </c>
      <c r="K18" s="128">
        <v>48</v>
      </c>
      <c r="L18" s="128">
        <v>25</v>
      </c>
      <c r="M18" s="128">
        <v>14</v>
      </c>
      <c r="N18" s="129">
        <f t="shared" si="0"/>
        <v>429</v>
      </c>
      <c r="O18" s="129">
        <f t="shared" si="1"/>
        <v>657</v>
      </c>
      <c r="P18" s="130">
        <v>200</v>
      </c>
      <c r="Q18" s="130">
        <v>205</v>
      </c>
      <c r="R18" s="130">
        <v>224</v>
      </c>
      <c r="S18" s="54"/>
      <c r="T18" s="54"/>
    </row>
    <row r="19" spans="1:20" ht="27.75" customHeight="1">
      <c r="A19" s="216">
        <v>14</v>
      </c>
      <c r="B19" s="217" t="s">
        <v>26</v>
      </c>
      <c r="C19" s="240">
        <v>318</v>
      </c>
      <c r="D19" s="241">
        <v>265</v>
      </c>
      <c r="E19" s="241">
        <v>40</v>
      </c>
      <c r="F19" s="241">
        <v>9</v>
      </c>
      <c r="G19" s="241">
        <v>4</v>
      </c>
      <c r="H19" s="241">
        <f t="shared" si="2"/>
        <v>318</v>
      </c>
      <c r="I19" s="242">
        <v>224</v>
      </c>
      <c r="J19" s="242">
        <v>795</v>
      </c>
      <c r="K19" s="242">
        <v>160</v>
      </c>
      <c r="L19" s="242">
        <v>45</v>
      </c>
      <c r="M19" s="242">
        <v>25</v>
      </c>
      <c r="N19" s="243">
        <f t="shared" si="0"/>
        <v>1025</v>
      </c>
      <c r="O19" s="243">
        <f t="shared" si="1"/>
        <v>1567</v>
      </c>
      <c r="P19" s="244">
        <v>352</v>
      </c>
      <c r="Q19" s="244">
        <v>348</v>
      </c>
      <c r="R19" s="244">
        <v>363</v>
      </c>
      <c r="S19" s="54"/>
      <c r="T19" s="54"/>
    </row>
    <row r="20" spans="1:20" ht="27.75" customHeight="1">
      <c r="A20" s="44">
        <v>15</v>
      </c>
      <c r="B20" s="87" t="s">
        <v>27</v>
      </c>
      <c r="C20" s="126">
        <v>126</v>
      </c>
      <c r="D20" s="127">
        <v>95</v>
      </c>
      <c r="E20" s="127">
        <v>24</v>
      </c>
      <c r="F20" s="127">
        <v>4</v>
      </c>
      <c r="G20" s="127">
        <v>3</v>
      </c>
      <c r="H20" s="127">
        <f t="shared" si="2"/>
        <v>126</v>
      </c>
      <c r="I20" s="128">
        <v>85</v>
      </c>
      <c r="J20" s="128">
        <v>285</v>
      </c>
      <c r="K20" s="128">
        <v>96</v>
      </c>
      <c r="L20" s="128">
        <v>20</v>
      </c>
      <c r="M20" s="128">
        <v>22</v>
      </c>
      <c r="N20" s="129">
        <f t="shared" si="0"/>
        <v>423</v>
      </c>
      <c r="O20" s="129">
        <f t="shared" si="1"/>
        <v>634</v>
      </c>
      <c r="P20" s="130">
        <v>239</v>
      </c>
      <c r="Q20" s="130">
        <v>244</v>
      </c>
      <c r="R20" s="130">
        <v>285</v>
      </c>
      <c r="S20" s="54"/>
      <c r="T20" s="54"/>
    </row>
    <row r="21" spans="1:20" ht="27.75" customHeight="1">
      <c r="A21" s="216">
        <v>16</v>
      </c>
      <c r="B21" s="217" t="s">
        <v>28</v>
      </c>
      <c r="C21" s="240">
        <v>138</v>
      </c>
      <c r="D21" s="241">
        <v>120</v>
      </c>
      <c r="E21" s="241">
        <v>15</v>
      </c>
      <c r="F21" s="241">
        <v>2</v>
      </c>
      <c r="G21" s="241">
        <v>1</v>
      </c>
      <c r="H21" s="241">
        <f t="shared" si="2"/>
        <v>138</v>
      </c>
      <c r="I21" s="242">
        <v>115</v>
      </c>
      <c r="J21" s="242">
        <v>360</v>
      </c>
      <c r="K21" s="242">
        <v>60</v>
      </c>
      <c r="L21" s="242">
        <v>10</v>
      </c>
      <c r="M21" s="242">
        <v>11</v>
      </c>
      <c r="N21" s="243">
        <f t="shared" si="0"/>
        <v>441</v>
      </c>
      <c r="O21" s="243">
        <f t="shared" si="1"/>
        <v>694</v>
      </c>
      <c r="P21" s="244">
        <v>255</v>
      </c>
      <c r="Q21" s="244">
        <v>249</v>
      </c>
      <c r="R21" s="244">
        <v>260</v>
      </c>
      <c r="S21" s="54"/>
      <c r="T21" s="54"/>
    </row>
    <row r="22" spans="1:20" ht="27.75" customHeight="1">
      <c r="A22" s="44">
        <v>17</v>
      </c>
      <c r="B22" s="87" t="s">
        <v>29</v>
      </c>
      <c r="C22" s="126">
        <v>224</v>
      </c>
      <c r="D22" s="127">
        <v>188</v>
      </c>
      <c r="E22" s="127">
        <v>28</v>
      </c>
      <c r="F22" s="127">
        <v>4</v>
      </c>
      <c r="G22" s="127">
        <v>4</v>
      </c>
      <c r="H22" s="127">
        <f t="shared" si="2"/>
        <v>224</v>
      </c>
      <c r="I22" s="128">
        <v>163</v>
      </c>
      <c r="J22" s="128">
        <v>564</v>
      </c>
      <c r="K22" s="128">
        <v>112</v>
      </c>
      <c r="L22" s="128">
        <v>20</v>
      </c>
      <c r="M22" s="128">
        <v>25</v>
      </c>
      <c r="N22" s="129">
        <f t="shared" si="0"/>
        <v>721</v>
      </c>
      <c r="O22" s="129">
        <f t="shared" si="1"/>
        <v>1108</v>
      </c>
      <c r="P22" s="130">
        <v>318</v>
      </c>
      <c r="Q22" s="130">
        <v>317</v>
      </c>
      <c r="R22" s="130">
        <v>329</v>
      </c>
      <c r="S22" s="54"/>
      <c r="T22" s="54"/>
    </row>
    <row r="23" spans="1:20" ht="27.75" customHeight="1">
      <c r="A23" s="216">
        <v>18</v>
      </c>
      <c r="B23" s="217" t="s">
        <v>30</v>
      </c>
      <c r="C23" s="240">
        <v>390</v>
      </c>
      <c r="D23" s="241">
        <v>334</v>
      </c>
      <c r="E23" s="241">
        <v>37</v>
      </c>
      <c r="F23" s="241">
        <v>12</v>
      </c>
      <c r="G23" s="241">
        <v>7</v>
      </c>
      <c r="H23" s="241">
        <f t="shared" si="2"/>
        <v>390</v>
      </c>
      <c r="I23" s="242">
        <v>291</v>
      </c>
      <c r="J23" s="242">
        <v>1002</v>
      </c>
      <c r="K23" s="242">
        <v>148</v>
      </c>
      <c r="L23" s="242">
        <v>60</v>
      </c>
      <c r="M23" s="242">
        <v>47</v>
      </c>
      <c r="N23" s="243">
        <f t="shared" si="0"/>
        <v>1257</v>
      </c>
      <c r="O23" s="243">
        <f t="shared" si="1"/>
        <v>1938</v>
      </c>
      <c r="P23" s="244">
        <v>466</v>
      </c>
      <c r="Q23" s="244">
        <v>458</v>
      </c>
      <c r="R23" s="244">
        <v>546</v>
      </c>
      <c r="S23" s="54"/>
      <c r="T23" s="54"/>
    </row>
    <row r="24" spans="1:19" ht="18" customHeight="1">
      <c r="A24" s="430" t="s">
        <v>8</v>
      </c>
      <c r="B24" s="431"/>
      <c r="C24" s="131">
        <v>5638</v>
      </c>
      <c r="D24" s="131">
        <v>4778</v>
      </c>
      <c r="E24" s="131">
        <v>648</v>
      </c>
      <c r="F24" s="131">
        <v>138</v>
      </c>
      <c r="G24" s="131">
        <v>72</v>
      </c>
      <c r="H24" s="131">
        <f>SUM(H6:H23)</f>
        <v>5638</v>
      </c>
      <c r="I24" s="131">
        <v>4231</v>
      </c>
      <c r="J24" s="131">
        <v>14334</v>
      </c>
      <c r="K24" s="131">
        <v>2592</v>
      </c>
      <c r="L24" s="131">
        <v>690</v>
      </c>
      <c r="M24" s="131">
        <v>482</v>
      </c>
      <c r="N24" s="131">
        <f>SUM(N6:N23)</f>
        <v>18098</v>
      </c>
      <c r="O24" s="131">
        <f>SUM(O6:O23)</f>
        <v>27967</v>
      </c>
      <c r="P24" s="131">
        <f>SUM(P6:P23)</f>
        <v>7533</v>
      </c>
      <c r="Q24" s="131">
        <f>SUM(Q6:Q23)</f>
        <v>7521</v>
      </c>
      <c r="R24" s="131">
        <f>SUM(R6:R23)</f>
        <v>8530</v>
      </c>
      <c r="S24" s="54">
        <f>R24-P24</f>
        <v>997</v>
      </c>
    </row>
    <row r="25" spans="3:15" ht="14.25" customHeight="1" hidden="1">
      <c r="C25">
        <v>2618</v>
      </c>
      <c r="D25">
        <v>2166</v>
      </c>
      <c r="E25">
        <v>336</v>
      </c>
      <c r="F25">
        <v>73</v>
      </c>
      <c r="G25">
        <v>43</v>
      </c>
      <c r="I25">
        <v>1615</v>
      </c>
      <c r="J25">
        <v>6498</v>
      </c>
      <c r="K25">
        <v>1344</v>
      </c>
      <c r="L25">
        <v>365</v>
      </c>
      <c r="M25">
        <v>278</v>
      </c>
      <c r="N25" s="55">
        <f>SUM(J25:M25)</f>
        <v>8485</v>
      </c>
      <c r="O25" s="56">
        <f>SUM(H25:M25)</f>
        <v>10100</v>
      </c>
    </row>
    <row r="26" ht="21.75" customHeight="1" hidden="1">
      <c r="B26" t="s">
        <v>31</v>
      </c>
    </row>
    <row r="29" spans="10:13" ht="12.75">
      <c r="J29" s="15"/>
      <c r="L29" s="15"/>
      <c r="M29" s="15"/>
    </row>
    <row r="30" ht="12.75">
      <c r="N30" s="15"/>
    </row>
  </sheetData>
  <sheetProtection/>
  <mergeCells count="16">
    <mergeCell ref="D4:G4"/>
    <mergeCell ref="H4:H5"/>
    <mergeCell ref="I4:I5"/>
    <mergeCell ref="H3:N3"/>
    <mergeCell ref="C3:G3"/>
    <mergeCell ref="C4:C5"/>
    <mergeCell ref="O3:O5"/>
    <mergeCell ref="J4:N4"/>
    <mergeCell ref="A24:B24"/>
    <mergeCell ref="A1:R1"/>
    <mergeCell ref="A2:A5"/>
    <mergeCell ref="B2:B5"/>
    <mergeCell ref="C2:O2"/>
    <mergeCell ref="P2:P5"/>
    <mergeCell ref="Q2:Q5"/>
    <mergeCell ref="R2:R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50" zoomScaleNormal="50" zoomScalePageLayoutView="0" workbookViewId="0" topLeftCell="A1">
      <selection activeCell="AN8" sqref="AN8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8.25390625" style="0" bestFit="1" customWidth="1"/>
    <col min="4" max="4" width="6.75390625" style="0" bestFit="1" customWidth="1"/>
    <col min="5" max="5" width="6.125" style="0" customWidth="1"/>
    <col min="6" max="6" width="5.625" style="0" customWidth="1"/>
    <col min="7" max="7" width="6.125" style="0" customWidth="1"/>
    <col min="8" max="8" width="5.625" style="0" customWidth="1"/>
    <col min="9" max="9" width="6.125" style="0" customWidth="1"/>
    <col min="10" max="10" width="5.625" style="0" customWidth="1"/>
    <col min="11" max="11" width="6.875" style="0" customWidth="1"/>
    <col min="12" max="12" width="5.625" style="0" customWidth="1"/>
    <col min="13" max="13" width="6.875" style="0" customWidth="1"/>
    <col min="14" max="14" width="5.625" style="0" customWidth="1"/>
    <col min="15" max="16" width="6.75390625" style="0" bestFit="1" customWidth="1"/>
    <col min="17" max="17" width="6.00390625" style="0" customWidth="1"/>
    <col min="18" max="18" width="5.625" style="0" customWidth="1"/>
    <col min="19" max="19" width="6.00390625" style="0" customWidth="1"/>
    <col min="20" max="20" width="5.625" style="0" customWidth="1"/>
    <col min="21" max="21" width="6.00390625" style="0" customWidth="1"/>
    <col min="22" max="22" width="5.625" style="0" customWidth="1"/>
    <col min="23" max="23" width="8.25390625" style="0" bestFit="1" customWidth="1"/>
    <col min="24" max="24" width="7.625" style="0" customWidth="1"/>
    <col min="25" max="25" width="8.25390625" style="0" bestFit="1" customWidth="1"/>
    <col min="26" max="26" width="6.875" style="0" customWidth="1"/>
    <col min="27" max="27" width="10.00390625" style="0" bestFit="1" customWidth="1"/>
    <col min="28" max="28" width="8.25390625" style="0" bestFit="1" customWidth="1"/>
    <col min="29" max="29" width="9.00390625" style="0" customWidth="1"/>
    <col min="30" max="31" width="13.75390625" style="0" customWidth="1"/>
    <col min="32" max="32" width="13.375" style="0" customWidth="1"/>
    <col min="33" max="33" width="14.875" style="0" customWidth="1"/>
    <col min="34" max="34" width="14.25390625" style="0" customWidth="1"/>
  </cols>
  <sheetData>
    <row r="1" spans="1:33" s="7" customFormat="1" ht="36" customHeight="1">
      <c r="A1" s="458" t="s">
        <v>45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</row>
    <row r="2" spans="1:33" ht="18" customHeight="1">
      <c r="A2" s="443" t="s">
        <v>177</v>
      </c>
      <c r="B2" s="472" t="s">
        <v>10</v>
      </c>
      <c r="C2" s="475" t="s">
        <v>267</v>
      </c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59" t="s">
        <v>272</v>
      </c>
      <c r="AE2" s="459"/>
      <c r="AF2" s="459" t="s">
        <v>273</v>
      </c>
      <c r="AG2" s="459"/>
    </row>
    <row r="3" spans="1:34" ht="46.5" customHeight="1">
      <c r="A3" s="443"/>
      <c r="B3" s="473"/>
      <c r="C3" s="459" t="s">
        <v>46</v>
      </c>
      <c r="D3" s="459"/>
      <c r="E3" s="459"/>
      <c r="F3" s="459"/>
      <c r="G3" s="459" t="s">
        <v>47</v>
      </c>
      <c r="H3" s="459"/>
      <c r="I3" s="459"/>
      <c r="J3" s="459"/>
      <c r="K3" s="459" t="s">
        <v>48</v>
      </c>
      <c r="L3" s="459"/>
      <c r="M3" s="459"/>
      <c r="N3" s="459"/>
      <c r="O3" s="459" t="s">
        <v>49</v>
      </c>
      <c r="P3" s="459"/>
      <c r="Q3" s="459"/>
      <c r="R3" s="459"/>
      <c r="S3" s="459" t="s">
        <v>50</v>
      </c>
      <c r="T3" s="459"/>
      <c r="U3" s="459"/>
      <c r="V3" s="459"/>
      <c r="W3" s="459" t="s">
        <v>51</v>
      </c>
      <c r="X3" s="459"/>
      <c r="Y3" s="459"/>
      <c r="Z3" s="459"/>
      <c r="AA3" s="467" t="s">
        <v>8</v>
      </c>
      <c r="AB3" s="467"/>
      <c r="AC3" s="468" t="s">
        <v>7</v>
      </c>
      <c r="AD3" s="459"/>
      <c r="AE3" s="459"/>
      <c r="AF3" s="459"/>
      <c r="AG3" s="459"/>
      <c r="AH3" s="62"/>
    </row>
    <row r="4" spans="1:34" ht="42" customHeight="1">
      <c r="A4" s="443"/>
      <c r="B4" s="473"/>
      <c r="C4" s="466" t="s">
        <v>52</v>
      </c>
      <c r="D4" s="466"/>
      <c r="E4" s="466" t="s">
        <v>53</v>
      </c>
      <c r="F4" s="466"/>
      <c r="G4" s="466" t="s">
        <v>52</v>
      </c>
      <c r="H4" s="466"/>
      <c r="I4" s="466" t="s">
        <v>53</v>
      </c>
      <c r="J4" s="466"/>
      <c r="K4" s="466" t="s">
        <v>52</v>
      </c>
      <c r="L4" s="466"/>
      <c r="M4" s="466" t="s">
        <v>53</v>
      </c>
      <c r="N4" s="466"/>
      <c r="O4" s="466" t="s">
        <v>52</v>
      </c>
      <c r="P4" s="466"/>
      <c r="Q4" s="466" t="s">
        <v>53</v>
      </c>
      <c r="R4" s="466"/>
      <c r="S4" s="466" t="s">
        <v>52</v>
      </c>
      <c r="T4" s="466"/>
      <c r="U4" s="466" t="s">
        <v>53</v>
      </c>
      <c r="V4" s="466"/>
      <c r="W4" s="466" t="s">
        <v>52</v>
      </c>
      <c r="X4" s="466"/>
      <c r="Y4" s="466" t="s">
        <v>53</v>
      </c>
      <c r="Z4" s="466"/>
      <c r="AA4" s="467"/>
      <c r="AB4" s="467"/>
      <c r="AC4" s="468"/>
      <c r="AD4" s="459" t="s">
        <v>54</v>
      </c>
      <c r="AE4" s="459" t="s">
        <v>55</v>
      </c>
      <c r="AF4" s="459" t="s">
        <v>54</v>
      </c>
      <c r="AG4" s="459" t="s">
        <v>55</v>
      </c>
      <c r="AH4" s="63"/>
    </row>
    <row r="5" spans="1:34" ht="24.75" thickBot="1">
      <c r="A5" s="435"/>
      <c r="B5" s="474"/>
      <c r="C5" s="99" t="s">
        <v>56</v>
      </c>
      <c r="D5" s="99" t="s">
        <v>57</v>
      </c>
      <c r="E5" s="99" t="s">
        <v>56</v>
      </c>
      <c r="F5" s="99" t="s">
        <v>57</v>
      </c>
      <c r="G5" s="99" t="s">
        <v>56</v>
      </c>
      <c r="H5" s="99" t="s">
        <v>57</v>
      </c>
      <c r="I5" s="99" t="s">
        <v>56</v>
      </c>
      <c r="J5" s="99" t="s">
        <v>57</v>
      </c>
      <c r="K5" s="99" t="s">
        <v>56</v>
      </c>
      <c r="L5" s="99" t="s">
        <v>57</v>
      </c>
      <c r="M5" s="99" t="s">
        <v>56</v>
      </c>
      <c r="N5" s="99" t="s">
        <v>57</v>
      </c>
      <c r="O5" s="99" t="s">
        <v>56</v>
      </c>
      <c r="P5" s="99" t="s">
        <v>57</v>
      </c>
      <c r="Q5" s="99" t="s">
        <v>56</v>
      </c>
      <c r="R5" s="99" t="s">
        <v>57</v>
      </c>
      <c r="S5" s="99" t="s">
        <v>56</v>
      </c>
      <c r="T5" s="99" t="s">
        <v>57</v>
      </c>
      <c r="U5" s="99" t="s">
        <v>56</v>
      </c>
      <c r="V5" s="99" t="s">
        <v>57</v>
      </c>
      <c r="W5" s="99" t="s">
        <v>56</v>
      </c>
      <c r="X5" s="99" t="s">
        <v>57</v>
      </c>
      <c r="Y5" s="99" t="s">
        <v>56</v>
      </c>
      <c r="Z5" s="99" t="s">
        <v>57</v>
      </c>
      <c r="AA5" s="99" t="s">
        <v>58</v>
      </c>
      <c r="AB5" s="99" t="s">
        <v>57</v>
      </c>
      <c r="AC5" s="469"/>
      <c r="AD5" s="460"/>
      <c r="AE5" s="460"/>
      <c r="AF5" s="460"/>
      <c r="AG5" s="460"/>
      <c r="AH5" s="64"/>
    </row>
    <row r="6" spans="1:34" ht="27.75" customHeight="1" thickTop="1">
      <c r="A6" s="79">
        <v>1</v>
      </c>
      <c r="B6" s="80" t="s">
        <v>13</v>
      </c>
      <c r="C6" s="101">
        <v>35</v>
      </c>
      <c r="D6" s="101">
        <v>3</v>
      </c>
      <c r="E6" s="101">
        <v>36</v>
      </c>
      <c r="F6" s="101">
        <v>0</v>
      </c>
      <c r="G6" s="101">
        <v>2</v>
      </c>
      <c r="H6" s="101">
        <v>0</v>
      </c>
      <c r="I6" s="101">
        <v>2</v>
      </c>
      <c r="J6" s="101">
        <v>0</v>
      </c>
      <c r="K6" s="101">
        <v>21</v>
      </c>
      <c r="L6" s="101">
        <v>1</v>
      </c>
      <c r="M6" s="101">
        <v>2</v>
      </c>
      <c r="N6" s="101">
        <v>0</v>
      </c>
      <c r="O6" s="101">
        <v>16</v>
      </c>
      <c r="P6" s="101">
        <v>1</v>
      </c>
      <c r="Q6" s="101">
        <v>12</v>
      </c>
      <c r="R6" s="101">
        <v>1</v>
      </c>
      <c r="S6" s="101">
        <v>3</v>
      </c>
      <c r="T6" s="101">
        <v>0</v>
      </c>
      <c r="U6" s="101">
        <v>2</v>
      </c>
      <c r="V6" s="101">
        <v>0</v>
      </c>
      <c r="W6" s="101">
        <v>154</v>
      </c>
      <c r="X6" s="101">
        <v>87</v>
      </c>
      <c r="Y6" s="101">
        <v>153</v>
      </c>
      <c r="Z6" s="101">
        <v>0</v>
      </c>
      <c r="AA6" s="101">
        <v>438</v>
      </c>
      <c r="AB6" s="101">
        <v>93</v>
      </c>
      <c r="AC6" s="233">
        <v>531</v>
      </c>
      <c r="AD6" s="102">
        <v>456</v>
      </c>
      <c r="AE6" s="102">
        <v>322</v>
      </c>
      <c r="AF6" s="102">
        <v>455</v>
      </c>
      <c r="AG6" s="102">
        <v>320</v>
      </c>
      <c r="AH6" s="54"/>
    </row>
    <row r="7" spans="1:34" ht="27.75" customHeight="1">
      <c r="A7" s="216">
        <v>2</v>
      </c>
      <c r="B7" s="217" t="s">
        <v>14</v>
      </c>
      <c r="C7" s="234">
        <v>10</v>
      </c>
      <c r="D7" s="234">
        <v>2</v>
      </c>
      <c r="E7" s="234">
        <v>5</v>
      </c>
      <c r="F7" s="234">
        <v>0</v>
      </c>
      <c r="G7" s="234">
        <v>0</v>
      </c>
      <c r="H7" s="234">
        <v>0</v>
      </c>
      <c r="I7" s="234">
        <v>0</v>
      </c>
      <c r="J7" s="234">
        <v>0</v>
      </c>
      <c r="K7" s="234">
        <v>0</v>
      </c>
      <c r="L7" s="234">
        <v>0</v>
      </c>
      <c r="M7" s="234">
        <v>1</v>
      </c>
      <c r="N7" s="234">
        <v>0</v>
      </c>
      <c r="O7" s="234">
        <v>5</v>
      </c>
      <c r="P7" s="234">
        <v>0</v>
      </c>
      <c r="Q7" s="234">
        <v>0</v>
      </c>
      <c r="R7" s="234">
        <v>0</v>
      </c>
      <c r="S7" s="234">
        <v>1</v>
      </c>
      <c r="T7" s="234">
        <v>1</v>
      </c>
      <c r="U7" s="234">
        <v>0</v>
      </c>
      <c r="V7" s="234">
        <v>0</v>
      </c>
      <c r="W7" s="234">
        <v>157</v>
      </c>
      <c r="X7" s="234">
        <v>32</v>
      </c>
      <c r="Y7" s="234">
        <v>97</v>
      </c>
      <c r="Z7" s="234">
        <v>1</v>
      </c>
      <c r="AA7" s="235">
        <v>276</v>
      </c>
      <c r="AB7" s="235">
        <v>36</v>
      </c>
      <c r="AC7" s="236">
        <v>312</v>
      </c>
      <c r="AD7" s="237">
        <v>596</v>
      </c>
      <c r="AE7" s="237">
        <v>507</v>
      </c>
      <c r="AF7" s="237">
        <v>560</v>
      </c>
      <c r="AG7" s="237">
        <v>480</v>
      </c>
      <c r="AH7" s="54"/>
    </row>
    <row r="8" spans="1:34" ht="27.75" customHeight="1">
      <c r="A8" s="44">
        <v>3</v>
      </c>
      <c r="B8" s="87" t="s">
        <v>15</v>
      </c>
      <c r="C8" s="103">
        <v>32</v>
      </c>
      <c r="D8" s="103">
        <v>10</v>
      </c>
      <c r="E8" s="103">
        <v>33</v>
      </c>
      <c r="F8" s="103">
        <v>0</v>
      </c>
      <c r="G8" s="103">
        <v>0</v>
      </c>
      <c r="H8" s="103">
        <v>0</v>
      </c>
      <c r="I8" s="103">
        <v>3</v>
      </c>
      <c r="J8" s="103">
        <v>0</v>
      </c>
      <c r="K8" s="103">
        <v>3</v>
      </c>
      <c r="L8" s="103">
        <v>0</v>
      </c>
      <c r="M8" s="103">
        <v>0</v>
      </c>
      <c r="N8" s="103">
        <v>0</v>
      </c>
      <c r="O8" s="103">
        <v>35</v>
      </c>
      <c r="P8" s="103">
        <v>7</v>
      </c>
      <c r="Q8" s="103">
        <v>10</v>
      </c>
      <c r="R8" s="103">
        <v>0</v>
      </c>
      <c r="S8" s="103">
        <v>1</v>
      </c>
      <c r="T8" s="103">
        <v>0</v>
      </c>
      <c r="U8" s="103">
        <v>2</v>
      </c>
      <c r="V8" s="103">
        <v>0</v>
      </c>
      <c r="W8" s="103">
        <v>168</v>
      </c>
      <c r="X8" s="103">
        <v>90</v>
      </c>
      <c r="Y8" s="103">
        <v>242</v>
      </c>
      <c r="Z8" s="103">
        <v>4</v>
      </c>
      <c r="AA8" s="101">
        <v>529</v>
      </c>
      <c r="AB8" s="101">
        <v>111</v>
      </c>
      <c r="AC8" s="139">
        <v>640</v>
      </c>
      <c r="AD8" s="104">
        <v>548</v>
      </c>
      <c r="AE8" s="104">
        <v>422</v>
      </c>
      <c r="AF8" s="104">
        <v>553</v>
      </c>
      <c r="AG8" s="104">
        <v>426</v>
      </c>
      <c r="AH8" s="54"/>
    </row>
    <row r="9" spans="1:34" ht="27.75" customHeight="1">
      <c r="A9" s="216">
        <v>4</v>
      </c>
      <c r="B9" s="217" t="s">
        <v>16</v>
      </c>
      <c r="C9" s="234">
        <v>272</v>
      </c>
      <c r="D9" s="234">
        <v>68</v>
      </c>
      <c r="E9" s="234">
        <v>100</v>
      </c>
      <c r="F9" s="234">
        <v>1</v>
      </c>
      <c r="G9" s="234">
        <v>1</v>
      </c>
      <c r="H9" s="234">
        <v>1</v>
      </c>
      <c r="I9" s="234">
        <v>0</v>
      </c>
      <c r="J9" s="234">
        <v>0</v>
      </c>
      <c r="K9" s="234">
        <v>25</v>
      </c>
      <c r="L9" s="234">
        <v>8</v>
      </c>
      <c r="M9" s="234">
        <v>0</v>
      </c>
      <c r="N9" s="234">
        <v>0</v>
      </c>
      <c r="O9" s="234">
        <v>20</v>
      </c>
      <c r="P9" s="234">
        <v>2</v>
      </c>
      <c r="Q9" s="234">
        <v>4</v>
      </c>
      <c r="R9" s="234">
        <v>0</v>
      </c>
      <c r="S9" s="234">
        <v>1</v>
      </c>
      <c r="T9" s="234">
        <v>0</v>
      </c>
      <c r="U9" s="234">
        <v>8</v>
      </c>
      <c r="V9" s="234">
        <v>0</v>
      </c>
      <c r="W9" s="234">
        <v>776</v>
      </c>
      <c r="X9" s="234">
        <v>321</v>
      </c>
      <c r="Y9" s="234">
        <v>436</v>
      </c>
      <c r="Z9" s="234">
        <v>3</v>
      </c>
      <c r="AA9" s="235">
        <v>1643</v>
      </c>
      <c r="AB9" s="235">
        <v>404</v>
      </c>
      <c r="AC9" s="236">
        <v>2047</v>
      </c>
      <c r="AD9" s="237">
        <v>1773</v>
      </c>
      <c r="AE9" s="237">
        <v>1302</v>
      </c>
      <c r="AF9" s="237">
        <v>1805</v>
      </c>
      <c r="AG9" s="237">
        <v>1322</v>
      </c>
      <c r="AH9" s="54"/>
    </row>
    <row r="10" spans="1:34" ht="27.75" customHeight="1">
      <c r="A10" s="44">
        <v>5</v>
      </c>
      <c r="B10" s="87" t="s">
        <v>17</v>
      </c>
      <c r="C10" s="103">
        <v>143</v>
      </c>
      <c r="D10" s="103">
        <v>33</v>
      </c>
      <c r="E10" s="103">
        <v>51</v>
      </c>
      <c r="F10" s="103">
        <v>1</v>
      </c>
      <c r="G10" s="103">
        <v>2</v>
      </c>
      <c r="H10" s="103">
        <v>0</v>
      </c>
      <c r="I10" s="103">
        <v>1</v>
      </c>
      <c r="J10" s="103">
        <v>0</v>
      </c>
      <c r="K10" s="103">
        <v>13</v>
      </c>
      <c r="L10" s="103">
        <v>3</v>
      </c>
      <c r="M10" s="103">
        <v>1</v>
      </c>
      <c r="N10" s="103">
        <v>0</v>
      </c>
      <c r="O10" s="103">
        <v>28</v>
      </c>
      <c r="P10" s="103">
        <v>12</v>
      </c>
      <c r="Q10" s="103">
        <v>3</v>
      </c>
      <c r="R10" s="103">
        <v>0</v>
      </c>
      <c r="S10" s="103">
        <v>2</v>
      </c>
      <c r="T10" s="103">
        <v>2</v>
      </c>
      <c r="U10" s="103">
        <v>5</v>
      </c>
      <c r="V10" s="103">
        <v>0</v>
      </c>
      <c r="W10" s="103">
        <v>536</v>
      </c>
      <c r="X10" s="103">
        <v>202</v>
      </c>
      <c r="Y10" s="103">
        <v>311</v>
      </c>
      <c r="Z10" s="103">
        <v>0</v>
      </c>
      <c r="AA10" s="101">
        <v>1096</v>
      </c>
      <c r="AB10" s="101">
        <v>253</v>
      </c>
      <c r="AC10" s="139">
        <v>1349</v>
      </c>
      <c r="AD10" s="104">
        <v>1200</v>
      </c>
      <c r="AE10" s="104">
        <v>918</v>
      </c>
      <c r="AF10" s="104">
        <v>1251</v>
      </c>
      <c r="AG10" s="104">
        <v>943</v>
      </c>
      <c r="AH10" s="54"/>
    </row>
    <row r="11" spans="1:34" ht="27.75" customHeight="1">
      <c r="A11" s="216">
        <v>6</v>
      </c>
      <c r="B11" s="217" t="s">
        <v>18</v>
      </c>
      <c r="C11" s="234">
        <v>213</v>
      </c>
      <c r="D11" s="234">
        <v>59</v>
      </c>
      <c r="E11" s="234">
        <v>96</v>
      </c>
      <c r="F11" s="234">
        <v>2</v>
      </c>
      <c r="G11" s="234">
        <v>1</v>
      </c>
      <c r="H11" s="234">
        <v>0</v>
      </c>
      <c r="I11" s="234">
        <v>0</v>
      </c>
      <c r="J11" s="234">
        <v>0</v>
      </c>
      <c r="K11" s="234">
        <v>22</v>
      </c>
      <c r="L11" s="234">
        <v>3</v>
      </c>
      <c r="M11" s="234">
        <v>2</v>
      </c>
      <c r="N11" s="234">
        <v>0</v>
      </c>
      <c r="O11" s="234">
        <v>37</v>
      </c>
      <c r="P11" s="234">
        <v>9</v>
      </c>
      <c r="Q11" s="234">
        <v>2</v>
      </c>
      <c r="R11" s="234">
        <v>0</v>
      </c>
      <c r="S11" s="234">
        <v>0</v>
      </c>
      <c r="T11" s="234">
        <v>0</v>
      </c>
      <c r="U11" s="234">
        <v>1</v>
      </c>
      <c r="V11" s="234">
        <v>0</v>
      </c>
      <c r="W11" s="234">
        <v>695</v>
      </c>
      <c r="X11" s="234">
        <v>234</v>
      </c>
      <c r="Y11" s="234">
        <v>391</v>
      </c>
      <c r="Z11" s="234">
        <v>5</v>
      </c>
      <c r="AA11" s="235">
        <v>1460</v>
      </c>
      <c r="AB11" s="235">
        <v>312</v>
      </c>
      <c r="AC11" s="236">
        <v>1772</v>
      </c>
      <c r="AD11" s="237">
        <v>1529</v>
      </c>
      <c r="AE11" s="237">
        <v>1136</v>
      </c>
      <c r="AF11" s="237">
        <v>1555</v>
      </c>
      <c r="AG11" s="237">
        <v>1157</v>
      </c>
      <c r="AH11" s="54"/>
    </row>
    <row r="12" spans="1:34" ht="27.75" customHeight="1">
      <c r="A12" s="44">
        <v>7</v>
      </c>
      <c r="B12" s="87" t="s">
        <v>19</v>
      </c>
      <c r="C12" s="103">
        <v>25</v>
      </c>
      <c r="D12" s="103">
        <v>7</v>
      </c>
      <c r="E12" s="103">
        <v>12</v>
      </c>
      <c r="F12" s="103">
        <v>0</v>
      </c>
      <c r="G12" s="103">
        <v>1</v>
      </c>
      <c r="H12" s="103">
        <v>0</v>
      </c>
      <c r="I12" s="103">
        <v>1</v>
      </c>
      <c r="J12" s="103">
        <v>0</v>
      </c>
      <c r="K12" s="103">
        <v>17</v>
      </c>
      <c r="L12" s="103">
        <v>4</v>
      </c>
      <c r="M12" s="103">
        <v>4</v>
      </c>
      <c r="N12" s="103">
        <v>0</v>
      </c>
      <c r="O12" s="103">
        <v>9</v>
      </c>
      <c r="P12" s="103">
        <v>3</v>
      </c>
      <c r="Q12" s="103">
        <v>3</v>
      </c>
      <c r="R12" s="103">
        <v>0</v>
      </c>
      <c r="S12" s="103">
        <v>2</v>
      </c>
      <c r="T12" s="103">
        <v>0</v>
      </c>
      <c r="U12" s="103">
        <v>0</v>
      </c>
      <c r="V12" s="103">
        <v>0</v>
      </c>
      <c r="W12" s="103">
        <v>98</v>
      </c>
      <c r="X12" s="103">
        <v>45</v>
      </c>
      <c r="Y12" s="103">
        <v>87</v>
      </c>
      <c r="Z12" s="103">
        <v>3</v>
      </c>
      <c r="AA12" s="101">
        <v>259</v>
      </c>
      <c r="AB12" s="101">
        <v>62</v>
      </c>
      <c r="AC12" s="139">
        <v>321</v>
      </c>
      <c r="AD12" s="104">
        <v>278</v>
      </c>
      <c r="AE12" s="104">
        <v>196</v>
      </c>
      <c r="AF12" s="104">
        <v>286</v>
      </c>
      <c r="AG12" s="104">
        <v>199</v>
      </c>
      <c r="AH12" s="54"/>
    </row>
    <row r="13" spans="1:34" ht="27.75" customHeight="1">
      <c r="A13" s="216">
        <v>8</v>
      </c>
      <c r="B13" s="217" t="s">
        <v>20</v>
      </c>
      <c r="C13" s="234">
        <v>40</v>
      </c>
      <c r="D13" s="234">
        <v>15</v>
      </c>
      <c r="E13" s="234">
        <v>37</v>
      </c>
      <c r="F13" s="234">
        <v>1</v>
      </c>
      <c r="G13" s="234">
        <v>2</v>
      </c>
      <c r="H13" s="234">
        <v>0</v>
      </c>
      <c r="I13" s="234">
        <v>1</v>
      </c>
      <c r="J13" s="234">
        <v>0</v>
      </c>
      <c r="K13" s="234">
        <v>17</v>
      </c>
      <c r="L13" s="234">
        <v>3</v>
      </c>
      <c r="M13" s="234">
        <v>9</v>
      </c>
      <c r="N13" s="234">
        <v>1</v>
      </c>
      <c r="O13" s="234">
        <v>14</v>
      </c>
      <c r="P13" s="234">
        <v>3</v>
      </c>
      <c r="Q13" s="234">
        <v>7</v>
      </c>
      <c r="R13" s="234">
        <v>0</v>
      </c>
      <c r="S13" s="234">
        <v>2</v>
      </c>
      <c r="T13" s="234">
        <v>0</v>
      </c>
      <c r="U13" s="234">
        <v>4</v>
      </c>
      <c r="V13" s="234">
        <v>0</v>
      </c>
      <c r="W13" s="234">
        <v>113</v>
      </c>
      <c r="X13" s="234">
        <v>54</v>
      </c>
      <c r="Y13" s="234">
        <v>107</v>
      </c>
      <c r="Z13" s="234">
        <v>2</v>
      </c>
      <c r="AA13" s="235">
        <v>353</v>
      </c>
      <c r="AB13" s="235">
        <v>79</v>
      </c>
      <c r="AC13" s="236">
        <v>432</v>
      </c>
      <c r="AD13" s="237">
        <v>372</v>
      </c>
      <c r="AE13" s="237">
        <v>229</v>
      </c>
      <c r="AF13" s="237">
        <v>383</v>
      </c>
      <c r="AG13" s="237">
        <v>230</v>
      </c>
      <c r="AH13" s="54"/>
    </row>
    <row r="14" spans="1:34" ht="27.75" customHeight="1">
      <c r="A14" s="44">
        <v>9</v>
      </c>
      <c r="B14" s="87" t="s">
        <v>21</v>
      </c>
      <c r="C14" s="103">
        <v>80</v>
      </c>
      <c r="D14" s="103">
        <v>16</v>
      </c>
      <c r="E14" s="103">
        <v>34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31</v>
      </c>
      <c r="L14" s="103">
        <v>10</v>
      </c>
      <c r="M14" s="103">
        <v>9</v>
      </c>
      <c r="N14" s="103">
        <v>0</v>
      </c>
      <c r="O14" s="103">
        <v>28</v>
      </c>
      <c r="P14" s="103">
        <v>5</v>
      </c>
      <c r="Q14" s="103">
        <v>3</v>
      </c>
      <c r="R14" s="103">
        <v>0</v>
      </c>
      <c r="S14" s="103">
        <v>3</v>
      </c>
      <c r="T14" s="103">
        <v>2</v>
      </c>
      <c r="U14" s="103">
        <v>0</v>
      </c>
      <c r="V14" s="103">
        <v>0</v>
      </c>
      <c r="W14" s="103">
        <v>299</v>
      </c>
      <c r="X14" s="103">
        <v>132</v>
      </c>
      <c r="Y14" s="103">
        <v>158</v>
      </c>
      <c r="Z14" s="103">
        <v>0</v>
      </c>
      <c r="AA14" s="101">
        <v>645</v>
      </c>
      <c r="AB14" s="101">
        <v>165</v>
      </c>
      <c r="AC14" s="139">
        <v>810</v>
      </c>
      <c r="AD14" s="104">
        <v>666</v>
      </c>
      <c r="AE14" s="104">
        <v>470</v>
      </c>
      <c r="AF14" s="104">
        <v>673</v>
      </c>
      <c r="AG14" s="104">
        <v>476</v>
      </c>
      <c r="AH14" s="54"/>
    </row>
    <row r="15" spans="1:34" ht="27.75" customHeight="1">
      <c r="A15" s="216">
        <v>10</v>
      </c>
      <c r="B15" s="217" t="s">
        <v>22</v>
      </c>
      <c r="C15" s="234">
        <v>19</v>
      </c>
      <c r="D15" s="234">
        <v>4</v>
      </c>
      <c r="E15" s="234">
        <v>20</v>
      </c>
      <c r="F15" s="234">
        <v>0</v>
      </c>
      <c r="G15" s="234">
        <v>1</v>
      </c>
      <c r="H15" s="234">
        <v>0</v>
      </c>
      <c r="I15" s="234">
        <v>2</v>
      </c>
      <c r="J15" s="234">
        <v>0</v>
      </c>
      <c r="K15" s="234">
        <v>6</v>
      </c>
      <c r="L15" s="234">
        <v>1</v>
      </c>
      <c r="M15" s="234">
        <v>0</v>
      </c>
      <c r="N15" s="234">
        <v>0</v>
      </c>
      <c r="O15" s="234">
        <v>23</v>
      </c>
      <c r="P15" s="234">
        <v>7</v>
      </c>
      <c r="Q15" s="234">
        <v>2</v>
      </c>
      <c r="R15" s="234">
        <v>0</v>
      </c>
      <c r="S15" s="234">
        <v>0</v>
      </c>
      <c r="T15" s="234">
        <v>0</v>
      </c>
      <c r="U15" s="234">
        <v>0</v>
      </c>
      <c r="V15" s="234">
        <v>0</v>
      </c>
      <c r="W15" s="234">
        <v>61</v>
      </c>
      <c r="X15" s="234">
        <v>18</v>
      </c>
      <c r="Y15" s="234">
        <v>53</v>
      </c>
      <c r="Z15" s="234">
        <v>0</v>
      </c>
      <c r="AA15" s="235">
        <v>187</v>
      </c>
      <c r="AB15" s="235">
        <v>30</v>
      </c>
      <c r="AC15" s="236">
        <v>217</v>
      </c>
      <c r="AD15" s="237">
        <v>200</v>
      </c>
      <c r="AE15" s="237">
        <v>117</v>
      </c>
      <c r="AF15" s="237">
        <v>267</v>
      </c>
      <c r="AG15" s="237">
        <v>157</v>
      </c>
      <c r="AH15" s="54"/>
    </row>
    <row r="16" spans="1:34" ht="27.75" customHeight="1">
      <c r="A16" s="44">
        <v>11</v>
      </c>
      <c r="B16" s="87" t="s">
        <v>23</v>
      </c>
      <c r="C16" s="103">
        <v>47</v>
      </c>
      <c r="D16" s="103">
        <v>20</v>
      </c>
      <c r="E16" s="103">
        <v>65</v>
      </c>
      <c r="F16" s="103">
        <v>2</v>
      </c>
      <c r="G16" s="103">
        <v>11</v>
      </c>
      <c r="H16" s="103">
        <v>2</v>
      </c>
      <c r="I16" s="103">
        <v>3</v>
      </c>
      <c r="J16" s="103">
        <v>0</v>
      </c>
      <c r="K16" s="103">
        <v>6</v>
      </c>
      <c r="L16" s="103">
        <v>2</v>
      </c>
      <c r="M16" s="103">
        <v>1</v>
      </c>
      <c r="N16" s="103">
        <v>0</v>
      </c>
      <c r="O16" s="103">
        <v>20</v>
      </c>
      <c r="P16" s="103">
        <v>10</v>
      </c>
      <c r="Q16" s="103">
        <v>11</v>
      </c>
      <c r="R16" s="103">
        <v>0</v>
      </c>
      <c r="S16" s="103">
        <v>1</v>
      </c>
      <c r="T16" s="103">
        <v>1</v>
      </c>
      <c r="U16" s="103">
        <v>2</v>
      </c>
      <c r="V16" s="103">
        <v>0</v>
      </c>
      <c r="W16" s="103">
        <v>333</v>
      </c>
      <c r="X16" s="103">
        <v>170</v>
      </c>
      <c r="Y16" s="103">
        <v>404</v>
      </c>
      <c r="Z16" s="103">
        <v>3</v>
      </c>
      <c r="AA16" s="101">
        <v>904</v>
      </c>
      <c r="AB16" s="101">
        <v>210</v>
      </c>
      <c r="AC16" s="139">
        <v>1114</v>
      </c>
      <c r="AD16" s="104">
        <v>941</v>
      </c>
      <c r="AE16" s="104">
        <v>763</v>
      </c>
      <c r="AF16" s="104">
        <v>953</v>
      </c>
      <c r="AG16" s="104">
        <v>770</v>
      </c>
      <c r="AH16" s="54"/>
    </row>
    <row r="17" spans="1:34" ht="27.75" customHeight="1">
      <c r="A17" s="216">
        <v>12</v>
      </c>
      <c r="B17" s="217" t="s">
        <v>24</v>
      </c>
      <c r="C17" s="234">
        <v>30</v>
      </c>
      <c r="D17" s="234">
        <v>8</v>
      </c>
      <c r="E17" s="234">
        <v>40</v>
      </c>
      <c r="F17" s="234">
        <v>1</v>
      </c>
      <c r="G17" s="234">
        <v>1</v>
      </c>
      <c r="H17" s="234">
        <v>0</v>
      </c>
      <c r="I17" s="234">
        <v>0</v>
      </c>
      <c r="J17" s="234">
        <v>0</v>
      </c>
      <c r="K17" s="234">
        <v>19</v>
      </c>
      <c r="L17" s="234">
        <v>3</v>
      </c>
      <c r="M17" s="234">
        <v>10</v>
      </c>
      <c r="N17" s="234">
        <v>0</v>
      </c>
      <c r="O17" s="234">
        <v>23</v>
      </c>
      <c r="P17" s="234">
        <v>6</v>
      </c>
      <c r="Q17" s="234">
        <v>6</v>
      </c>
      <c r="R17" s="234">
        <v>0</v>
      </c>
      <c r="S17" s="234">
        <v>1</v>
      </c>
      <c r="T17" s="234">
        <v>1</v>
      </c>
      <c r="U17" s="234">
        <v>2</v>
      </c>
      <c r="V17" s="234">
        <v>0</v>
      </c>
      <c r="W17" s="234">
        <v>85</v>
      </c>
      <c r="X17" s="234">
        <v>51</v>
      </c>
      <c r="Y17" s="234">
        <v>261</v>
      </c>
      <c r="Z17" s="234">
        <v>2</v>
      </c>
      <c r="AA17" s="235">
        <v>478</v>
      </c>
      <c r="AB17" s="235">
        <v>72</v>
      </c>
      <c r="AC17" s="236">
        <v>550</v>
      </c>
      <c r="AD17" s="237">
        <v>538</v>
      </c>
      <c r="AE17" s="237">
        <v>386</v>
      </c>
      <c r="AF17" s="237">
        <v>517</v>
      </c>
      <c r="AG17" s="237">
        <v>370</v>
      </c>
      <c r="AH17" s="54"/>
    </row>
    <row r="18" spans="1:34" ht="27.75" customHeight="1">
      <c r="A18" s="44">
        <v>13</v>
      </c>
      <c r="B18" s="87" t="s">
        <v>25</v>
      </c>
      <c r="C18" s="103">
        <v>41</v>
      </c>
      <c r="D18" s="103">
        <v>21</v>
      </c>
      <c r="E18" s="103">
        <v>41</v>
      </c>
      <c r="F18" s="103">
        <v>1</v>
      </c>
      <c r="G18" s="103">
        <v>2</v>
      </c>
      <c r="H18" s="103">
        <v>0</v>
      </c>
      <c r="I18" s="103">
        <v>2</v>
      </c>
      <c r="J18" s="103">
        <v>0</v>
      </c>
      <c r="K18" s="103">
        <v>31</v>
      </c>
      <c r="L18" s="103">
        <v>12</v>
      </c>
      <c r="M18" s="103">
        <v>3</v>
      </c>
      <c r="N18" s="103">
        <v>0</v>
      </c>
      <c r="O18" s="103">
        <v>21</v>
      </c>
      <c r="P18" s="103">
        <v>9</v>
      </c>
      <c r="Q18" s="103">
        <v>8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83</v>
      </c>
      <c r="X18" s="103">
        <v>40</v>
      </c>
      <c r="Y18" s="103">
        <v>158</v>
      </c>
      <c r="Z18" s="103">
        <v>3</v>
      </c>
      <c r="AA18" s="101">
        <v>390</v>
      </c>
      <c r="AB18" s="101">
        <v>86</v>
      </c>
      <c r="AC18" s="238">
        <v>476</v>
      </c>
      <c r="AD18" s="104">
        <v>437</v>
      </c>
      <c r="AE18" s="104">
        <v>265</v>
      </c>
      <c r="AF18" s="104">
        <v>442</v>
      </c>
      <c r="AG18" s="104">
        <v>257</v>
      </c>
      <c r="AH18" s="54"/>
    </row>
    <row r="19" spans="1:34" ht="27.75" customHeight="1">
      <c r="A19" s="216">
        <v>14</v>
      </c>
      <c r="B19" s="217" t="s">
        <v>26</v>
      </c>
      <c r="C19" s="234">
        <v>87</v>
      </c>
      <c r="D19" s="234">
        <v>20</v>
      </c>
      <c r="E19" s="234">
        <v>24</v>
      </c>
      <c r="F19" s="234">
        <v>0</v>
      </c>
      <c r="G19" s="234">
        <v>0</v>
      </c>
      <c r="H19" s="234">
        <v>0</v>
      </c>
      <c r="I19" s="234">
        <v>0</v>
      </c>
      <c r="J19" s="234">
        <v>0</v>
      </c>
      <c r="K19" s="234">
        <v>21</v>
      </c>
      <c r="L19" s="234">
        <v>3</v>
      </c>
      <c r="M19" s="234">
        <v>0</v>
      </c>
      <c r="N19" s="234">
        <v>0</v>
      </c>
      <c r="O19" s="234">
        <v>35</v>
      </c>
      <c r="P19" s="234">
        <v>8</v>
      </c>
      <c r="Q19" s="234">
        <v>3</v>
      </c>
      <c r="R19" s="234">
        <v>0</v>
      </c>
      <c r="S19" s="234">
        <v>1</v>
      </c>
      <c r="T19" s="234">
        <v>0</v>
      </c>
      <c r="U19" s="234">
        <v>4</v>
      </c>
      <c r="V19" s="234">
        <v>0</v>
      </c>
      <c r="W19" s="234">
        <v>409</v>
      </c>
      <c r="X19" s="234">
        <v>189</v>
      </c>
      <c r="Y19" s="234">
        <v>192</v>
      </c>
      <c r="Z19" s="234">
        <v>1</v>
      </c>
      <c r="AA19" s="235">
        <v>776</v>
      </c>
      <c r="AB19" s="235">
        <v>221</v>
      </c>
      <c r="AC19" s="236">
        <v>997</v>
      </c>
      <c r="AD19" s="237">
        <v>817</v>
      </c>
      <c r="AE19" s="237">
        <v>632</v>
      </c>
      <c r="AF19" s="237">
        <v>835</v>
      </c>
      <c r="AG19" s="237">
        <v>638</v>
      </c>
      <c r="AH19" s="54"/>
    </row>
    <row r="20" spans="1:34" ht="27.75" customHeight="1">
      <c r="A20" s="44">
        <v>15</v>
      </c>
      <c r="B20" s="87" t="s">
        <v>27</v>
      </c>
      <c r="C20" s="103">
        <v>2</v>
      </c>
      <c r="D20" s="103">
        <v>0</v>
      </c>
      <c r="E20" s="103">
        <v>6</v>
      </c>
      <c r="F20" s="103">
        <v>0</v>
      </c>
      <c r="G20" s="103">
        <v>0</v>
      </c>
      <c r="H20" s="103">
        <v>0</v>
      </c>
      <c r="I20" s="103">
        <v>2</v>
      </c>
      <c r="J20" s="103">
        <v>0</v>
      </c>
      <c r="K20" s="103">
        <v>6</v>
      </c>
      <c r="L20" s="103">
        <v>0</v>
      </c>
      <c r="M20" s="103">
        <v>2</v>
      </c>
      <c r="N20" s="103">
        <v>0</v>
      </c>
      <c r="O20" s="103">
        <v>9</v>
      </c>
      <c r="P20" s="103">
        <v>0</v>
      </c>
      <c r="Q20" s="103">
        <v>4</v>
      </c>
      <c r="R20" s="103">
        <v>0</v>
      </c>
      <c r="S20" s="103">
        <v>1</v>
      </c>
      <c r="T20" s="103">
        <v>0</v>
      </c>
      <c r="U20" s="103">
        <v>0</v>
      </c>
      <c r="V20" s="103">
        <v>0</v>
      </c>
      <c r="W20" s="103">
        <v>28</v>
      </c>
      <c r="X20" s="103">
        <v>11</v>
      </c>
      <c r="Y20" s="103">
        <v>60</v>
      </c>
      <c r="Z20" s="103">
        <v>0</v>
      </c>
      <c r="AA20" s="101">
        <v>120</v>
      </c>
      <c r="AB20" s="101">
        <v>11</v>
      </c>
      <c r="AC20" s="139">
        <v>131</v>
      </c>
      <c r="AD20" s="104">
        <v>129</v>
      </c>
      <c r="AE20" s="104">
        <v>92</v>
      </c>
      <c r="AF20" s="104">
        <v>114</v>
      </c>
      <c r="AG20" s="104">
        <v>79</v>
      </c>
      <c r="AH20" s="54"/>
    </row>
    <row r="21" spans="1:34" ht="27.75" customHeight="1">
      <c r="A21" s="216">
        <v>16</v>
      </c>
      <c r="B21" s="217" t="s">
        <v>28</v>
      </c>
      <c r="C21" s="234">
        <v>0</v>
      </c>
      <c r="D21" s="234">
        <v>0</v>
      </c>
      <c r="E21" s="234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  <c r="O21" s="234">
        <v>0</v>
      </c>
      <c r="P21" s="234">
        <v>0</v>
      </c>
      <c r="Q21" s="234">
        <v>0</v>
      </c>
      <c r="R21" s="234">
        <v>0</v>
      </c>
      <c r="S21" s="234">
        <v>0</v>
      </c>
      <c r="T21" s="234">
        <v>0</v>
      </c>
      <c r="U21" s="234">
        <v>0</v>
      </c>
      <c r="V21" s="234">
        <v>0</v>
      </c>
      <c r="W21" s="234">
        <v>0</v>
      </c>
      <c r="X21" s="234">
        <v>0</v>
      </c>
      <c r="Y21" s="234">
        <v>0</v>
      </c>
      <c r="Z21" s="234">
        <v>0</v>
      </c>
      <c r="AA21" s="235">
        <v>0</v>
      </c>
      <c r="AB21" s="235">
        <v>0</v>
      </c>
      <c r="AC21" s="239">
        <v>0</v>
      </c>
      <c r="AD21" s="237">
        <v>0</v>
      </c>
      <c r="AE21" s="237">
        <v>0</v>
      </c>
      <c r="AF21" s="237">
        <v>0</v>
      </c>
      <c r="AG21" s="237">
        <v>0</v>
      </c>
      <c r="AH21" s="54"/>
    </row>
    <row r="22" spans="1:34" ht="27.75" customHeight="1">
      <c r="A22" s="44">
        <v>17</v>
      </c>
      <c r="B22" s="87" t="s">
        <v>29</v>
      </c>
      <c r="C22" s="103">
        <v>41</v>
      </c>
      <c r="D22" s="103">
        <v>12</v>
      </c>
      <c r="E22" s="103">
        <v>14</v>
      </c>
      <c r="F22" s="103">
        <v>0</v>
      </c>
      <c r="G22" s="103">
        <v>2</v>
      </c>
      <c r="H22" s="103">
        <v>0</v>
      </c>
      <c r="I22" s="103">
        <v>1</v>
      </c>
      <c r="J22" s="103">
        <v>0</v>
      </c>
      <c r="K22" s="103">
        <v>23</v>
      </c>
      <c r="L22" s="103">
        <v>5</v>
      </c>
      <c r="M22" s="103">
        <v>1</v>
      </c>
      <c r="N22" s="103">
        <v>0</v>
      </c>
      <c r="O22" s="103">
        <v>32</v>
      </c>
      <c r="P22" s="103">
        <v>7</v>
      </c>
      <c r="Q22" s="103">
        <v>4</v>
      </c>
      <c r="R22" s="103">
        <v>0</v>
      </c>
      <c r="S22" s="103">
        <v>0</v>
      </c>
      <c r="T22" s="103">
        <v>0</v>
      </c>
      <c r="U22" s="103">
        <v>2</v>
      </c>
      <c r="V22" s="103">
        <v>0</v>
      </c>
      <c r="W22" s="103">
        <v>115</v>
      </c>
      <c r="X22" s="103">
        <v>45</v>
      </c>
      <c r="Y22" s="103">
        <v>77</v>
      </c>
      <c r="Z22" s="103">
        <v>0</v>
      </c>
      <c r="AA22" s="101">
        <v>312</v>
      </c>
      <c r="AB22" s="101">
        <v>69</v>
      </c>
      <c r="AC22" s="139">
        <v>381</v>
      </c>
      <c r="AD22" s="104">
        <v>321</v>
      </c>
      <c r="AE22" s="104">
        <v>193</v>
      </c>
      <c r="AF22" s="104">
        <v>321</v>
      </c>
      <c r="AG22" s="104">
        <v>194</v>
      </c>
      <c r="AH22" s="54"/>
    </row>
    <row r="23" spans="1:34" ht="27.75" customHeight="1">
      <c r="A23" s="216">
        <v>18</v>
      </c>
      <c r="B23" s="217" t="s">
        <v>30</v>
      </c>
      <c r="C23" s="234">
        <v>27</v>
      </c>
      <c r="D23" s="234">
        <v>2</v>
      </c>
      <c r="E23" s="234">
        <v>40</v>
      </c>
      <c r="F23" s="234">
        <v>3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234">
        <v>7</v>
      </c>
      <c r="P23" s="234">
        <v>1</v>
      </c>
      <c r="Q23" s="234">
        <v>9</v>
      </c>
      <c r="R23" s="234">
        <v>0</v>
      </c>
      <c r="S23" s="234">
        <v>0</v>
      </c>
      <c r="T23" s="234">
        <v>0</v>
      </c>
      <c r="U23" s="234">
        <v>5</v>
      </c>
      <c r="V23" s="234">
        <v>0</v>
      </c>
      <c r="W23" s="234">
        <v>180</v>
      </c>
      <c r="X23" s="234">
        <v>94</v>
      </c>
      <c r="Y23" s="234">
        <v>192</v>
      </c>
      <c r="Z23" s="234">
        <v>3</v>
      </c>
      <c r="AA23" s="235">
        <v>460</v>
      </c>
      <c r="AB23" s="235">
        <v>103</v>
      </c>
      <c r="AC23" s="236">
        <v>563</v>
      </c>
      <c r="AD23" s="237">
        <v>505</v>
      </c>
      <c r="AE23" s="237">
        <v>411</v>
      </c>
      <c r="AF23" s="237">
        <v>485</v>
      </c>
      <c r="AG23" s="237">
        <v>391</v>
      </c>
      <c r="AH23" s="54"/>
    </row>
    <row r="24" spans="1:34" ht="36" customHeight="1">
      <c r="A24" s="471" t="s">
        <v>8</v>
      </c>
      <c r="B24" s="457"/>
      <c r="C24" s="104">
        <v>1144</v>
      </c>
      <c r="D24" s="104">
        <v>300</v>
      </c>
      <c r="E24" s="104">
        <v>654</v>
      </c>
      <c r="F24" s="104">
        <v>12</v>
      </c>
      <c r="G24" s="104">
        <v>26</v>
      </c>
      <c r="H24" s="104">
        <v>3</v>
      </c>
      <c r="I24" s="104">
        <v>18</v>
      </c>
      <c r="J24" s="104">
        <v>0</v>
      </c>
      <c r="K24" s="104">
        <v>261</v>
      </c>
      <c r="L24" s="104">
        <v>58</v>
      </c>
      <c r="M24" s="104">
        <v>45</v>
      </c>
      <c r="N24" s="104">
        <v>1</v>
      </c>
      <c r="O24" s="104">
        <v>362</v>
      </c>
      <c r="P24" s="104">
        <v>90</v>
      </c>
      <c r="Q24" s="104">
        <v>91</v>
      </c>
      <c r="R24" s="104">
        <v>1</v>
      </c>
      <c r="S24" s="104">
        <v>19</v>
      </c>
      <c r="T24" s="104">
        <v>7</v>
      </c>
      <c r="U24" s="104">
        <v>37</v>
      </c>
      <c r="V24" s="104">
        <v>0</v>
      </c>
      <c r="W24" s="104">
        <v>4290</v>
      </c>
      <c r="X24" s="104">
        <v>1815</v>
      </c>
      <c r="Y24" s="104">
        <v>3379</v>
      </c>
      <c r="Z24" s="104">
        <v>30</v>
      </c>
      <c r="AA24" s="104">
        <v>10326</v>
      </c>
      <c r="AB24" s="104">
        <v>2317</v>
      </c>
      <c r="AC24" s="104">
        <f>SUM(AC6:AC23)</f>
        <v>12643</v>
      </c>
      <c r="AD24" s="104">
        <f>SUM(AD6:AD23)</f>
        <v>11306</v>
      </c>
      <c r="AE24" s="104">
        <f>SUM(AE6:AE23)</f>
        <v>8361</v>
      </c>
      <c r="AF24" s="104">
        <f>SUM(AF6:AF23)</f>
        <v>11455</v>
      </c>
      <c r="AG24" s="104">
        <f>SUM(AG6:AG23)</f>
        <v>8409</v>
      </c>
      <c r="AH24" s="8"/>
    </row>
    <row r="25" spans="1:34" ht="36" customHeight="1">
      <c r="A25" s="105"/>
      <c r="B25" s="106"/>
      <c r="C25" s="462" t="s">
        <v>46</v>
      </c>
      <c r="D25" s="462"/>
      <c r="E25" s="462"/>
      <c r="F25" s="462"/>
      <c r="G25" s="462" t="s">
        <v>59</v>
      </c>
      <c r="H25" s="462"/>
      <c r="I25" s="462"/>
      <c r="J25" s="462"/>
      <c r="K25" s="462" t="s">
        <v>60</v>
      </c>
      <c r="L25" s="462"/>
      <c r="M25" s="462"/>
      <c r="N25" s="462"/>
      <c r="O25" s="462" t="s">
        <v>61</v>
      </c>
      <c r="P25" s="462"/>
      <c r="Q25" s="462"/>
      <c r="R25" s="462"/>
      <c r="S25" s="462" t="s">
        <v>62</v>
      </c>
      <c r="T25" s="462"/>
      <c r="U25" s="462"/>
      <c r="V25" s="462"/>
      <c r="W25" s="462" t="s">
        <v>51</v>
      </c>
      <c r="X25" s="462"/>
      <c r="Y25" s="462"/>
      <c r="Z25" s="462"/>
      <c r="AA25" s="462" t="s">
        <v>8</v>
      </c>
      <c r="AB25" s="462"/>
      <c r="AC25" s="107"/>
      <c r="AD25" s="108"/>
      <c r="AE25" s="108"/>
      <c r="AF25" s="108"/>
      <c r="AG25" s="109"/>
      <c r="AH25" s="65"/>
    </row>
    <row r="26" spans="1:34" ht="20.25">
      <c r="A26" s="470" t="s">
        <v>11</v>
      </c>
      <c r="B26" s="470"/>
      <c r="C26" s="461">
        <f>SUM(C24,E24)</f>
        <v>1798</v>
      </c>
      <c r="D26" s="461"/>
      <c r="E26" s="461"/>
      <c r="F26" s="461"/>
      <c r="G26" s="461">
        <f>G24+I24</f>
        <v>44</v>
      </c>
      <c r="H26" s="461"/>
      <c r="I26" s="461"/>
      <c r="J26" s="461"/>
      <c r="K26" s="461">
        <f>K24+M24</f>
        <v>306</v>
      </c>
      <c r="L26" s="461"/>
      <c r="M26" s="461"/>
      <c r="N26" s="461"/>
      <c r="O26" s="461">
        <f>O24+Q24</f>
        <v>453</v>
      </c>
      <c r="P26" s="461"/>
      <c r="Q26" s="461"/>
      <c r="R26" s="461"/>
      <c r="S26" s="461">
        <f>S24+U24</f>
        <v>56</v>
      </c>
      <c r="T26" s="461"/>
      <c r="U26" s="461"/>
      <c r="V26" s="461"/>
      <c r="W26" s="461">
        <f>W24+Y24</f>
        <v>7669</v>
      </c>
      <c r="X26" s="461"/>
      <c r="Y26" s="461"/>
      <c r="Z26" s="461"/>
      <c r="AA26" s="461">
        <f>SUM(C26,G26,K26,O26,S26,W26)</f>
        <v>10326</v>
      </c>
      <c r="AB26" s="461"/>
      <c r="AC26" s="110"/>
      <c r="AD26" s="111"/>
      <c r="AE26" s="111"/>
      <c r="AF26" s="111"/>
      <c r="AG26" s="112"/>
      <c r="AH26" s="8"/>
    </row>
    <row r="27" spans="1:34" ht="20.25">
      <c r="A27" s="470" t="s">
        <v>63</v>
      </c>
      <c r="B27" s="470"/>
      <c r="C27" s="461">
        <f>D24+F24</f>
        <v>312</v>
      </c>
      <c r="D27" s="461"/>
      <c r="E27" s="461"/>
      <c r="F27" s="461"/>
      <c r="G27" s="461">
        <f>H24+J24</f>
        <v>3</v>
      </c>
      <c r="H27" s="461"/>
      <c r="I27" s="461"/>
      <c r="J27" s="461"/>
      <c r="K27" s="461">
        <f>L24+N24</f>
        <v>59</v>
      </c>
      <c r="L27" s="461"/>
      <c r="M27" s="461"/>
      <c r="N27" s="461"/>
      <c r="O27" s="461">
        <f>P24+R24</f>
        <v>91</v>
      </c>
      <c r="P27" s="461"/>
      <c r="Q27" s="461"/>
      <c r="R27" s="461"/>
      <c r="S27" s="461">
        <f>T24+V24</f>
        <v>7</v>
      </c>
      <c r="T27" s="461"/>
      <c r="U27" s="461"/>
      <c r="V27" s="461"/>
      <c r="W27" s="463">
        <f>X24+Z24</f>
        <v>1845</v>
      </c>
      <c r="X27" s="464"/>
      <c r="Y27" s="464"/>
      <c r="Z27" s="465"/>
      <c r="AA27" s="461">
        <f>SUM(C27,G27,K27,O27,S27,W27)</f>
        <v>2317</v>
      </c>
      <c r="AB27" s="461"/>
      <c r="AC27" s="113"/>
      <c r="AD27" s="114"/>
      <c r="AE27" s="114"/>
      <c r="AF27" s="114"/>
      <c r="AG27" s="115"/>
      <c r="AH27" s="8"/>
    </row>
    <row r="28" spans="1:33" ht="15">
      <c r="A28" s="116"/>
      <c r="B28" s="117" t="s">
        <v>128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</row>
  </sheetData>
  <sheetProtection/>
  <mergeCells count="54">
    <mergeCell ref="AA26:AB26"/>
    <mergeCell ref="AF2:AG3"/>
    <mergeCell ref="AD4:AD5"/>
    <mergeCell ref="AE4:AE5"/>
    <mergeCell ref="C2:AC2"/>
    <mergeCell ref="W3:Z3"/>
    <mergeCell ref="G4:H4"/>
    <mergeCell ref="I4:J4"/>
    <mergeCell ref="K4:L4"/>
    <mergeCell ref="A27:B27"/>
    <mergeCell ref="A26:B26"/>
    <mergeCell ref="A24:B24"/>
    <mergeCell ref="A2:A5"/>
    <mergeCell ref="B2:B5"/>
    <mergeCell ref="AD2:AE3"/>
    <mergeCell ref="M4:N4"/>
    <mergeCell ref="AA3:AB4"/>
    <mergeCell ref="AF4:AF5"/>
    <mergeCell ref="Q4:R4"/>
    <mergeCell ref="AC3:AC5"/>
    <mergeCell ref="Y4:Z4"/>
    <mergeCell ref="S3:V3"/>
    <mergeCell ref="C3:F3"/>
    <mergeCell ref="G3:J3"/>
    <mergeCell ref="K3:N3"/>
    <mergeCell ref="C4:D4"/>
    <mergeCell ref="E4:F4"/>
    <mergeCell ref="O3:R3"/>
    <mergeCell ref="O4:P4"/>
    <mergeCell ref="W25:Z25"/>
    <mergeCell ref="U4:V4"/>
    <mergeCell ref="W4:X4"/>
    <mergeCell ref="S4:T4"/>
    <mergeCell ref="C25:F25"/>
    <mergeCell ref="G25:J25"/>
    <mergeCell ref="W27:Z27"/>
    <mergeCell ref="S27:V27"/>
    <mergeCell ref="W26:Z26"/>
    <mergeCell ref="S26:V26"/>
    <mergeCell ref="C26:F26"/>
    <mergeCell ref="C27:F27"/>
    <mergeCell ref="G26:J26"/>
    <mergeCell ref="G27:J27"/>
    <mergeCell ref="O26:R26"/>
    <mergeCell ref="A1:AG1"/>
    <mergeCell ref="AG4:AG5"/>
    <mergeCell ref="K26:N26"/>
    <mergeCell ref="K27:N27"/>
    <mergeCell ref="O25:R25"/>
    <mergeCell ref="AA25:AB25"/>
    <mergeCell ref="S25:V25"/>
    <mergeCell ref="AA27:AB27"/>
    <mergeCell ref="O27:R27"/>
    <mergeCell ref="K25:N25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zoomScalePageLayoutView="0" workbookViewId="0" topLeftCell="A1">
      <selection activeCell="J5" sqref="J5"/>
    </sheetView>
  </sheetViews>
  <sheetFormatPr defaultColWidth="9.00390625" defaultRowHeight="12.75"/>
  <cols>
    <col min="2" max="2" width="32.75390625" style="0" customWidth="1"/>
    <col min="3" max="3" width="13.25390625" style="0" customWidth="1"/>
    <col min="4" max="4" width="12.00390625" style="0" customWidth="1"/>
    <col min="5" max="5" width="11.75390625" style="0" customWidth="1"/>
    <col min="6" max="6" width="14.00390625" style="0" customWidth="1"/>
  </cols>
  <sheetData>
    <row r="1" spans="1:6" ht="81.75" customHeight="1">
      <c r="A1" s="476" t="s">
        <v>321</v>
      </c>
      <c r="B1" s="476"/>
      <c r="C1" s="476"/>
      <c r="D1" s="476"/>
      <c r="E1" s="476"/>
      <c r="F1" s="476"/>
    </row>
    <row r="2" spans="1:6" ht="18" customHeight="1">
      <c r="A2" s="472" t="s">
        <v>9</v>
      </c>
      <c r="B2" s="472" t="s">
        <v>172</v>
      </c>
      <c r="C2" s="479" t="s">
        <v>173</v>
      </c>
      <c r="D2" s="480"/>
      <c r="E2" s="481" t="s">
        <v>174</v>
      </c>
      <c r="F2" s="482"/>
    </row>
    <row r="3" spans="1:6" ht="18">
      <c r="A3" s="477"/>
      <c r="B3" s="473"/>
      <c r="C3" s="483" t="s">
        <v>322</v>
      </c>
      <c r="D3" s="483"/>
      <c r="E3" s="484" t="s">
        <v>323</v>
      </c>
      <c r="F3" s="484"/>
    </row>
    <row r="4" spans="1:6" ht="18.75" thickBot="1">
      <c r="A4" s="478"/>
      <c r="B4" s="474"/>
      <c r="C4" s="194" t="s">
        <v>175</v>
      </c>
      <c r="D4" s="194" t="s">
        <v>176</v>
      </c>
      <c r="E4" s="194" t="s">
        <v>175</v>
      </c>
      <c r="F4" s="195" t="s">
        <v>176</v>
      </c>
    </row>
    <row r="5" spans="1:6" ht="27.75" customHeight="1" thickTop="1">
      <c r="A5" s="79">
        <v>1</v>
      </c>
      <c r="B5" s="80" t="s">
        <v>13</v>
      </c>
      <c r="C5" s="196">
        <v>139</v>
      </c>
      <c r="D5" s="196">
        <v>201</v>
      </c>
      <c r="E5" s="196">
        <v>139</v>
      </c>
      <c r="F5" s="196">
        <v>201</v>
      </c>
    </row>
    <row r="6" spans="1:6" ht="27.75" customHeight="1">
      <c r="A6" s="216">
        <v>2</v>
      </c>
      <c r="B6" s="217" t="s">
        <v>14</v>
      </c>
      <c r="C6" s="285">
        <v>165</v>
      </c>
      <c r="D6" s="285">
        <v>204</v>
      </c>
      <c r="E6" s="285">
        <v>165</v>
      </c>
      <c r="F6" s="285">
        <v>204</v>
      </c>
    </row>
    <row r="7" spans="1:6" ht="27.75" customHeight="1">
      <c r="A7" s="44">
        <v>3</v>
      </c>
      <c r="B7" s="87" t="s">
        <v>15</v>
      </c>
      <c r="C7" s="197">
        <v>223</v>
      </c>
      <c r="D7" s="197">
        <v>333</v>
      </c>
      <c r="E7" s="197">
        <v>223</v>
      </c>
      <c r="F7" s="197">
        <v>333</v>
      </c>
    </row>
    <row r="8" spans="1:6" ht="27.75" customHeight="1">
      <c r="A8" s="216">
        <v>4</v>
      </c>
      <c r="B8" s="217" t="s">
        <v>16</v>
      </c>
      <c r="C8" s="285">
        <v>851</v>
      </c>
      <c r="D8" s="285">
        <v>1107</v>
      </c>
      <c r="E8" s="285">
        <v>851</v>
      </c>
      <c r="F8" s="285">
        <v>1107</v>
      </c>
    </row>
    <row r="9" spans="1:6" ht="27.75" customHeight="1">
      <c r="A9" s="44">
        <v>5</v>
      </c>
      <c r="B9" s="87" t="s">
        <v>17</v>
      </c>
      <c r="C9" s="197">
        <v>1393</v>
      </c>
      <c r="D9" s="197">
        <v>1859</v>
      </c>
      <c r="E9" s="197">
        <v>1393</v>
      </c>
      <c r="F9" s="197">
        <v>1859</v>
      </c>
    </row>
    <row r="10" spans="1:6" ht="27.75" customHeight="1">
      <c r="A10" s="216">
        <v>6</v>
      </c>
      <c r="B10" s="217" t="s">
        <v>18</v>
      </c>
      <c r="C10" s="285">
        <v>1208</v>
      </c>
      <c r="D10" s="285">
        <v>1472</v>
      </c>
      <c r="E10" s="285">
        <v>1208</v>
      </c>
      <c r="F10" s="285">
        <v>1472</v>
      </c>
    </row>
    <row r="11" spans="1:6" ht="27.75" customHeight="1">
      <c r="A11" s="44">
        <v>7</v>
      </c>
      <c r="B11" s="87" t="s">
        <v>19</v>
      </c>
      <c r="C11" s="197">
        <v>1168</v>
      </c>
      <c r="D11" s="197">
        <v>1592</v>
      </c>
      <c r="E11" s="197">
        <v>1168</v>
      </c>
      <c r="F11" s="197">
        <v>1592</v>
      </c>
    </row>
    <row r="12" spans="1:6" ht="27.75" customHeight="1">
      <c r="A12" s="216">
        <v>8</v>
      </c>
      <c r="B12" s="217" t="s">
        <v>20</v>
      </c>
      <c r="C12" s="285">
        <v>267</v>
      </c>
      <c r="D12" s="285">
        <v>433</v>
      </c>
      <c r="E12" s="285">
        <v>267</v>
      </c>
      <c r="F12" s="285">
        <v>433</v>
      </c>
    </row>
    <row r="13" spans="1:6" ht="27.75" customHeight="1">
      <c r="A13" s="44">
        <v>9</v>
      </c>
      <c r="B13" s="87" t="s">
        <v>21</v>
      </c>
      <c r="C13" s="198">
        <v>755</v>
      </c>
      <c r="D13" s="198">
        <v>922</v>
      </c>
      <c r="E13" s="198">
        <v>755</v>
      </c>
      <c r="F13" s="198">
        <v>922</v>
      </c>
    </row>
    <row r="14" spans="1:6" ht="27.75" customHeight="1">
      <c r="A14" s="216">
        <v>10</v>
      </c>
      <c r="B14" s="217" t="s">
        <v>22</v>
      </c>
      <c r="C14" s="285">
        <v>228</v>
      </c>
      <c r="D14" s="285">
        <v>322</v>
      </c>
      <c r="E14" s="285">
        <v>228</v>
      </c>
      <c r="F14" s="285">
        <v>322</v>
      </c>
    </row>
    <row r="15" spans="1:6" ht="27.75" customHeight="1">
      <c r="A15" s="44">
        <v>11</v>
      </c>
      <c r="B15" s="87" t="s">
        <v>23</v>
      </c>
      <c r="C15" s="197">
        <v>121</v>
      </c>
      <c r="D15" s="197">
        <v>156</v>
      </c>
      <c r="E15" s="197">
        <v>121</v>
      </c>
      <c r="F15" s="197">
        <v>156</v>
      </c>
    </row>
    <row r="16" spans="1:6" ht="27.75" customHeight="1">
      <c r="A16" s="216">
        <v>12</v>
      </c>
      <c r="B16" s="217" t="s">
        <v>24</v>
      </c>
      <c r="C16" s="285">
        <v>330</v>
      </c>
      <c r="D16" s="285">
        <v>478</v>
      </c>
      <c r="E16" s="285">
        <v>330</v>
      </c>
      <c r="F16" s="285">
        <v>478</v>
      </c>
    </row>
    <row r="17" spans="1:6" ht="27.75" customHeight="1">
      <c r="A17" s="44">
        <v>13</v>
      </c>
      <c r="B17" s="87" t="s">
        <v>25</v>
      </c>
      <c r="C17" s="197">
        <v>288</v>
      </c>
      <c r="D17" s="197">
        <v>433</v>
      </c>
      <c r="E17" s="197">
        <v>288</v>
      </c>
      <c r="F17" s="197">
        <v>433</v>
      </c>
    </row>
    <row r="18" spans="1:6" ht="27.75" customHeight="1">
      <c r="A18" s="216">
        <v>14</v>
      </c>
      <c r="B18" s="217" t="s">
        <v>26</v>
      </c>
      <c r="C18" s="285">
        <v>317</v>
      </c>
      <c r="D18" s="285">
        <v>411</v>
      </c>
      <c r="E18" s="285">
        <v>317</v>
      </c>
      <c r="F18" s="285">
        <v>411</v>
      </c>
    </row>
    <row r="19" spans="1:6" ht="27.75" customHeight="1">
      <c r="A19" s="44">
        <v>15</v>
      </c>
      <c r="B19" s="87" t="s">
        <v>27</v>
      </c>
      <c r="C19" s="197">
        <v>347</v>
      </c>
      <c r="D19" s="197">
        <v>494</v>
      </c>
      <c r="E19" s="197">
        <v>347</v>
      </c>
      <c r="F19" s="197">
        <v>494</v>
      </c>
    </row>
    <row r="20" spans="1:6" ht="27.75" customHeight="1">
      <c r="A20" s="216">
        <v>16</v>
      </c>
      <c r="B20" s="217" t="s">
        <v>28</v>
      </c>
      <c r="C20" s="285">
        <v>36</v>
      </c>
      <c r="D20" s="285">
        <v>59</v>
      </c>
      <c r="E20" s="285">
        <v>36</v>
      </c>
      <c r="F20" s="285">
        <v>59</v>
      </c>
    </row>
    <row r="21" spans="1:6" ht="27.75" customHeight="1">
      <c r="A21" s="44">
        <v>17</v>
      </c>
      <c r="B21" s="87" t="s">
        <v>29</v>
      </c>
      <c r="C21" s="197">
        <v>971</v>
      </c>
      <c r="D21" s="197">
        <v>1277</v>
      </c>
      <c r="E21" s="197">
        <v>971</v>
      </c>
      <c r="F21" s="197">
        <v>1277</v>
      </c>
    </row>
    <row r="22" spans="1:6" ht="27.75" customHeight="1">
      <c r="A22" s="216">
        <v>18</v>
      </c>
      <c r="B22" s="217" t="s">
        <v>30</v>
      </c>
      <c r="C22" s="286">
        <v>637</v>
      </c>
      <c r="D22" s="285">
        <v>923</v>
      </c>
      <c r="E22" s="286">
        <v>637</v>
      </c>
      <c r="F22" s="285">
        <v>923</v>
      </c>
    </row>
    <row r="23" spans="1:6" ht="27.75" customHeight="1">
      <c r="A23" s="445" t="s">
        <v>8</v>
      </c>
      <c r="B23" s="446"/>
      <c r="C23" s="199">
        <f>SUM(C5:C22)</f>
        <v>9444</v>
      </c>
      <c r="D23" s="199">
        <f>SUM(D5:D22)</f>
        <v>12676</v>
      </c>
      <c r="E23" s="199">
        <f>SUM(E5:E22)</f>
        <v>9444</v>
      </c>
      <c r="F23" s="199">
        <f>SUM(F5:F22)</f>
        <v>12676</v>
      </c>
    </row>
    <row r="24" spans="3:6" ht="12.75">
      <c r="C24" s="4"/>
      <c r="D24" s="4"/>
      <c r="E24" s="4"/>
      <c r="F24" s="4"/>
    </row>
    <row r="25" spans="3:6" ht="12.75">
      <c r="C25" s="4"/>
      <c r="D25" s="4"/>
      <c r="E25" s="4"/>
      <c r="F25" s="4"/>
    </row>
    <row r="26" spans="3:6" ht="12.75">
      <c r="C26" s="4"/>
      <c r="D26" s="4"/>
      <c r="E26" s="4"/>
      <c r="F26" s="4"/>
    </row>
  </sheetData>
  <sheetProtection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="70" zoomScaleNormal="70" zoomScalePageLayoutView="0" workbookViewId="0" topLeftCell="A1">
      <selection activeCell="M7" sqref="M7"/>
    </sheetView>
  </sheetViews>
  <sheetFormatPr defaultColWidth="9.00390625" defaultRowHeight="12.75"/>
  <cols>
    <col min="1" max="1" width="4.25390625" style="0" customWidth="1"/>
    <col min="2" max="2" width="19.25390625" style="15" customWidth="1"/>
    <col min="3" max="3" width="8.00390625" style="16" customWidth="1"/>
    <col min="4" max="4" width="8.875" style="16" hidden="1" customWidth="1"/>
    <col min="5" max="5" width="10.00390625" style="16" customWidth="1"/>
    <col min="6" max="6" width="11.875" style="16" customWidth="1"/>
    <col min="7" max="7" width="8.25390625" style="16" customWidth="1"/>
    <col min="8" max="8" width="9.75390625" style="0" hidden="1" customWidth="1"/>
    <col min="9" max="9" width="10.125" style="0" customWidth="1"/>
    <col min="10" max="10" width="11.75390625" style="0" customWidth="1"/>
  </cols>
  <sheetData>
    <row r="1" spans="1:10" ht="51" customHeight="1">
      <c r="A1" s="485" t="s">
        <v>274</v>
      </c>
      <c r="B1" s="485"/>
      <c r="C1" s="485"/>
      <c r="D1" s="485"/>
      <c r="E1" s="485"/>
      <c r="F1" s="485"/>
      <c r="G1" s="485"/>
      <c r="H1" s="485"/>
      <c r="I1" s="485"/>
      <c r="J1" s="485"/>
    </row>
    <row r="2" spans="1:10" ht="16.5" customHeight="1">
      <c r="A2" s="486" t="s">
        <v>64</v>
      </c>
      <c r="B2" s="447" t="s">
        <v>10</v>
      </c>
      <c r="C2" s="489" t="s">
        <v>65</v>
      </c>
      <c r="D2" s="489"/>
      <c r="E2" s="489"/>
      <c r="F2" s="489"/>
      <c r="G2" s="489" t="s">
        <v>66</v>
      </c>
      <c r="H2" s="489"/>
      <c r="I2" s="489"/>
      <c r="J2" s="489"/>
    </row>
    <row r="3" spans="1:10" ht="48.75" customHeight="1" thickBot="1">
      <c r="A3" s="487"/>
      <c r="B3" s="488"/>
      <c r="C3" s="314" t="s">
        <v>275</v>
      </c>
      <c r="D3" s="314" t="s">
        <v>276</v>
      </c>
      <c r="E3" s="314" t="s">
        <v>67</v>
      </c>
      <c r="F3" s="314" t="s">
        <v>156</v>
      </c>
      <c r="G3" s="314" t="s">
        <v>276</v>
      </c>
      <c r="H3" s="314" t="s">
        <v>275</v>
      </c>
      <c r="I3" s="314" t="s">
        <v>67</v>
      </c>
      <c r="J3" s="314" t="s">
        <v>157</v>
      </c>
    </row>
    <row r="4" spans="1:12" s="11" customFormat="1" ht="27.75" customHeight="1" thickTop="1">
      <c r="A4" s="206">
        <v>1</v>
      </c>
      <c r="B4" s="207" t="s">
        <v>13</v>
      </c>
      <c r="C4" s="165">
        <v>640</v>
      </c>
      <c r="D4" s="165">
        <v>652</v>
      </c>
      <c r="E4" s="67">
        <f aca="true" t="shared" si="0" ref="E4:E22">C4/D4</f>
        <v>0.9815950920245399</v>
      </c>
      <c r="F4" s="68">
        <v>681</v>
      </c>
      <c r="G4" s="397">
        <v>1118</v>
      </c>
      <c r="H4" s="66">
        <v>1136</v>
      </c>
      <c r="I4" s="67">
        <f>G4/H4</f>
        <v>0.9841549295774648</v>
      </c>
      <c r="J4" s="68">
        <v>1192</v>
      </c>
      <c r="K4" s="10"/>
      <c r="L4" s="10"/>
    </row>
    <row r="5" spans="1:18" ht="27.75" customHeight="1">
      <c r="A5" s="271">
        <v>2</v>
      </c>
      <c r="B5" s="272" t="s">
        <v>14</v>
      </c>
      <c r="C5" s="273">
        <v>622</v>
      </c>
      <c r="D5" s="273">
        <v>609</v>
      </c>
      <c r="E5" s="274">
        <f t="shared" si="0"/>
        <v>1.0213464696223318</v>
      </c>
      <c r="F5" s="275">
        <v>677</v>
      </c>
      <c r="G5" s="398">
        <v>1159</v>
      </c>
      <c r="H5" s="276">
        <v>1132</v>
      </c>
      <c r="I5" s="274">
        <f aca="true" t="shared" si="1" ref="I5:I22">G5/H5</f>
        <v>1.023851590106007</v>
      </c>
      <c r="J5" s="275">
        <v>1262</v>
      </c>
      <c r="K5" s="10"/>
      <c r="L5" s="10"/>
      <c r="N5" s="11"/>
      <c r="P5" s="11"/>
      <c r="R5" s="11"/>
    </row>
    <row r="6" spans="1:18" ht="27.75" customHeight="1">
      <c r="A6" s="208">
        <v>3</v>
      </c>
      <c r="B6" s="209" t="s">
        <v>15</v>
      </c>
      <c r="C6" s="166">
        <v>1304</v>
      </c>
      <c r="D6" s="166">
        <v>1282</v>
      </c>
      <c r="E6" s="49">
        <f t="shared" si="0"/>
        <v>1.0171606864274572</v>
      </c>
      <c r="F6" s="46">
        <v>1393</v>
      </c>
      <c r="G6" s="399">
        <v>2307</v>
      </c>
      <c r="H6" s="48">
        <v>2263</v>
      </c>
      <c r="I6" s="49">
        <f t="shared" si="1"/>
        <v>1.0194432169686256</v>
      </c>
      <c r="J6" s="46">
        <v>2456</v>
      </c>
      <c r="K6" s="10"/>
      <c r="L6" s="10"/>
      <c r="N6" s="11"/>
      <c r="P6" s="11"/>
      <c r="R6" s="11"/>
    </row>
    <row r="7" spans="1:12" s="13" customFormat="1" ht="27.75" customHeight="1">
      <c r="A7" s="271">
        <v>4</v>
      </c>
      <c r="B7" s="272" t="s">
        <v>16</v>
      </c>
      <c r="C7" s="273">
        <v>1432</v>
      </c>
      <c r="D7" s="273">
        <v>1416</v>
      </c>
      <c r="E7" s="274">
        <f t="shared" si="0"/>
        <v>1.0112994350282485</v>
      </c>
      <c r="F7" s="275">
        <v>1511</v>
      </c>
      <c r="G7" s="398">
        <v>2823</v>
      </c>
      <c r="H7" s="276">
        <v>2787</v>
      </c>
      <c r="I7" s="274">
        <f t="shared" si="1"/>
        <v>1.0129171151776104</v>
      </c>
      <c r="J7" s="275">
        <v>2974</v>
      </c>
      <c r="K7" s="12"/>
      <c r="L7" s="12"/>
    </row>
    <row r="8" spans="1:18" ht="27.75" customHeight="1">
      <c r="A8" s="208">
        <v>5</v>
      </c>
      <c r="B8" s="209" t="s">
        <v>17</v>
      </c>
      <c r="C8" s="166">
        <v>1150</v>
      </c>
      <c r="D8" s="166">
        <v>1124</v>
      </c>
      <c r="E8" s="49">
        <f t="shared" si="0"/>
        <v>1.0231316725978647</v>
      </c>
      <c r="F8" s="46">
        <v>1234</v>
      </c>
      <c r="G8" s="399">
        <v>1992</v>
      </c>
      <c r="H8" s="48">
        <v>1966</v>
      </c>
      <c r="I8" s="49">
        <f t="shared" si="1"/>
        <v>1.0132248219735505</v>
      </c>
      <c r="J8" s="46">
        <v>2142</v>
      </c>
      <c r="K8" s="10"/>
      <c r="L8" s="10"/>
      <c r="N8" s="11"/>
      <c r="P8" s="11"/>
      <c r="R8" s="11"/>
    </row>
    <row r="9" spans="1:18" ht="27.75" customHeight="1">
      <c r="A9" s="271">
        <v>6</v>
      </c>
      <c r="B9" s="272" t="s">
        <v>18</v>
      </c>
      <c r="C9" s="273">
        <v>1854</v>
      </c>
      <c r="D9" s="273">
        <v>1851</v>
      </c>
      <c r="E9" s="274">
        <f t="shared" si="0"/>
        <v>1.0016207455429498</v>
      </c>
      <c r="F9" s="275">
        <v>1987</v>
      </c>
      <c r="G9" s="398">
        <v>3642</v>
      </c>
      <c r="H9" s="276">
        <v>3611</v>
      </c>
      <c r="I9" s="274">
        <f t="shared" si="1"/>
        <v>1.008584879534755</v>
      </c>
      <c r="J9" s="275">
        <v>3881</v>
      </c>
      <c r="K9" s="10"/>
      <c r="L9" s="10"/>
      <c r="N9" s="11"/>
      <c r="P9" s="11"/>
      <c r="R9" s="11"/>
    </row>
    <row r="10" spans="1:12" s="13" customFormat="1" ht="27.75" customHeight="1">
      <c r="A10" s="208">
        <v>7</v>
      </c>
      <c r="B10" s="209" t="s">
        <v>19</v>
      </c>
      <c r="C10" s="166">
        <v>664</v>
      </c>
      <c r="D10" s="166">
        <v>678</v>
      </c>
      <c r="E10" s="51">
        <f t="shared" si="0"/>
        <v>0.9793510324483776</v>
      </c>
      <c r="F10" s="47">
        <v>714</v>
      </c>
      <c r="G10" s="400">
        <v>1166</v>
      </c>
      <c r="H10" s="50">
        <v>1186</v>
      </c>
      <c r="I10" s="51">
        <f t="shared" si="1"/>
        <v>0.9831365935919055</v>
      </c>
      <c r="J10" s="47">
        <v>1255</v>
      </c>
      <c r="K10" s="12"/>
      <c r="L10" s="12"/>
    </row>
    <row r="11" spans="1:12" s="13" customFormat="1" ht="27.75" customHeight="1">
      <c r="A11" s="271">
        <v>8</v>
      </c>
      <c r="B11" s="272" t="s">
        <v>20</v>
      </c>
      <c r="C11" s="273">
        <v>422</v>
      </c>
      <c r="D11" s="273">
        <v>429</v>
      </c>
      <c r="E11" s="274">
        <f t="shared" si="0"/>
        <v>0.9836829836829837</v>
      </c>
      <c r="F11" s="275">
        <v>458</v>
      </c>
      <c r="G11" s="276">
        <v>751</v>
      </c>
      <c r="H11" s="276">
        <v>747</v>
      </c>
      <c r="I11" s="274">
        <f t="shared" si="1"/>
        <v>1.0053547523427042</v>
      </c>
      <c r="J11" s="275">
        <v>807</v>
      </c>
      <c r="K11" s="12"/>
      <c r="L11" s="12"/>
    </row>
    <row r="12" spans="1:18" ht="27.75" customHeight="1">
      <c r="A12" s="208">
        <v>9</v>
      </c>
      <c r="B12" s="209" t="s">
        <v>21</v>
      </c>
      <c r="C12" s="166">
        <v>525</v>
      </c>
      <c r="D12" s="166">
        <v>353</v>
      </c>
      <c r="E12" s="49">
        <f t="shared" si="0"/>
        <v>1.4872521246458923</v>
      </c>
      <c r="F12" s="46">
        <v>558</v>
      </c>
      <c r="G12" s="48">
        <v>954</v>
      </c>
      <c r="H12" s="48">
        <v>569</v>
      </c>
      <c r="I12" s="49">
        <f t="shared" si="1"/>
        <v>1.6766256590509665</v>
      </c>
      <c r="J12" s="46">
        <v>1020</v>
      </c>
      <c r="K12" s="10"/>
      <c r="L12" s="10"/>
      <c r="N12" s="11"/>
      <c r="P12" s="11"/>
      <c r="R12" s="11"/>
    </row>
    <row r="13" spans="1:12" s="13" customFormat="1" ht="27.75" customHeight="1">
      <c r="A13" s="271">
        <v>10</v>
      </c>
      <c r="B13" s="272" t="s">
        <v>22</v>
      </c>
      <c r="C13" s="273">
        <v>630</v>
      </c>
      <c r="D13" s="273">
        <v>648</v>
      </c>
      <c r="E13" s="274">
        <f t="shared" si="0"/>
        <v>0.9722222222222222</v>
      </c>
      <c r="F13" s="275">
        <v>667</v>
      </c>
      <c r="G13" s="398">
        <v>1069</v>
      </c>
      <c r="H13" s="276">
        <v>1102</v>
      </c>
      <c r="I13" s="274">
        <f t="shared" si="1"/>
        <v>0.97005444646098</v>
      </c>
      <c r="J13" s="275">
        <v>1130</v>
      </c>
      <c r="K13" s="12"/>
      <c r="L13" s="12"/>
    </row>
    <row r="14" spans="1:18" ht="27.75" customHeight="1">
      <c r="A14" s="208">
        <v>11</v>
      </c>
      <c r="B14" s="209" t="s">
        <v>23</v>
      </c>
      <c r="C14" s="166">
        <v>397</v>
      </c>
      <c r="D14" s="166">
        <v>407</v>
      </c>
      <c r="E14" s="49">
        <f t="shared" si="0"/>
        <v>0.9754299754299754</v>
      </c>
      <c r="F14" s="46">
        <v>418</v>
      </c>
      <c r="G14" s="48">
        <v>773</v>
      </c>
      <c r="H14" s="48">
        <v>782</v>
      </c>
      <c r="I14" s="49">
        <f t="shared" si="1"/>
        <v>0.9884910485933504</v>
      </c>
      <c r="J14" s="46">
        <v>808</v>
      </c>
      <c r="K14" s="10"/>
      <c r="L14" s="10"/>
      <c r="N14" s="11"/>
      <c r="P14" s="11"/>
      <c r="R14" s="11"/>
    </row>
    <row r="15" spans="1:12" s="11" customFormat="1" ht="27.75" customHeight="1">
      <c r="A15" s="271">
        <v>12</v>
      </c>
      <c r="B15" s="272" t="s">
        <v>24</v>
      </c>
      <c r="C15" s="273">
        <v>977</v>
      </c>
      <c r="D15" s="273">
        <v>952</v>
      </c>
      <c r="E15" s="274">
        <f t="shared" si="0"/>
        <v>1.0262605042016806</v>
      </c>
      <c r="F15" s="275">
        <v>1028</v>
      </c>
      <c r="G15" s="398">
        <v>1840</v>
      </c>
      <c r="H15" s="276">
        <v>1778</v>
      </c>
      <c r="I15" s="274">
        <f t="shared" si="1"/>
        <v>1.0348706411698538</v>
      </c>
      <c r="J15" s="275">
        <v>1919</v>
      </c>
      <c r="K15" s="10"/>
      <c r="L15" s="10"/>
    </row>
    <row r="16" spans="1:18" ht="27.75" customHeight="1">
      <c r="A16" s="208">
        <v>13</v>
      </c>
      <c r="B16" s="209" t="s">
        <v>25</v>
      </c>
      <c r="C16" s="166">
        <v>655</v>
      </c>
      <c r="D16" s="166">
        <v>663</v>
      </c>
      <c r="E16" s="49">
        <f t="shared" si="0"/>
        <v>0.9879336349924586</v>
      </c>
      <c r="F16" s="46">
        <v>708</v>
      </c>
      <c r="G16" s="399">
        <v>1122</v>
      </c>
      <c r="H16" s="48">
        <v>1141</v>
      </c>
      <c r="I16" s="49">
        <f t="shared" si="1"/>
        <v>0.9833479404031551</v>
      </c>
      <c r="J16" s="46">
        <v>1216</v>
      </c>
      <c r="K16" s="10"/>
      <c r="L16" s="10"/>
      <c r="N16" s="11"/>
      <c r="P16" s="11"/>
      <c r="R16" s="11"/>
    </row>
    <row r="17" spans="1:12" s="13" customFormat="1" ht="27.75" customHeight="1">
      <c r="A17" s="271">
        <v>14</v>
      </c>
      <c r="B17" s="272" t="s">
        <v>26</v>
      </c>
      <c r="C17" s="273">
        <v>619</v>
      </c>
      <c r="D17" s="273">
        <v>667</v>
      </c>
      <c r="E17" s="274">
        <f t="shared" si="0"/>
        <v>0.9280359820089955</v>
      </c>
      <c r="F17" s="275">
        <v>698</v>
      </c>
      <c r="G17" s="398">
        <v>1132</v>
      </c>
      <c r="H17" s="276">
        <v>1218</v>
      </c>
      <c r="I17" s="274">
        <f t="shared" si="1"/>
        <v>0.9293924466338259</v>
      </c>
      <c r="J17" s="275">
        <v>1284</v>
      </c>
      <c r="K17" s="12"/>
      <c r="L17" s="12"/>
    </row>
    <row r="18" spans="1:18" ht="27.75" customHeight="1">
      <c r="A18" s="208">
        <v>15</v>
      </c>
      <c r="B18" s="209" t="s">
        <v>27</v>
      </c>
      <c r="C18" s="166">
        <v>620</v>
      </c>
      <c r="D18" s="166">
        <v>621</v>
      </c>
      <c r="E18" s="49">
        <f t="shared" si="0"/>
        <v>0.998389694041868</v>
      </c>
      <c r="F18" s="46">
        <v>647</v>
      </c>
      <c r="G18" s="399">
        <v>1147</v>
      </c>
      <c r="H18" s="48">
        <v>1143</v>
      </c>
      <c r="I18" s="49">
        <f t="shared" si="1"/>
        <v>1.0034995625546808</v>
      </c>
      <c r="J18" s="46">
        <v>1196</v>
      </c>
      <c r="K18" s="10"/>
      <c r="L18" s="10"/>
      <c r="N18" s="11"/>
      <c r="P18" s="11"/>
      <c r="R18" s="11"/>
    </row>
    <row r="19" spans="1:18" ht="27.75" customHeight="1">
      <c r="A19" s="271">
        <v>16</v>
      </c>
      <c r="B19" s="272" t="s">
        <v>28</v>
      </c>
      <c r="C19" s="273">
        <v>197</v>
      </c>
      <c r="D19" s="273">
        <v>198</v>
      </c>
      <c r="E19" s="274">
        <f t="shared" si="0"/>
        <v>0.9949494949494949</v>
      </c>
      <c r="F19" s="275">
        <v>234</v>
      </c>
      <c r="G19" s="276">
        <v>361</v>
      </c>
      <c r="H19" s="276">
        <v>367</v>
      </c>
      <c r="I19" s="274">
        <f t="shared" si="1"/>
        <v>0.9836512261580381</v>
      </c>
      <c r="J19" s="275">
        <v>407</v>
      </c>
      <c r="K19" s="10"/>
      <c r="L19" s="10"/>
      <c r="N19" s="11"/>
      <c r="P19" s="11"/>
      <c r="R19" s="11"/>
    </row>
    <row r="20" spans="1:18" ht="27.75" customHeight="1">
      <c r="A20" s="208">
        <v>17</v>
      </c>
      <c r="B20" s="209" t="s">
        <v>29</v>
      </c>
      <c r="C20" s="166">
        <v>927</v>
      </c>
      <c r="D20" s="166">
        <v>954</v>
      </c>
      <c r="E20" s="49">
        <f t="shared" si="0"/>
        <v>0.9716981132075472</v>
      </c>
      <c r="F20" s="46">
        <v>997</v>
      </c>
      <c r="G20" s="399">
        <v>1577</v>
      </c>
      <c r="H20" s="48">
        <v>1615</v>
      </c>
      <c r="I20" s="49">
        <f t="shared" si="1"/>
        <v>0.9764705882352941</v>
      </c>
      <c r="J20" s="46">
        <v>1688</v>
      </c>
      <c r="K20" s="10"/>
      <c r="L20" s="10"/>
      <c r="N20" s="11"/>
      <c r="P20" s="11"/>
      <c r="R20" s="11"/>
    </row>
    <row r="21" spans="1:18" ht="27.75" customHeight="1">
      <c r="A21" s="271">
        <v>18</v>
      </c>
      <c r="B21" s="272" t="s">
        <v>30</v>
      </c>
      <c r="C21" s="273">
        <v>716</v>
      </c>
      <c r="D21" s="273">
        <v>707</v>
      </c>
      <c r="E21" s="274">
        <f t="shared" si="0"/>
        <v>1.0127298444130128</v>
      </c>
      <c r="F21" s="275">
        <v>772</v>
      </c>
      <c r="G21" s="398">
        <v>1327</v>
      </c>
      <c r="H21" s="276">
        <v>1314</v>
      </c>
      <c r="I21" s="274">
        <f t="shared" si="1"/>
        <v>1.0098934550989345</v>
      </c>
      <c r="J21" s="275">
        <v>1407</v>
      </c>
      <c r="K21" s="10"/>
      <c r="L21" s="10"/>
      <c r="N21" s="11"/>
      <c r="P21" s="11"/>
      <c r="R21" s="11"/>
    </row>
    <row r="22" spans="1:10" s="14" customFormat="1" ht="27.75" customHeight="1">
      <c r="A22" s="490" t="s">
        <v>8</v>
      </c>
      <c r="B22" s="491"/>
      <c r="C22" s="167">
        <v>14351</v>
      </c>
      <c r="D22" s="167">
        <v>14211</v>
      </c>
      <c r="E22" s="49">
        <f t="shared" si="0"/>
        <v>1.0098515234677363</v>
      </c>
      <c r="F22" s="46">
        <v>15382</v>
      </c>
      <c r="G22" s="168">
        <v>26260</v>
      </c>
      <c r="H22" s="168">
        <v>25857</v>
      </c>
      <c r="I22" s="49">
        <f t="shared" si="1"/>
        <v>1.0155857214680744</v>
      </c>
      <c r="J22" s="46">
        <v>28044</v>
      </c>
    </row>
    <row r="24" ht="15.75">
      <c r="L24" s="10"/>
    </row>
    <row r="27" ht="28.5" customHeight="1">
      <c r="F27" s="17"/>
    </row>
    <row r="28" ht="12.75">
      <c r="G28" s="18"/>
    </row>
    <row r="29" spans="3:6" ht="12.75">
      <c r="C29" s="18"/>
      <c r="D29" s="18"/>
      <c r="E29" s="18"/>
      <c r="F29" s="18"/>
    </row>
  </sheetData>
  <sheetProtection/>
  <mergeCells count="6">
    <mergeCell ref="A22:B22"/>
    <mergeCell ref="A1:J1"/>
    <mergeCell ref="A2:A3"/>
    <mergeCell ref="B2:B3"/>
    <mergeCell ref="C2:F2"/>
    <mergeCell ref="G2:J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60" zoomScaleNormal="60" zoomScalePageLayoutView="0" workbookViewId="0" topLeftCell="A1">
      <selection activeCell="S15" sqref="S15"/>
    </sheetView>
  </sheetViews>
  <sheetFormatPr defaultColWidth="9.00390625" defaultRowHeight="12.75"/>
  <cols>
    <col min="1" max="1" width="4.375" style="0" bestFit="1" customWidth="1"/>
    <col min="2" max="2" width="24.00390625" style="0" bestFit="1" customWidth="1"/>
    <col min="3" max="4" width="10.75390625" style="0" bestFit="1" customWidth="1"/>
    <col min="7" max="7" width="9.75390625" style="0" customWidth="1"/>
    <col min="9" max="9" width="11.125" style="0" customWidth="1"/>
    <col min="14" max="14" width="11.625" style="0" customWidth="1"/>
    <col min="15" max="15" width="13.25390625" style="0" customWidth="1"/>
    <col min="16" max="16" width="14.625" style="0" customWidth="1"/>
  </cols>
  <sheetData>
    <row r="1" spans="1:16" ht="20.25">
      <c r="A1" s="492" t="s">
        <v>277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</row>
    <row r="2" spans="1:16" ht="90.75" customHeight="1">
      <c r="A2" s="443" t="s">
        <v>9</v>
      </c>
      <c r="B2" s="443" t="s">
        <v>10</v>
      </c>
      <c r="C2" s="442" t="s">
        <v>218</v>
      </c>
      <c r="D2" s="442"/>
      <c r="E2" s="61" t="s">
        <v>130</v>
      </c>
      <c r="F2" s="442" t="s">
        <v>131</v>
      </c>
      <c r="G2" s="442"/>
      <c r="H2" s="442" t="s">
        <v>132</v>
      </c>
      <c r="I2" s="442"/>
      <c r="J2" s="442" t="s">
        <v>133</v>
      </c>
      <c r="K2" s="442"/>
      <c r="L2" s="442" t="s">
        <v>134</v>
      </c>
      <c r="M2" s="442"/>
      <c r="N2" s="442" t="s">
        <v>135</v>
      </c>
      <c r="O2" s="442"/>
      <c r="P2" s="61" t="s">
        <v>136</v>
      </c>
    </row>
    <row r="3" spans="1:16" ht="15" customHeight="1" thickBot="1">
      <c r="A3" s="435"/>
      <c r="B3" s="435"/>
      <c r="C3" s="169" t="s">
        <v>137</v>
      </c>
      <c r="D3" s="169" t="s">
        <v>138</v>
      </c>
      <c r="E3" s="169" t="s">
        <v>138</v>
      </c>
      <c r="F3" s="169" t="s">
        <v>137</v>
      </c>
      <c r="G3" s="170" t="s">
        <v>138</v>
      </c>
      <c r="H3" s="169" t="s">
        <v>137</v>
      </c>
      <c r="I3" s="170" t="s">
        <v>138</v>
      </c>
      <c r="J3" s="169" t="s">
        <v>137</v>
      </c>
      <c r="K3" s="170" t="s">
        <v>138</v>
      </c>
      <c r="L3" s="169" t="s">
        <v>137</v>
      </c>
      <c r="M3" s="170" t="s">
        <v>138</v>
      </c>
      <c r="N3" s="169" t="s">
        <v>137</v>
      </c>
      <c r="O3" s="170" t="s">
        <v>138</v>
      </c>
      <c r="P3" s="170" t="s">
        <v>138</v>
      </c>
    </row>
    <row r="4" spans="1:16" ht="27.75" customHeight="1" thickTop="1">
      <c r="A4" s="79">
        <v>1</v>
      </c>
      <c r="B4" s="374" t="s">
        <v>13</v>
      </c>
      <c r="C4" s="375">
        <v>640</v>
      </c>
      <c r="D4" s="375">
        <v>1118</v>
      </c>
      <c r="E4" s="375">
        <v>0</v>
      </c>
      <c r="F4" s="375">
        <v>3</v>
      </c>
      <c r="G4" s="375">
        <v>3</v>
      </c>
      <c r="H4" s="375">
        <v>0</v>
      </c>
      <c r="I4" s="375">
        <v>0</v>
      </c>
      <c r="J4" s="375">
        <v>1</v>
      </c>
      <c r="K4" s="375">
        <v>1</v>
      </c>
      <c r="L4" s="375">
        <v>0</v>
      </c>
      <c r="M4" s="375">
        <v>0</v>
      </c>
      <c r="N4" s="375">
        <v>5</v>
      </c>
      <c r="O4" s="375">
        <v>6</v>
      </c>
      <c r="P4" s="376">
        <v>10</v>
      </c>
    </row>
    <row r="5" spans="1:16" ht="27.75" customHeight="1">
      <c r="A5" s="216">
        <v>2</v>
      </c>
      <c r="B5" s="380" t="s">
        <v>14</v>
      </c>
      <c r="C5" s="381">
        <v>622</v>
      </c>
      <c r="D5" s="381">
        <v>1159</v>
      </c>
      <c r="E5" s="381">
        <v>3</v>
      </c>
      <c r="F5" s="381">
        <v>3</v>
      </c>
      <c r="G5" s="381">
        <v>3</v>
      </c>
      <c r="H5" s="381">
        <v>0</v>
      </c>
      <c r="I5" s="381">
        <v>0</v>
      </c>
      <c r="J5" s="381">
        <v>0</v>
      </c>
      <c r="K5" s="381">
        <v>0</v>
      </c>
      <c r="L5" s="381">
        <v>4</v>
      </c>
      <c r="M5" s="381">
        <v>5</v>
      </c>
      <c r="N5" s="381">
        <v>4</v>
      </c>
      <c r="O5" s="381">
        <v>4</v>
      </c>
      <c r="P5" s="382">
        <v>12</v>
      </c>
    </row>
    <row r="6" spans="1:16" ht="27.75" customHeight="1">
      <c r="A6" s="44">
        <v>3</v>
      </c>
      <c r="B6" s="377" t="s">
        <v>15</v>
      </c>
      <c r="C6" s="378">
        <v>1304</v>
      </c>
      <c r="D6" s="378">
        <v>2307</v>
      </c>
      <c r="E6" s="378">
        <v>26</v>
      </c>
      <c r="F6" s="378">
        <v>1</v>
      </c>
      <c r="G6" s="378">
        <v>1</v>
      </c>
      <c r="H6" s="378">
        <v>0</v>
      </c>
      <c r="I6" s="378">
        <v>0</v>
      </c>
      <c r="J6" s="378">
        <v>0</v>
      </c>
      <c r="K6" s="378">
        <v>0</v>
      </c>
      <c r="L6" s="378">
        <v>1</v>
      </c>
      <c r="M6" s="378">
        <v>1</v>
      </c>
      <c r="N6" s="378">
        <v>0</v>
      </c>
      <c r="O6" s="378">
        <v>0</v>
      </c>
      <c r="P6" s="379">
        <v>2</v>
      </c>
    </row>
    <row r="7" spans="1:16" ht="27.75" customHeight="1">
      <c r="A7" s="216">
        <v>4</v>
      </c>
      <c r="B7" s="380" t="s">
        <v>16</v>
      </c>
      <c r="C7" s="381">
        <v>1432</v>
      </c>
      <c r="D7" s="381">
        <v>2823</v>
      </c>
      <c r="E7" s="381">
        <v>89</v>
      </c>
      <c r="F7" s="381">
        <v>9</v>
      </c>
      <c r="G7" s="381">
        <v>9</v>
      </c>
      <c r="H7" s="381">
        <v>0</v>
      </c>
      <c r="I7" s="381">
        <v>0</v>
      </c>
      <c r="J7" s="381">
        <v>1</v>
      </c>
      <c r="K7" s="381">
        <v>3</v>
      </c>
      <c r="L7" s="381">
        <v>5</v>
      </c>
      <c r="M7" s="381">
        <v>5</v>
      </c>
      <c r="N7" s="381">
        <v>18</v>
      </c>
      <c r="O7" s="381">
        <v>20</v>
      </c>
      <c r="P7" s="382">
        <v>37</v>
      </c>
    </row>
    <row r="8" spans="1:16" ht="27.75" customHeight="1">
      <c r="A8" s="44">
        <v>5</v>
      </c>
      <c r="B8" s="377" t="s">
        <v>17</v>
      </c>
      <c r="C8" s="378">
        <v>1150</v>
      </c>
      <c r="D8" s="378">
        <v>1992</v>
      </c>
      <c r="E8" s="378">
        <v>69</v>
      </c>
      <c r="F8" s="378">
        <v>5</v>
      </c>
      <c r="G8" s="378">
        <v>6</v>
      </c>
      <c r="H8" s="378">
        <v>1</v>
      </c>
      <c r="I8" s="378">
        <v>1</v>
      </c>
      <c r="J8" s="378">
        <v>0</v>
      </c>
      <c r="K8" s="378">
        <v>0</v>
      </c>
      <c r="L8" s="378">
        <v>2</v>
      </c>
      <c r="M8" s="378">
        <v>2</v>
      </c>
      <c r="N8" s="378">
        <v>11</v>
      </c>
      <c r="O8" s="378">
        <v>15</v>
      </c>
      <c r="P8" s="379">
        <v>24</v>
      </c>
    </row>
    <row r="9" spans="1:16" ht="27.75" customHeight="1">
      <c r="A9" s="216">
        <v>6</v>
      </c>
      <c r="B9" s="380" t="s">
        <v>18</v>
      </c>
      <c r="C9" s="381">
        <v>1854</v>
      </c>
      <c r="D9" s="381">
        <v>3642</v>
      </c>
      <c r="E9" s="381">
        <v>12</v>
      </c>
      <c r="F9" s="381">
        <v>5</v>
      </c>
      <c r="G9" s="381">
        <v>5</v>
      </c>
      <c r="H9" s="381">
        <v>0</v>
      </c>
      <c r="I9" s="381">
        <v>0</v>
      </c>
      <c r="J9" s="381">
        <v>1</v>
      </c>
      <c r="K9" s="381">
        <v>1</v>
      </c>
      <c r="L9" s="381">
        <v>3</v>
      </c>
      <c r="M9" s="381">
        <v>3</v>
      </c>
      <c r="N9" s="381">
        <v>10</v>
      </c>
      <c r="O9" s="381">
        <v>12</v>
      </c>
      <c r="P9" s="382">
        <v>21</v>
      </c>
    </row>
    <row r="10" spans="1:16" ht="27.75" customHeight="1">
      <c r="A10" s="44">
        <v>7</v>
      </c>
      <c r="B10" s="377" t="s">
        <v>19</v>
      </c>
      <c r="C10" s="378">
        <v>664</v>
      </c>
      <c r="D10" s="378">
        <v>1166</v>
      </c>
      <c r="E10" s="378">
        <v>50</v>
      </c>
      <c r="F10" s="378">
        <v>0</v>
      </c>
      <c r="G10" s="378">
        <v>0</v>
      </c>
      <c r="H10" s="378">
        <v>0</v>
      </c>
      <c r="I10" s="378">
        <v>0</v>
      </c>
      <c r="J10" s="378">
        <v>0</v>
      </c>
      <c r="K10" s="378">
        <v>0</v>
      </c>
      <c r="L10" s="378">
        <v>1</v>
      </c>
      <c r="M10" s="378">
        <v>1</v>
      </c>
      <c r="N10" s="378">
        <v>6</v>
      </c>
      <c r="O10" s="378">
        <v>6</v>
      </c>
      <c r="P10" s="379">
        <v>7</v>
      </c>
    </row>
    <row r="11" spans="1:16" ht="27.75" customHeight="1">
      <c r="A11" s="216">
        <v>8</v>
      </c>
      <c r="B11" s="380" t="s">
        <v>20</v>
      </c>
      <c r="C11" s="381">
        <v>422</v>
      </c>
      <c r="D11" s="381">
        <v>751</v>
      </c>
      <c r="E11" s="381">
        <v>1</v>
      </c>
      <c r="F11" s="381">
        <v>1</v>
      </c>
      <c r="G11" s="381">
        <v>1</v>
      </c>
      <c r="H11" s="381">
        <v>0</v>
      </c>
      <c r="I11" s="381">
        <v>0</v>
      </c>
      <c r="J11" s="381">
        <v>0</v>
      </c>
      <c r="K11" s="381">
        <v>0</v>
      </c>
      <c r="L11" s="381">
        <v>1</v>
      </c>
      <c r="M11" s="381">
        <v>1</v>
      </c>
      <c r="N11" s="381">
        <v>1</v>
      </c>
      <c r="O11" s="381">
        <v>1</v>
      </c>
      <c r="P11" s="382">
        <v>3</v>
      </c>
    </row>
    <row r="12" spans="1:16" ht="27.75" customHeight="1">
      <c r="A12" s="44">
        <v>9</v>
      </c>
      <c r="B12" s="377" t="s">
        <v>21</v>
      </c>
      <c r="C12" s="378">
        <v>525</v>
      </c>
      <c r="D12" s="378">
        <v>954</v>
      </c>
      <c r="E12" s="378">
        <v>1</v>
      </c>
      <c r="F12" s="378">
        <v>5</v>
      </c>
      <c r="G12" s="378">
        <v>5</v>
      </c>
      <c r="H12" s="378">
        <v>0</v>
      </c>
      <c r="I12" s="378">
        <v>0</v>
      </c>
      <c r="J12" s="378">
        <v>0</v>
      </c>
      <c r="K12" s="378">
        <v>0</v>
      </c>
      <c r="L12" s="378">
        <v>0</v>
      </c>
      <c r="M12" s="378">
        <v>0</v>
      </c>
      <c r="N12" s="378">
        <v>5</v>
      </c>
      <c r="O12" s="378">
        <v>5</v>
      </c>
      <c r="P12" s="379">
        <v>10</v>
      </c>
    </row>
    <row r="13" spans="1:16" ht="27.75" customHeight="1">
      <c r="A13" s="216">
        <v>10</v>
      </c>
      <c r="B13" s="380" t="s">
        <v>22</v>
      </c>
      <c r="C13" s="381">
        <v>630</v>
      </c>
      <c r="D13" s="381">
        <v>1069</v>
      </c>
      <c r="E13" s="381">
        <v>31</v>
      </c>
      <c r="F13" s="381">
        <v>6</v>
      </c>
      <c r="G13" s="381">
        <v>6</v>
      </c>
      <c r="H13" s="381">
        <v>0</v>
      </c>
      <c r="I13" s="381">
        <v>0</v>
      </c>
      <c r="J13" s="381">
        <v>0</v>
      </c>
      <c r="K13" s="381">
        <v>0</v>
      </c>
      <c r="L13" s="381">
        <v>5</v>
      </c>
      <c r="M13" s="381">
        <v>5</v>
      </c>
      <c r="N13" s="381">
        <v>3</v>
      </c>
      <c r="O13" s="381">
        <v>3</v>
      </c>
      <c r="P13" s="382">
        <v>14</v>
      </c>
    </row>
    <row r="14" spans="1:16" ht="27.75" customHeight="1">
      <c r="A14" s="44">
        <v>11</v>
      </c>
      <c r="B14" s="377" t="s">
        <v>23</v>
      </c>
      <c r="C14" s="378">
        <v>397</v>
      </c>
      <c r="D14" s="378">
        <v>773</v>
      </c>
      <c r="E14" s="378">
        <v>19</v>
      </c>
      <c r="F14" s="378">
        <v>5</v>
      </c>
      <c r="G14" s="378">
        <v>6</v>
      </c>
      <c r="H14" s="378">
        <v>0</v>
      </c>
      <c r="I14" s="378">
        <v>0</v>
      </c>
      <c r="J14" s="378">
        <v>0</v>
      </c>
      <c r="K14" s="378">
        <v>0</v>
      </c>
      <c r="L14" s="378">
        <v>1</v>
      </c>
      <c r="M14" s="378">
        <v>1</v>
      </c>
      <c r="N14" s="378">
        <v>1</v>
      </c>
      <c r="O14" s="378">
        <v>2</v>
      </c>
      <c r="P14" s="379">
        <v>9</v>
      </c>
    </row>
    <row r="15" spans="1:16" ht="27.75" customHeight="1">
      <c r="A15" s="216">
        <v>12</v>
      </c>
      <c r="B15" s="380" t="s">
        <v>24</v>
      </c>
      <c r="C15" s="381">
        <v>977</v>
      </c>
      <c r="D15" s="381">
        <v>1840</v>
      </c>
      <c r="E15" s="381">
        <v>0</v>
      </c>
      <c r="F15" s="381">
        <v>5</v>
      </c>
      <c r="G15" s="381">
        <v>5</v>
      </c>
      <c r="H15" s="381">
        <v>0</v>
      </c>
      <c r="I15" s="381">
        <v>0</v>
      </c>
      <c r="J15" s="381">
        <v>0</v>
      </c>
      <c r="K15" s="381">
        <v>0</v>
      </c>
      <c r="L15" s="381">
        <v>1</v>
      </c>
      <c r="M15" s="381">
        <v>1</v>
      </c>
      <c r="N15" s="381">
        <v>8</v>
      </c>
      <c r="O15" s="381">
        <v>8</v>
      </c>
      <c r="P15" s="382">
        <v>14</v>
      </c>
    </row>
    <row r="16" spans="1:16" ht="27.75" customHeight="1">
      <c r="A16" s="44">
        <v>13</v>
      </c>
      <c r="B16" s="377" t="s">
        <v>25</v>
      </c>
      <c r="C16" s="378">
        <v>655</v>
      </c>
      <c r="D16" s="378">
        <v>1122</v>
      </c>
      <c r="E16" s="378">
        <v>0</v>
      </c>
      <c r="F16" s="378">
        <v>6</v>
      </c>
      <c r="G16" s="378">
        <v>6</v>
      </c>
      <c r="H16" s="378">
        <v>0</v>
      </c>
      <c r="I16" s="378">
        <v>0</v>
      </c>
      <c r="J16" s="378">
        <v>0</v>
      </c>
      <c r="K16" s="378">
        <v>0</v>
      </c>
      <c r="L16" s="378">
        <v>2</v>
      </c>
      <c r="M16" s="378">
        <v>2</v>
      </c>
      <c r="N16" s="378">
        <v>5</v>
      </c>
      <c r="O16" s="378">
        <v>6</v>
      </c>
      <c r="P16" s="379">
        <v>14</v>
      </c>
    </row>
    <row r="17" spans="1:16" ht="27.75" customHeight="1">
      <c r="A17" s="216">
        <v>14</v>
      </c>
      <c r="B17" s="380" t="s">
        <v>26</v>
      </c>
      <c r="C17" s="381">
        <v>619</v>
      </c>
      <c r="D17" s="381">
        <v>1132</v>
      </c>
      <c r="E17" s="381">
        <v>0</v>
      </c>
      <c r="F17" s="381">
        <v>0</v>
      </c>
      <c r="G17" s="381">
        <v>0</v>
      </c>
      <c r="H17" s="381">
        <v>0</v>
      </c>
      <c r="I17" s="381">
        <v>0</v>
      </c>
      <c r="J17" s="381">
        <v>0</v>
      </c>
      <c r="K17" s="381">
        <v>0</v>
      </c>
      <c r="L17" s="381">
        <v>4</v>
      </c>
      <c r="M17" s="381">
        <v>4</v>
      </c>
      <c r="N17" s="381">
        <v>2</v>
      </c>
      <c r="O17" s="381">
        <v>2</v>
      </c>
      <c r="P17" s="382">
        <v>6</v>
      </c>
    </row>
    <row r="18" spans="1:16" ht="27.75" customHeight="1">
      <c r="A18" s="44">
        <v>15</v>
      </c>
      <c r="B18" s="377" t="s">
        <v>27</v>
      </c>
      <c r="C18" s="378">
        <v>620</v>
      </c>
      <c r="D18" s="378">
        <v>1147</v>
      </c>
      <c r="E18" s="378">
        <v>11</v>
      </c>
      <c r="F18" s="378">
        <v>4</v>
      </c>
      <c r="G18" s="378">
        <v>4</v>
      </c>
      <c r="H18" s="378">
        <v>1</v>
      </c>
      <c r="I18" s="378">
        <v>1</v>
      </c>
      <c r="J18" s="378">
        <v>0</v>
      </c>
      <c r="K18" s="378">
        <v>0</v>
      </c>
      <c r="L18" s="378">
        <v>6</v>
      </c>
      <c r="M18" s="378">
        <v>6</v>
      </c>
      <c r="N18" s="378">
        <v>3</v>
      </c>
      <c r="O18" s="378">
        <v>3</v>
      </c>
      <c r="P18" s="379">
        <v>14</v>
      </c>
    </row>
    <row r="19" spans="1:16" ht="27.75" customHeight="1">
      <c r="A19" s="216">
        <v>16</v>
      </c>
      <c r="B19" s="380" t="s">
        <v>28</v>
      </c>
      <c r="C19" s="381">
        <v>197</v>
      </c>
      <c r="D19" s="381">
        <v>361</v>
      </c>
      <c r="E19" s="381">
        <v>0</v>
      </c>
      <c r="F19" s="381">
        <v>0</v>
      </c>
      <c r="G19" s="381">
        <v>0</v>
      </c>
      <c r="H19" s="381">
        <v>0</v>
      </c>
      <c r="I19" s="381">
        <v>0</v>
      </c>
      <c r="J19" s="381">
        <v>0</v>
      </c>
      <c r="K19" s="381">
        <v>0</v>
      </c>
      <c r="L19" s="381">
        <v>0</v>
      </c>
      <c r="M19" s="381">
        <v>0</v>
      </c>
      <c r="N19" s="381">
        <v>0</v>
      </c>
      <c r="O19" s="381">
        <v>0</v>
      </c>
      <c r="P19" s="382">
        <v>0</v>
      </c>
    </row>
    <row r="20" spans="1:16" ht="27.75" customHeight="1">
      <c r="A20" s="44">
        <v>17</v>
      </c>
      <c r="B20" s="377" t="s">
        <v>29</v>
      </c>
      <c r="C20" s="378">
        <v>927</v>
      </c>
      <c r="D20" s="378">
        <v>1577</v>
      </c>
      <c r="E20" s="378">
        <v>0</v>
      </c>
      <c r="F20" s="378">
        <v>6</v>
      </c>
      <c r="G20" s="378">
        <v>6</v>
      </c>
      <c r="H20" s="378">
        <v>0</v>
      </c>
      <c r="I20" s="378">
        <v>0</v>
      </c>
      <c r="J20" s="378">
        <v>0</v>
      </c>
      <c r="K20" s="378">
        <v>0</v>
      </c>
      <c r="L20" s="378">
        <v>1</v>
      </c>
      <c r="M20" s="378">
        <v>1</v>
      </c>
      <c r="N20" s="378">
        <v>5</v>
      </c>
      <c r="O20" s="378">
        <v>5</v>
      </c>
      <c r="P20" s="379">
        <v>12</v>
      </c>
    </row>
    <row r="21" spans="1:16" ht="27.75" customHeight="1">
      <c r="A21" s="216">
        <v>18</v>
      </c>
      <c r="B21" s="380" t="s">
        <v>30</v>
      </c>
      <c r="C21" s="381">
        <v>716</v>
      </c>
      <c r="D21" s="381">
        <v>1327</v>
      </c>
      <c r="E21" s="381">
        <v>0</v>
      </c>
      <c r="F21" s="381">
        <v>1</v>
      </c>
      <c r="G21" s="381">
        <v>1</v>
      </c>
      <c r="H21" s="381">
        <v>0</v>
      </c>
      <c r="I21" s="381">
        <v>0</v>
      </c>
      <c r="J21" s="381">
        <v>0</v>
      </c>
      <c r="K21" s="381">
        <v>0</v>
      </c>
      <c r="L21" s="381">
        <v>3</v>
      </c>
      <c r="M21" s="381">
        <v>3</v>
      </c>
      <c r="N21" s="381">
        <v>2</v>
      </c>
      <c r="O21" s="381">
        <v>2</v>
      </c>
      <c r="P21" s="382">
        <v>6</v>
      </c>
    </row>
    <row r="22" spans="1:16" ht="27.75" customHeight="1">
      <c r="A22" s="493" t="s">
        <v>8</v>
      </c>
      <c r="B22" s="493"/>
      <c r="C22" s="171">
        <v>14351</v>
      </c>
      <c r="D22" s="171">
        <v>26260</v>
      </c>
      <c r="E22" s="171">
        <v>312</v>
      </c>
      <c r="F22" s="171">
        <v>65</v>
      </c>
      <c r="G22" s="171">
        <v>67</v>
      </c>
      <c r="H22" s="171">
        <v>2</v>
      </c>
      <c r="I22" s="171">
        <v>2</v>
      </c>
      <c r="J22" s="171">
        <v>3</v>
      </c>
      <c r="K22" s="171">
        <v>5</v>
      </c>
      <c r="L22" s="171">
        <v>40</v>
      </c>
      <c r="M22" s="171">
        <v>41</v>
      </c>
      <c r="N22" s="171">
        <v>89</v>
      </c>
      <c r="O22" s="171">
        <v>100</v>
      </c>
      <c r="P22" s="171">
        <v>215</v>
      </c>
    </row>
    <row r="23" ht="27.75" customHeight="1">
      <c r="P23" s="37"/>
    </row>
  </sheetData>
  <sheetProtection/>
  <mergeCells count="10">
    <mergeCell ref="A1:P1"/>
    <mergeCell ref="A2:A3"/>
    <mergeCell ref="B2:B3"/>
    <mergeCell ref="A22:B22"/>
    <mergeCell ref="C2:D2"/>
    <mergeCell ref="F2:G2"/>
    <mergeCell ref="J2:K2"/>
    <mergeCell ref="N2:O2"/>
    <mergeCell ref="H2:I2"/>
    <mergeCell ref="L2:M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zoomScalePageLayoutView="0" workbookViewId="0" topLeftCell="A1">
      <selection activeCell="O15" sqref="O15"/>
    </sheetView>
  </sheetViews>
  <sheetFormatPr defaultColWidth="9.125" defaultRowHeight="12.75"/>
  <cols>
    <col min="1" max="1" width="4.625" style="19" customWidth="1"/>
    <col min="2" max="2" width="23.75390625" style="19" customWidth="1"/>
    <col min="3" max="3" width="11.75390625" style="19" customWidth="1"/>
    <col min="4" max="4" width="8.75390625" style="19" customWidth="1"/>
    <col min="5" max="5" width="11.00390625" style="19" customWidth="1"/>
    <col min="6" max="6" width="11.25390625" style="19" customWidth="1"/>
    <col min="7" max="7" width="13.75390625" style="19" customWidth="1"/>
    <col min="8" max="8" width="11.75390625" style="19" customWidth="1"/>
    <col min="9" max="9" width="10.25390625" style="19" customWidth="1"/>
    <col min="10" max="10" width="10.875" style="19" customWidth="1"/>
    <col min="11" max="11" width="9.625" style="19" customWidth="1"/>
    <col min="12" max="12" width="12.25390625" style="19" customWidth="1"/>
    <col min="13" max="16384" width="9.125" style="19" customWidth="1"/>
  </cols>
  <sheetData>
    <row r="1" spans="1:12" ht="18.75">
      <c r="A1" s="500" t="s">
        <v>68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2" ht="18.75">
      <c r="A2" s="500" t="s">
        <v>69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</row>
    <row r="3" spans="1:12" ht="18.75">
      <c r="A3" s="500" t="s">
        <v>203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</row>
    <row r="4" spans="1:12" ht="19.5" thickBot="1">
      <c r="A4" s="503" t="s">
        <v>278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</row>
    <row r="5" spans="1:12" ht="18">
      <c r="A5" s="501" t="s">
        <v>1</v>
      </c>
      <c r="B5" s="496" t="s">
        <v>10</v>
      </c>
      <c r="C5" s="496" t="s">
        <v>70</v>
      </c>
      <c r="D5" s="496" t="s">
        <v>71</v>
      </c>
      <c r="E5" s="496" t="s">
        <v>72</v>
      </c>
      <c r="F5" s="496" t="s">
        <v>73</v>
      </c>
      <c r="G5" s="496" t="s">
        <v>74</v>
      </c>
      <c r="H5" s="497" t="s">
        <v>75</v>
      </c>
      <c r="I5" s="501" t="s">
        <v>279</v>
      </c>
      <c r="J5" s="496"/>
      <c r="K5" s="496"/>
      <c r="L5" s="497"/>
    </row>
    <row r="6" spans="1:12" ht="21" customHeight="1">
      <c r="A6" s="502"/>
      <c r="B6" s="447"/>
      <c r="C6" s="447"/>
      <c r="D6" s="447"/>
      <c r="E6" s="447"/>
      <c r="F6" s="447"/>
      <c r="G6" s="447"/>
      <c r="H6" s="498"/>
      <c r="I6" s="502" t="s">
        <v>76</v>
      </c>
      <c r="J6" s="447"/>
      <c r="K6" s="447"/>
      <c r="L6" s="498" t="s">
        <v>204</v>
      </c>
    </row>
    <row r="7" spans="1:12" ht="36" customHeight="1" thickBot="1">
      <c r="A7" s="504"/>
      <c r="B7" s="488"/>
      <c r="C7" s="488"/>
      <c r="D7" s="488"/>
      <c r="E7" s="488"/>
      <c r="F7" s="488"/>
      <c r="G7" s="488"/>
      <c r="H7" s="499"/>
      <c r="I7" s="349" t="s">
        <v>77</v>
      </c>
      <c r="J7" s="157" t="s">
        <v>78</v>
      </c>
      <c r="K7" s="157" t="s">
        <v>79</v>
      </c>
      <c r="L7" s="499"/>
    </row>
    <row r="8" spans="1:12" ht="18.75" thickTop="1">
      <c r="A8" s="383">
        <v>1</v>
      </c>
      <c r="B8" s="80" t="s">
        <v>13</v>
      </c>
      <c r="C8" s="184">
        <v>4</v>
      </c>
      <c r="D8" s="184">
        <v>3</v>
      </c>
      <c r="E8" s="184">
        <v>119</v>
      </c>
      <c r="F8" s="184">
        <v>171</v>
      </c>
      <c r="G8" s="200">
        <v>297</v>
      </c>
      <c r="H8" s="385">
        <v>281</v>
      </c>
      <c r="I8" s="350">
        <v>335</v>
      </c>
      <c r="J8" s="201">
        <v>326</v>
      </c>
      <c r="K8" s="201">
        <v>9</v>
      </c>
      <c r="L8" s="351">
        <v>311</v>
      </c>
    </row>
    <row r="9" spans="1:12" ht="18">
      <c r="A9" s="386">
        <v>2</v>
      </c>
      <c r="B9" s="217" t="s">
        <v>14</v>
      </c>
      <c r="C9" s="218">
        <v>1</v>
      </c>
      <c r="D9" s="218">
        <v>0</v>
      </c>
      <c r="E9" s="218">
        <v>111</v>
      </c>
      <c r="F9" s="218">
        <v>175</v>
      </c>
      <c r="G9" s="278">
        <v>287</v>
      </c>
      <c r="H9" s="387">
        <v>268</v>
      </c>
      <c r="I9" s="358">
        <v>322</v>
      </c>
      <c r="J9" s="279">
        <v>320</v>
      </c>
      <c r="K9" s="279">
        <v>2</v>
      </c>
      <c r="L9" s="359">
        <v>299</v>
      </c>
    </row>
    <row r="10" spans="1:12" ht="18">
      <c r="A10" s="360">
        <v>3</v>
      </c>
      <c r="B10" s="87" t="s">
        <v>15</v>
      </c>
      <c r="C10" s="186">
        <v>3</v>
      </c>
      <c r="D10" s="186">
        <v>0</v>
      </c>
      <c r="E10" s="186">
        <v>251</v>
      </c>
      <c r="F10" s="186">
        <v>365</v>
      </c>
      <c r="G10" s="70">
        <v>619</v>
      </c>
      <c r="H10" s="388">
        <v>581</v>
      </c>
      <c r="I10" s="352">
        <v>694</v>
      </c>
      <c r="J10" s="202">
        <v>686</v>
      </c>
      <c r="K10" s="202">
        <v>8</v>
      </c>
      <c r="L10" s="353">
        <v>646</v>
      </c>
    </row>
    <row r="11" spans="1:12" ht="18">
      <c r="A11" s="386">
        <v>4</v>
      </c>
      <c r="B11" s="217" t="s">
        <v>16</v>
      </c>
      <c r="C11" s="218">
        <v>6</v>
      </c>
      <c r="D11" s="218">
        <v>0</v>
      </c>
      <c r="E11" s="218">
        <v>252</v>
      </c>
      <c r="F11" s="218">
        <v>653</v>
      </c>
      <c r="G11" s="278">
        <v>911</v>
      </c>
      <c r="H11" s="387">
        <v>835</v>
      </c>
      <c r="I11" s="358">
        <v>994</v>
      </c>
      <c r="J11" s="279">
        <v>984</v>
      </c>
      <c r="K11" s="279">
        <v>10</v>
      </c>
      <c r="L11" s="359">
        <v>902</v>
      </c>
    </row>
    <row r="12" spans="1:12" ht="18">
      <c r="A12" s="360">
        <v>5</v>
      </c>
      <c r="B12" s="87" t="s">
        <v>17</v>
      </c>
      <c r="C12" s="186">
        <v>8</v>
      </c>
      <c r="D12" s="186">
        <v>0</v>
      </c>
      <c r="E12" s="186">
        <v>217</v>
      </c>
      <c r="F12" s="186">
        <v>311</v>
      </c>
      <c r="G12" s="70">
        <v>536</v>
      </c>
      <c r="H12" s="388">
        <v>504</v>
      </c>
      <c r="I12" s="352">
        <v>605</v>
      </c>
      <c r="J12" s="202">
        <v>592</v>
      </c>
      <c r="K12" s="202">
        <v>13</v>
      </c>
      <c r="L12" s="353">
        <v>568</v>
      </c>
    </row>
    <row r="13" spans="1:12" ht="18">
      <c r="A13" s="386">
        <v>6</v>
      </c>
      <c r="B13" s="217" t="s">
        <v>18</v>
      </c>
      <c r="C13" s="218">
        <v>18</v>
      </c>
      <c r="D13" s="218">
        <v>4</v>
      </c>
      <c r="E13" s="218">
        <v>369</v>
      </c>
      <c r="F13" s="218">
        <v>747</v>
      </c>
      <c r="G13" s="278">
        <v>1138</v>
      </c>
      <c r="H13" s="387">
        <v>1046</v>
      </c>
      <c r="I13" s="358">
        <v>1219</v>
      </c>
      <c r="J13" s="279">
        <v>1188</v>
      </c>
      <c r="K13" s="279">
        <v>31</v>
      </c>
      <c r="L13" s="359">
        <v>1116</v>
      </c>
    </row>
    <row r="14" spans="1:12" ht="18">
      <c r="A14" s="360">
        <v>7</v>
      </c>
      <c r="B14" s="87" t="s">
        <v>19</v>
      </c>
      <c r="C14" s="186">
        <v>7</v>
      </c>
      <c r="D14" s="186">
        <v>1</v>
      </c>
      <c r="E14" s="186">
        <v>126</v>
      </c>
      <c r="F14" s="186">
        <v>183</v>
      </c>
      <c r="G14" s="70">
        <v>317</v>
      </c>
      <c r="H14" s="388">
        <v>298</v>
      </c>
      <c r="I14" s="352">
        <v>360</v>
      </c>
      <c r="J14" s="202">
        <v>350</v>
      </c>
      <c r="K14" s="202">
        <v>10</v>
      </c>
      <c r="L14" s="353">
        <v>334</v>
      </c>
    </row>
    <row r="15" spans="1:12" ht="18">
      <c r="A15" s="386">
        <v>8</v>
      </c>
      <c r="B15" s="217" t="s">
        <v>20</v>
      </c>
      <c r="C15" s="218">
        <v>3</v>
      </c>
      <c r="D15" s="218">
        <v>0</v>
      </c>
      <c r="E15" s="218">
        <v>57</v>
      </c>
      <c r="F15" s="218">
        <v>174</v>
      </c>
      <c r="G15" s="278">
        <v>234</v>
      </c>
      <c r="H15" s="387">
        <v>220</v>
      </c>
      <c r="I15" s="358">
        <v>248</v>
      </c>
      <c r="J15" s="279">
        <v>245</v>
      </c>
      <c r="K15" s="279">
        <v>3</v>
      </c>
      <c r="L15" s="359">
        <v>232</v>
      </c>
    </row>
    <row r="16" spans="1:12" ht="18">
      <c r="A16" s="360">
        <v>9</v>
      </c>
      <c r="B16" s="87" t="s">
        <v>21</v>
      </c>
      <c r="C16" s="186">
        <v>1</v>
      </c>
      <c r="D16" s="186">
        <v>0</v>
      </c>
      <c r="E16" s="186">
        <v>96</v>
      </c>
      <c r="F16" s="186">
        <v>182</v>
      </c>
      <c r="G16" s="70">
        <v>279</v>
      </c>
      <c r="H16" s="388">
        <v>260</v>
      </c>
      <c r="I16" s="352">
        <v>317</v>
      </c>
      <c r="J16" s="202">
        <v>315</v>
      </c>
      <c r="K16" s="202">
        <v>2</v>
      </c>
      <c r="L16" s="353">
        <v>292</v>
      </c>
    </row>
    <row r="17" spans="1:12" ht="18">
      <c r="A17" s="386">
        <v>10</v>
      </c>
      <c r="B17" s="217" t="s">
        <v>22</v>
      </c>
      <c r="C17" s="218">
        <v>6</v>
      </c>
      <c r="D17" s="218">
        <v>0</v>
      </c>
      <c r="E17" s="218">
        <v>100</v>
      </c>
      <c r="F17" s="218">
        <v>212</v>
      </c>
      <c r="G17" s="278">
        <v>318</v>
      </c>
      <c r="H17" s="387">
        <v>303</v>
      </c>
      <c r="I17" s="358">
        <v>343</v>
      </c>
      <c r="J17" s="279">
        <v>334</v>
      </c>
      <c r="K17" s="279">
        <v>9</v>
      </c>
      <c r="L17" s="359">
        <v>327</v>
      </c>
    </row>
    <row r="18" spans="1:12" ht="18">
      <c r="A18" s="360">
        <v>11</v>
      </c>
      <c r="B18" s="87" t="s">
        <v>23</v>
      </c>
      <c r="C18" s="186">
        <v>4</v>
      </c>
      <c r="D18" s="186">
        <v>6</v>
      </c>
      <c r="E18" s="186">
        <v>72</v>
      </c>
      <c r="F18" s="186">
        <v>162</v>
      </c>
      <c r="G18" s="70">
        <v>244</v>
      </c>
      <c r="H18" s="388">
        <v>221</v>
      </c>
      <c r="I18" s="352">
        <v>267</v>
      </c>
      <c r="J18" s="202">
        <v>254</v>
      </c>
      <c r="K18" s="202">
        <v>13</v>
      </c>
      <c r="L18" s="353">
        <v>239</v>
      </c>
    </row>
    <row r="19" spans="1:12" ht="18">
      <c r="A19" s="386">
        <v>12</v>
      </c>
      <c r="B19" s="217" t="s">
        <v>24</v>
      </c>
      <c r="C19" s="218">
        <v>7</v>
      </c>
      <c r="D19" s="218">
        <v>0</v>
      </c>
      <c r="E19" s="218">
        <v>192</v>
      </c>
      <c r="F19" s="218">
        <v>325</v>
      </c>
      <c r="G19" s="278">
        <v>524</v>
      </c>
      <c r="H19" s="387">
        <v>480</v>
      </c>
      <c r="I19" s="358">
        <v>590</v>
      </c>
      <c r="J19" s="279">
        <v>584</v>
      </c>
      <c r="K19" s="279">
        <v>6</v>
      </c>
      <c r="L19" s="359">
        <v>538</v>
      </c>
    </row>
    <row r="20" spans="1:12" ht="18">
      <c r="A20" s="360">
        <v>13</v>
      </c>
      <c r="B20" s="87" t="s">
        <v>25</v>
      </c>
      <c r="C20" s="186">
        <v>20</v>
      </c>
      <c r="D20" s="186">
        <v>0</v>
      </c>
      <c r="E20" s="186">
        <v>91</v>
      </c>
      <c r="F20" s="186">
        <v>196</v>
      </c>
      <c r="G20" s="70">
        <v>307</v>
      </c>
      <c r="H20" s="388">
        <v>289</v>
      </c>
      <c r="I20" s="352">
        <v>330</v>
      </c>
      <c r="J20" s="202">
        <v>308</v>
      </c>
      <c r="K20" s="202">
        <v>22</v>
      </c>
      <c r="L20" s="353">
        <v>313</v>
      </c>
    </row>
    <row r="21" spans="1:12" ht="18">
      <c r="A21" s="386">
        <v>14</v>
      </c>
      <c r="B21" s="217" t="s">
        <v>26</v>
      </c>
      <c r="C21" s="218">
        <v>3</v>
      </c>
      <c r="D21" s="218">
        <v>3</v>
      </c>
      <c r="E21" s="218">
        <v>127</v>
      </c>
      <c r="F21" s="218">
        <v>281</v>
      </c>
      <c r="G21" s="278">
        <v>414</v>
      </c>
      <c r="H21" s="387">
        <v>391</v>
      </c>
      <c r="I21" s="358">
        <v>439</v>
      </c>
      <c r="J21" s="279">
        <v>429</v>
      </c>
      <c r="K21" s="279">
        <v>10</v>
      </c>
      <c r="L21" s="359">
        <v>412</v>
      </c>
    </row>
    <row r="22" spans="1:12" ht="18">
      <c r="A22" s="360">
        <v>15</v>
      </c>
      <c r="B22" s="87" t="s">
        <v>27</v>
      </c>
      <c r="C22" s="186">
        <v>4</v>
      </c>
      <c r="D22" s="186">
        <v>2</v>
      </c>
      <c r="E22" s="186">
        <v>96</v>
      </c>
      <c r="F22" s="186">
        <v>226</v>
      </c>
      <c r="G22" s="70">
        <v>328</v>
      </c>
      <c r="H22" s="388">
        <v>301</v>
      </c>
      <c r="I22" s="352">
        <v>345</v>
      </c>
      <c r="J22" s="202">
        <v>337</v>
      </c>
      <c r="K22" s="202">
        <v>8</v>
      </c>
      <c r="L22" s="353">
        <v>315</v>
      </c>
    </row>
    <row r="23" spans="1:12" ht="18">
      <c r="A23" s="386">
        <v>16</v>
      </c>
      <c r="B23" s="217" t="s">
        <v>28</v>
      </c>
      <c r="C23" s="218">
        <v>0</v>
      </c>
      <c r="D23" s="218">
        <v>0</v>
      </c>
      <c r="E23" s="218">
        <v>48</v>
      </c>
      <c r="F23" s="218">
        <v>37</v>
      </c>
      <c r="G23" s="278">
        <v>85</v>
      </c>
      <c r="H23" s="387">
        <v>83</v>
      </c>
      <c r="I23" s="358">
        <v>95</v>
      </c>
      <c r="J23" s="279">
        <v>94</v>
      </c>
      <c r="K23" s="279">
        <v>1</v>
      </c>
      <c r="L23" s="359">
        <v>90</v>
      </c>
    </row>
    <row r="24" spans="1:12" ht="18">
      <c r="A24" s="360">
        <v>17</v>
      </c>
      <c r="B24" s="87" t="s">
        <v>29</v>
      </c>
      <c r="C24" s="186">
        <v>4</v>
      </c>
      <c r="D24" s="186">
        <v>5</v>
      </c>
      <c r="E24" s="186">
        <v>137</v>
      </c>
      <c r="F24" s="186">
        <v>329</v>
      </c>
      <c r="G24" s="70">
        <v>475</v>
      </c>
      <c r="H24" s="388">
        <v>439</v>
      </c>
      <c r="I24" s="352">
        <v>523</v>
      </c>
      <c r="J24" s="202">
        <v>509</v>
      </c>
      <c r="K24" s="202">
        <v>14</v>
      </c>
      <c r="L24" s="353">
        <v>484</v>
      </c>
    </row>
    <row r="25" spans="1:12" ht="18">
      <c r="A25" s="386">
        <v>18</v>
      </c>
      <c r="B25" s="217" t="s">
        <v>30</v>
      </c>
      <c r="C25" s="218">
        <v>3</v>
      </c>
      <c r="D25" s="218">
        <v>0</v>
      </c>
      <c r="E25" s="218">
        <v>159</v>
      </c>
      <c r="F25" s="218">
        <v>219</v>
      </c>
      <c r="G25" s="278">
        <v>381</v>
      </c>
      <c r="H25" s="387">
        <v>350</v>
      </c>
      <c r="I25" s="358">
        <v>416</v>
      </c>
      <c r="J25" s="279">
        <v>411</v>
      </c>
      <c r="K25" s="279">
        <v>5</v>
      </c>
      <c r="L25" s="359">
        <v>383</v>
      </c>
    </row>
    <row r="26" spans="1:12" ht="18.75" thickBot="1">
      <c r="A26" s="494" t="s">
        <v>8</v>
      </c>
      <c r="B26" s="495"/>
      <c r="C26" s="384">
        <v>102</v>
      </c>
      <c r="D26" s="384">
        <v>24</v>
      </c>
      <c r="E26" s="384">
        <v>2620</v>
      </c>
      <c r="F26" s="384">
        <v>4948</v>
      </c>
      <c r="G26" s="384">
        <v>7694</v>
      </c>
      <c r="H26" s="389">
        <v>7150</v>
      </c>
      <c r="I26" s="354">
        <v>8442</v>
      </c>
      <c r="J26" s="355">
        <v>8266</v>
      </c>
      <c r="K26" s="356">
        <v>176</v>
      </c>
      <c r="L26" s="357">
        <v>7801</v>
      </c>
    </row>
  </sheetData>
  <sheetProtection/>
  <mergeCells count="16">
    <mergeCell ref="G5:G7"/>
    <mergeCell ref="H5:H7"/>
    <mergeCell ref="A1:L1"/>
    <mergeCell ref="I5:L5"/>
    <mergeCell ref="I6:K6"/>
    <mergeCell ref="L6:L7"/>
    <mergeCell ref="A2:L2"/>
    <mergeCell ref="A3:L3"/>
    <mergeCell ref="A4:L4"/>
    <mergeCell ref="A5:A7"/>
    <mergeCell ref="A26:B26"/>
    <mergeCell ref="D5:D7"/>
    <mergeCell ref="E5:E7"/>
    <mergeCell ref="F5:F7"/>
    <mergeCell ref="B5:B7"/>
    <mergeCell ref="C5:C7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selection activeCell="N9" sqref="N9"/>
    </sheetView>
  </sheetViews>
  <sheetFormatPr defaultColWidth="9.00390625" defaultRowHeight="12.75"/>
  <cols>
    <col min="2" max="2" width="24.125" style="0" bestFit="1" customWidth="1"/>
    <col min="3" max="13" width="10.75390625" style="0" customWidth="1"/>
  </cols>
  <sheetData>
    <row r="1" spans="1:13" ht="15" customHeight="1">
      <c r="A1" s="508" t="s">
        <v>221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3" ht="12.75">
      <c r="A2" s="509" t="s">
        <v>280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13.5" customHeight="1">
      <c r="A3" s="510" t="s">
        <v>1</v>
      </c>
      <c r="B3" s="424" t="s">
        <v>10</v>
      </c>
      <c r="C3" s="513" t="s">
        <v>222</v>
      </c>
      <c r="D3" s="513"/>
      <c r="E3" s="513"/>
      <c r="F3" s="513"/>
      <c r="G3" s="513"/>
      <c r="H3" s="513"/>
      <c r="I3" s="438" t="s">
        <v>223</v>
      </c>
      <c r="J3" s="438" t="s">
        <v>224</v>
      </c>
      <c r="K3" s="438" t="s">
        <v>225</v>
      </c>
      <c r="L3" s="438" t="s">
        <v>226</v>
      </c>
      <c r="M3" s="438" t="s">
        <v>227</v>
      </c>
    </row>
    <row r="4" spans="1:13" ht="12.75" customHeight="1">
      <c r="A4" s="510"/>
      <c r="B4" s="424"/>
      <c r="C4" s="505" t="s">
        <v>228</v>
      </c>
      <c r="D4" s="507" t="s">
        <v>111</v>
      </c>
      <c r="E4" s="507"/>
      <c r="F4" s="507"/>
      <c r="G4" s="507"/>
      <c r="H4" s="507"/>
      <c r="I4" s="438"/>
      <c r="J4" s="438"/>
      <c r="K4" s="438"/>
      <c r="L4" s="438"/>
      <c r="M4" s="438"/>
    </row>
    <row r="5" spans="1:13" ht="75" customHeight="1" thickBot="1">
      <c r="A5" s="511"/>
      <c r="B5" s="512"/>
      <c r="C5" s="506"/>
      <c r="D5" s="371" t="s">
        <v>229</v>
      </c>
      <c r="E5" s="371" t="s">
        <v>230</v>
      </c>
      <c r="F5" s="371" t="s">
        <v>231</v>
      </c>
      <c r="G5" s="371" t="s">
        <v>232</v>
      </c>
      <c r="H5" s="371" t="s">
        <v>233</v>
      </c>
      <c r="I5" s="423"/>
      <c r="J5" s="423"/>
      <c r="K5" s="423"/>
      <c r="L5" s="423"/>
      <c r="M5" s="423"/>
    </row>
    <row r="6" spans="1:13" ht="18.75" thickTop="1">
      <c r="A6" s="79" t="s">
        <v>247</v>
      </c>
      <c r="B6" s="80" t="s">
        <v>281</v>
      </c>
      <c r="C6" s="120">
        <v>3</v>
      </c>
      <c r="D6" s="121">
        <v>0</v>
      </c>
      <c r="E6" s="121">
        <v>1</v>
      </c>
      <c r="F6" s="121">
        <v>2</v>
      </c>
      <c r="G6" s="121">
        <v>0</v>
      </c>
      <c r="H6" s="121">
        <v>0</v>
      </c>
      <c r="I6" s="120">
        <v>0</v>
      </c>
      <c r="J6" s="120">
        <v>0</v>
      </c>
      <c r="K6" s="120">
        <v>0</v>
      </c>
      <c r="L6" s="120">
        <v>0</v>
      </c>
      <c r="M6" s="120">
        <v>3</v>
      </c>
    </row>
    <row r="7" spans="1:13" ht="18">
      <c r="A7" s="216" t="s">
        <v>248</v>
      </c>
      <c r="B7" s="217" t="s">
        <v>282</v>
      </c>
      <c r="C7" s="240">
        <v>4</v>
      </c>
      <c r="D7" s="241">
        <v>1</v>
      </c>
      <c r="E7" s="241">
        <v>1</v>
      </c>
      <c r="F7" s="241">
        <v>2</v>
      </c>
      <c r="G7" s="241">
        <v>0</v>
      </c>
      <c r="H7" s="241">
        <v>0</v>
      </c>
      <c r="I7" s="240">
        <v>0</v>
      </c>
      <c r="J7" s="240">
        <v>0</v>
      </c>
      <c r="K7" s="240">
        <v>0</v>
      </c>
      <c r="L7" s="240">
        <v>0</v>
      </c>
      <c r="M7" s="240">
        <v>4</v>
      </c>
    </row>
    <row r="8" spans="1:13" ht="18">
      <c r="A8" s="44" t="s">
        <v>249</v>
      </c>
      <c r="B8" s="87" t="s">
        <v>283</v>
      </c>
      <c r="C8" s="126">
        <v>2</v>
      </c>
      <c r="D8" s="127">
        <v>0</v>
      </c>
      <c r="E8" s="127">
        <v>1</v>
      </c>
      <c r="F8" s="127">
        <v>1</v>
      </c>
      <c r="G8" s="127">
        <v>0</v>
      </c>
      <c r="H8" s="127">
        <v>0</v>
      </c>
      <c r="I8" s="126">
        <v>0</v>
      </c>
      <c r="J8" s="126">
        <v>0</v>
      </c>
      <c r="K8" s="126">
        <v>0</v>
      </c>
      <c r="L8" s="126">
        <v>1</v>
      </c>
      <c r="M8" s="126">
        <v>3</v>
      </c>
    </row>
    <row r="9" spans="1:13" ht="18">
      <c r="A9" s="216" t="s">
        <v>250</v>
      </c>
      <c r="B9" s="217" t="s">
        <v>284</v>
      </c>
      <c r="C9" s="240">
        <v>9</v>
      </c>
      <c r="D9" s="241">
        <v>1</v>
      </c>
      <c r="E9" s="241">
        <v>3</v>
      </c>
      <c r="F9" s="241">
        <v>5</v>
      </c>
      <c r="G9" s="241">
        <v>0</v>
      </c>
      <c r="H9" s="241">
        <v>0</v>
      </c>
      <c r="I9" s="240">
        <v>0</v>
      </c>
      <c r="J9" s="240">
        <v>0</v>
      </c>
      <c r="K9" s="240">
        <v>0</v>
      </c>
      <c r="L9" s="240">
        <v>0</v>
      </c>
      <c r="M9" s="240">
        <v>9</v>
      </c>
    </row>
    <row r="10" spans="1:13" ht="18">
      <c r="A10" s="44" t="s">
        <v>220</v>
      </c>
      <c r="B10" s="87" t="s">
        <v>285</v>
      </c>
      <c r="C10" s="126">
        <v>15</v>
      </c>
      <c r="D10" s="127">
        <v>1</v>
      </c>
      <c r="E10" s="127">
        <v>3</v>
      </c>
      <c r="F10" s="127">
        <v>11</v>
      </c>
      <c r="G10" s="127">
        <v>0</v>
      </c>
      <c r="H10" s="127">
        <v>0</v>
      </c>
      <c r="I10" s="126">
        <v>2</v>
      </c>
      <c r="J10" s="126">
        <v>0</v>
      </c>
      <c r="K10" s="126">
        <v>0</v>
      </c>
      <c r="L10" s="126">
        <v>0</v>
      </c>
      <c r="M10" s="126">
        <v>17</v>
      </c>
    </row>
    <row r="11" spans="1:13" ht="18">
      <c r="A11" s="216" t="s">
        <v>216</v>
      </c>
      <c r="B11" s="217" t="s">
        <v>286</v>
      </c>
      <c r="C11" s="240">
        <v>17</v>
      </c>
      <c r="D11" s="241">
        <v>1</v>
      </c>
      <c r="E11" s="241">
        <v>5</v>
      </c>
      <c r="F11" s="241">
        <v>10</v>
      </c>
      <c r="G11" s="241">
        <v>0</v>
      </c>
      <c r="H11" s="241">
        <v>1</v>
      </c>
      <c r="I11" s="240">
        <v>2</v>
      </c>
      <c r="J11" s="240">
        <v>0</v>
      </c>
      <c r="K11" s="240">
        <v>0</v>
      </c>
      <c r="L11" s="240">
        <v>0</v>
      </c>
      <c r="M11" s="240">
        <v>19</v>
      </c>
    </row>
    <row r="12" spans="1:13" ht="18">
      <c r="A12" s="44" t="s">
        <v>251</v>
      </c>
      <c r="B12" s="87" t="s">
        <v>287</v>
      </c>
      <c r="C12" s="126">
        <v>2</v>
      </c>
      <c r="D12" s="127">
        <v>0</v>
      </c>
      <c r="E12" s="127">
        <v>1</v>
      </c>
      <c r="F12" s="127">
        <v>1</v>
      </c>
      <c r="G12" s="127">
        <v>0</v>
      </c>
      <c r="H12" s="127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2</v>
      </c>
    </row>
    <row r="13" spans="1:13" ht="18">
      <c r="A13" s="216" t="s">
        <v>252</v>
      </c>
      <c r="B13" s="217" t="s">
        <v>288</v>
      </c>
      <c r="C13" s="240">
        <v>0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240">
        <v>0</v>
      </c>
      <c r="J13" s="240">
        <v>0</v>
      </c>
      <c r="K13" s="240">
        <v>0</v>
      </c>
      <c r="L13" s="240">
        <v>0</v>
      </c>
      <c r="M13" s="240">
        <v>0</v>
      </c>
    </row>
    <row r="14" spans="1:13" ht="18">
      <c r="A14" s="44" t="s">
        <v>215</v>
      </c>
      <c r="B14" s="87" t="s">
        <v>289</v>
      </c>
      <c r="C14" s="126">
        <v>2</v>
      </c>
      <c r="D14" s="127">
        <v>0</v>
      </c>
      <c r="E14" s="127">
        <v>0</v>
      </c>
      <c r="F14" s="127">
        <v>2</v>
      </c>
      <c r="G14" s="127">
        <v>0</v>
      </c>
      <c r="H14" s="127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2</v>
      </c>
    </row>
    <row r="15" spans="1:13" ht="18">
      <c r="A15" s="216" t="s">
        <v>214</v>
      </c>
      <c r="B15" s="217" t="s">
        <v>290</v>
      </c>
      <c r="C15" s="240">
        <v>0</v>
      </c>
      <c r="D15" s="241">
        <v>0</v>
      </c>
      <c r="E15" s="241">
        <v>0</v>
      </c>
      <c r="F15" s="241">
        <v>0</v>
      </c>
      <c r="G15" s="241">
        <v>0</v>
      </c>
      <c r="H15" s="241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0</v>
      </c>
    </row>
    <row r="16" spans="1:13" ht="18">
      <c r="A16" s="44" t="s">
        <v>253</v>
      </c>
      <c r="B16" s="87" t="s">
        <v>291</v>
      </c>
      <c r="C16" s="126">
        <v>4</v>
      </c>
      <c r="D16" s="127">
        <v>0</v>
      </c>
      <c r="E16" s="127">
        <v>0</v>
      </c>
      <c r="F16" s="127">
        <v>4</v>
      </c>
      <c r="G16" s="127">
        <v>0</v>
      </c>
      <c r="H16" s="127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4</v>
      </c>
    </row>
    <row r="17" spans="1:13" ht="18">
      <c r="A17" s="216" t="s">
        <v>254</v>
      </c>
      <c r="B17" s="217" t="s">
        <v>292</v>
      </c>
      <c r="C17" s="240">
        <v>4</v>
      </c>
      <c r="D17" s="241">
        <v>0</v>
      </c>
      <c r="E17" s="241">
        <v>2</v>
      </c>
      <c r="F17" s="241">
        <v>2</v>
      </c>
      <c r="G17" s="241">
        <v>0</v>
      </c>
      <c r="H17" s="241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4</v>
      </c>
    </row>
    <row r="18" spans="1:13" ht="18">
      <c r="A18" s="44" t="s">
        <v>217</v>
      </c>
      <c r="B18" s="87" t="s">
        <v>293</v>
      </c>
      <c r="C18" s="126">
        <v>5</v>
      </c>
      <c r="D18" s="127">
        <v>0</v>
      </c>
      <c r="E18" s="127">
        <v>0</v>
      </c>
      <c r="F18" s="127">
        <v>5</v>
      </c>
      <c r="G18" s="127">
        <v>0</v>
      </c>
      <c r="H18" s="127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5</v>
      </c>
    </row>
    <row r="19" spans="1:13" ht="18">
      <c r="A19" s="216" t="s">
        <v>255</v>
      </c>
      <c r="B19" s="217" t="s">
        <v>294</v>
      </c>
      <c r="C19" s="240">
        <v>2</v>
      </c>
      <c r="D19" s="241">
        <v>1</v>
      </c>
      <c r="E19" s="241">
        <v>1</v>
      </c>
      <c r="F19" s="241">
        <v>0</v>
      </c>
      <c r="G19" s="241">
        <v>0</v>
      </c>
      <c r="H19" s="241">
        <v>0</v>
      </c>
      <c r="I19" s="240">
        <v>0</v>
      </c>
      <c r="J19" s="240">
        <v>0</v>
      </c>
      <c r="K19" s="240">
        <v>0</v>
      </c>
      <c r="L19" s="240">
        <v>1</v>
      </c>
      <c r="M19" s="240">
        <v>3</v>
      </c>
    </row>
    <row r="20" spans="1:13" ht="18">
      <c r="A20" s="44" t="s">
        <v>256</v>
      </c>
      <c r="B20" s="87" t="s">
        <v>295</v>
      </c>
      <c r="C20" s="126">
        <v>10</v>
      </c>
      <c r="D20" s="127">
        <v>0</v>
      </c>
      <c r="E20" s="127">
        <v>2</v>
      </c>
      <c r="F20" s="127">
        <v>8</v>
      </c>
      <c r="G20" s="127">
        <v>0</v>
      </c>
      <c r="H20" s="127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10</v>
      </c>
    </row>
    <row r="21" spans="1:13" ht="18">
      <c r="A21" s="216" t="s">
        <v>257</v>
      </c>
      <c r="B21" s="217" t="s">
        <v>296</v>
      </c>
      <c r="C21" s="240">
        <v>1</v>
      </c>
      <c r="D21" s="241">
        <v>0</v>
      </c>
      <c r="E21" s="241">
        <v>1</v>
      </c>
      <c r="F21" s="241">
        <v>0</v>
      </c>
      <c r="G21" s="241">
        <v>0</v>
      </c>
      <c r="H21" s="241">
        <v>0</v>
      </c>
      <c r="I21" s="240">
        <v>1</v>
      </c>
      <c r="J21" s="240">
        <v>0</v>
      </c>
      <c r="K21" s="240">
        <v>0</v>
      </c>
      <c r="L21" s="240">
        <v>0</v>
      </c>
      <c r="M21" s="240">
        <v>2</v>
      </c>
    </row>
    <row r="22" spans="1:13" ht="18">
      <c r="A22" s="44" t="s">
        <v>219</v>
      </c>
      <c r="B22" s="87" t="s">
        <v>297</v>
      </c>
      <c r="C22" s="126">
        <v>3</v>
      </c>
      <c r="D22" s="127">
        <v>0</v>
      </c>
      <c r="E22" s="127">
        <v>1</v>
      </c>
      <c r="F22" s="127">
        <v>2</v>
      </c>
      <c r="G22" s="127">
        <v>0</v>
      </c>
      <c r="H22" s="127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3</v>
      </c>
    </row>
    <row r="23" spans="1:13" ht="18">
      <c r="A23" s="216" t="s">
        <v>258</v>
      </c>
      <c r="B23" s="217" t="s">
        <v>298</v>
      </c>
      <c r="C23" s="240">
        <v>10</v>
      </c>
      <c r="D23" s="241">
        <v>2</v>
      </c>
      <c r="E23" s="241">
        <v>2</v>
      </c>
      <c r="F23" s="241">
        <v>7</v>
      </c>
      <c r="G23" s="241">
        <v>0</v>
      </c>
      <c r="H23" s="241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10</v>
      </c>
    </row>
    <row r="24" spans="1:13" ht="18">
      <c r="A24" s="373"/>
      <c r="B24" s="373" t="s">
        <v>299</v>
      </c>
      <c r="C24" s="126">
        <v>93</v>
      </c>
      <c r="D24" s="126">
        <v>7</v>
      </c>
      <c r="E24" s="126">
        <v>24</v>
      </c>
      <c r="F24" s="126">
        <v>62</v>
      </c>
      <c r="G24" s="126">
        <v>0</v>
      </c>
      <c r="H24" s="126">
        <v>1</v>
      </c>
      <c r="I24" s="126">
        <v>5</v>
      </c>
      <c r="J24" s="126">
        <v>0</v>
      </c>
      <c r="K24" s="126">
        <v>0</v>
      </c>
      <c r="L24" s="126">
        <v>2</v>
      </c>
      <c r="M24" s="126">
        <v>100</v>
      </c>
    </row>
  </sheetData>
  <sheetProtection/>
  <mergeCells count="12">
    <mergeCell ref="A1:M1"/>
    <mergeCell ref="A2:M2"/>
    <mergeCell ref="A3:A5"/>
    <mergeCell ref="B3:B5"/>
    <mergeCell ref="C3:H3"/>
    <mergeCell ref="I3:I5"/>
    <mergeCell ref="J3:J5"/>
    <mergeCell ref="K3:K5"/>
    <mergeCell ref="L3:L5"/>
    <mergeCell ref="M3:M5"/>
    <mergeCell ref="C4:C5"/>
    <mergeCell ref="D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Лебедев</cp:lastModifiedBy>
  <cp:lastPrinted>2015-02-19T07:20:58Z</cp:lastPrinted>
  <dcterms:created xsi:type="dcterms:W3CDTF">2012-06-09T06:34:01Z</dcterms:created>
  <dcterms:modified xsi:type="dcterms:W3CDTF">2015-03-12T12:09:45Z</dcterms:modified>
  <cp:category/>
  <cp:version/>
  <cp:contentType/>
  <cp:contentStatus/>
</cp:coreProperties>
</file>