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60" windowHeight="11715" tabRatio="995" activeTab="16"/>
  </bookViews>
  <sheets>
    <sheet name="ЕДВ" sheetId="1" r:id="rId1"/>
    <sheet name="федрегистр" sheetId="2" r:id="rId2"/>
    <sheet name="РЕДК" sheetId="3" r:id="rId3"/>
    <sheet name="ЕДК-село" sheetId="4" r:id="rId4"/>
    <sheet name="ЕДК-многодет" sheetId="5" r:id="rId5"/>
    <sheet name="ФЕДК" sheetId="6" r:id="rId6"/>
    <sheet name="ОблМПС" sheetId="7" r:id="rId7"/>
    <sheet name="ВОВ " sheetId="8" r:id="rId8"/>
    <sheet name="инвалиды" sheetId="9" r:id="rId9"/>
    <sheet name="ДП" sheetId="10" r:id="rId10"/>
    <sheet name="ДопДП" sheetId="11" r:id="rId11"/>
    <sheet name="1,5" sheetId="12" r:id="rId12"/>
    <sheet name="бер и корм" sheetId="13" r:id="rId13"/>
    <sheet name="актуальные" sheetId="14" r:id="rId14"/>
    <sheet name="142" sheetId="15" r:id="rId15"/>
    <sheet name="475" sheetId="16" r:id="rId16"/>
    <sheet name="ЧАЭС" sheetId="17" r:id="rId17"/>
  </sheets>
  <definedNames>
    <definedName name="DATABASE" localSheetId="9">'ДП'!$B$4:$H$21</definedName>
  </definedNames>
  <calcPr fullCalcOnLoad="1"/>
</workbook>
</file>

<file path=xl/sharedStrings.xml><?xml version="1.0" encoding="utf-8"?>
<sst xmlns="http://schemas.openxmlformats.org/spreadsheetml/2006/main" count="943" uniqueCount="469">
  <si>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</si>
  <si>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</si>
  <si>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РАЙОН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</si>
  <si>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</si>
  <si>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</si>
  <si>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</si>
  <si>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</si>
  <si>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</si>
  <si>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</si>
  <si>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</si>
  <si>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</si>
  <si>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</si>
  <si>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</si>
  <si>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</si>
  <si>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</si>
  <si>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</si>
  <si>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</si>
  <si>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</si>
  <si>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</si>
  <si>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</si>
  <si>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</si>
  <si>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</si>
  <si>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</si>
  <si>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</si>
  <si>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г. Сосновый Бор</t>
  </si>
  <si>
    <t>Тихвинский район</t>
  </si>
  <si>
    <t>Тосненский район</t>
  </si>
  <si>
    <t>ИТОГО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</si>
  <si>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</si>
  <si>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№</t>
  </si>
  <si>
    <t>Наименование МО</t>
  </si>
  <si>
    <t>получатели</t>
  </si>
  <si>
    <t xml:space="preserve">иждивенцы </t>
  </si>
  <si>
    <t>ЖПР (получатели без иждивенцев)</t>
  </si>
  <si>
    <t>Ветераны труда (получатели без иждивенцев)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</si>
  <si>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</si>
  <si>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</si>
  <si>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</si>
  <si>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</si>
  <si>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</si>
  <si>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</si>
  <si>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</si>
  <si>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</si>
  <si>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</si>
  <si>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</si>
  <si>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</si>
  <si>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</si>
  <si>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</si>
  <si>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</si>
  <si>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</si>
  <si>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</si>
  <si>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</si>
  <si>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</si>
  <si>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</si>
  <si>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</si>
  <si>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</si>
  <si>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</si>
  <si>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</si>
  <si>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</si>
  <si>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</si>
  <si>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получателей многодетная мать/отец (чел).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</si>
  <si>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</si>
  <si>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</si>
  <si>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</si>
  <si>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</si>
  <si>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</si>
  <si>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</si>
  <si>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</si>
  <si>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>Бокситогорский</t>
  </si>
  <si>
    <t xml:space="preserve">Волосовский        </t>
  </si>
  <si>
    <t>Волхов</t>
  </si>
  <si>
    <t xml:space="preserve">Всеволожский    </t>
  </si>
  <si>
    <t xml:space="preserve">Выборгский        </t>
  </si>
  <si>
    <t xml:space="preserve">Гатчинский          </t>
  </si>
  <si>
    <t xml:space="preserve">Кингисеппский      </t>
  </si>
  <si>
    <t xml:space="preserve">Киришский           </t>
  </si>
  <si>
    <t xml:space="preserve">Кировский         </t>
  </si>
  <si>
    <t xml:space="preserve">Лодейнопольский </t>
  </si>
  <si>
    <t xml:space="preserve">Ломоносовский     </t>
  </si>
  <si>
    <t xml:space="preserve">Лужский            </t>
  </si>
  <si>
    <t xml:space="preserve">Подпорожский       </t>
  </si>
  <si>
    <t xml:space="preserve">Приозерский        </t>
  </si>
  <si>
    <t xml:space="preserve">Сланцевский        </t>
  </si>
  <si>
    <t xml:space="preserve">Сосновый Бор       </t>
  </si>
  <si>
    <t xml:space="preserve">Тихвинский         </t>
  </si>
  <si>
    <t xml:space="preserve">Тосненский        </t>
  </si>
  <si>
    <t>Всего по Лен. области: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</si>
  <si>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</si>
  <si>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П\П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</si>
  <si>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</si>
  <si>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</si>
  <si>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</si>
  <si>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</si>
  <si>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</si>
  <si>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</si>
  <si>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</si>
  <si>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</si>
  <si>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</si>
  <si>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</si>
  <si>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</si>
  <si>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</si>
  <si>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</si>
  <si>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Итого по области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</si>
  <si>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</si>
  <si>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</si>
  <si>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</si>
  <si>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</si>
  <si>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</si>
  <si>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</si>
  <si>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Волосовский</t>
  </si>
  <si>
    <t>Волховский</t>
  </si>
  <si>
    <t>Всеволожский</t>
  </si>
  <si>
    <t>Выборгский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</si>
  <si>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</si>
  <si>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</si>
  <si>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</si>
  <si>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</si>
  <si>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</si>
  <si>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 xml:space="preserve">                                                                 и    детям в возрасте до 3-х лет            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</si>
  <si>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</si>
  <si>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</si>
  <si>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</si>
  <si>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</si>
  <si>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</si>
  <si>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</si>
  <si>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</si>
  <si>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</si>
  <si>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</si>
  <si>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</si>
  <si>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</si>
  <si>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 xml:space="preserve">Волховский </t>
  </si>
  <si>
    <t>Компенсация на рождение ребенка ЛО</t>
  </si>
  <si>
    <t>Государственная социальная помощь</t>
  </si>
  <si>
    <t>Социальное пособие на погребение</t>
  </si>
  <si>
    <t>чел.</t>
  </si>
  <si>
    <t xml:space="preserve">         Инвалиды ВОВ </t>
  </si>
  <si>
    <t xml:space="preserve"> 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</si>
  <si>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</si>
  <si>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</si>
  <si>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</si>
  <si>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</si>
  <si>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</si>
  <si>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</si>
  <si>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</si>
  <si>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</si>
  <si>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</si>
  <si>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</si>
  <si>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</si>
  <si>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</si>
  <si>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</si>
  <si>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</si>
  <si>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</si>
  <si>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</si>
  <si>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</si>
  <si>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</si>
  <si>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</si>
  <si>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</si>
  <si>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</si>
  <si>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</si>
  <si>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</si>
  <si>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рейтинг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</si>
  <si>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</si>
  <si>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</si>
  <si>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</si>
  <si>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</si>
  <si>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</si>
  <si>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</si>
  <si>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</si>
  <si>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</si>
  <si>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</si>
  <si>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</si>
  <si>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</si>
  <si>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</si>
  <si>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</si>
  <si>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</si>
  <si>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</si>
  <si>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</si>
  <si>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</si>
  <si>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</si>
  <si>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</si>
  <si>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 т.ч. Ребенок-инвалид</t>
  </si>
  <si>
    <t>Инвалиды</t>
  </si>
  <si>
    <t>Всего: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</si>
  <si>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</si>
  <si>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</si>
  <si>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</si>
  <si>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</si>
  <si>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</si>
  <si>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</si>
  <si>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</si>
  <si>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</si>
  <si>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2</t>
  </si>
  <si>
    <t>3</t>
  </si>
  <si>
    <t>4</t>
  </si>
  <si>
    <t>5</t>
  </si>
  <si>
    <t>6</t>
  </si>
  <si>
    <t>7</t>
  </si>
  <si>
    <t>8</t>
  </si>
  <si>
    <t>11</t>
  </si>
  <si>
    <t>13</t>
  </si>
  <si>
    <t>16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</si>
  <si>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</si>
  <si>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</si>
  <si>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</si>
  <si>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</si>
  <si>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</si>
  <si>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</si>
  <si>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</si>
  <si>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</si>
  <si>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</si>
  <si>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</si>
  <si>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</si>
  <si>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</si>
  <si>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</si>
  <si>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</si>
  <si>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</si>
  <si>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</si>
  <si>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</si>
  <si>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</si>
  <si>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</si>
  <si>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 Ленинградской области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</si>
  <si>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</si>
  <si>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</si>
  <si>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</si>
  <si>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</si>
  <si>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</si>
  <si>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</si>
  <si>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</si>
  <si>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</si>
  <si>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</si>
  <si>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</si>
  <si>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</si>
  <si>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</si>
  <si>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</si>
  <si>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</si>
  <si>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</si>
  <si>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</si>
  <si>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</si>
  <si>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</si>
  <si>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выплаты</t>
  </si>
  <si>
    <t>Пособие на рожд. по ФЗ №81</t>
  </si>
  <si>
    <t>чел.(детей)</t>
  </si>
  <si>
    <t>10*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</si>
  <si>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</si>
  <si>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9</t>
  </si>
  <si>
    <t>NN</t>
  </si>
  <si>
    <t>МР</t>
  </si>
  <si>
    <t>ВСЕГО_по_ежемесячному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</si>
  <si>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</si>
  <si>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</si>
  <si>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</si>
  <si>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</si>
  <si>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</si>
  <si>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</si>
  <si>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</si>
  <si>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</si>
  <si>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</si>
  <si>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>По Ленинградской области</t>
  </si>
  <si>
    <r>
      <t xml:space="preserve">Единоврем. Выплата лицам, состоящим в браке 50, 60,70, 75 лет                                                                      </t>
    </r>
    <r>
      <rPr>
        <sz val="10"/>
        <rFont val="Times New Roman Cyr"/>
        <family val="0"/>
      </rPr>
      <t xml:space="preserve"> (семейных пар)</t>
    </r>
  </si>
  <si>
    <r>
      <t xml:space="preserve">Ежегод. компенсация на приобрет. одежды и шк.-письм. принадлежностей многодетным         </t>
    </r>
    <r>
      <rPr>
        <sz val="10"/>
        <rFont val="Times New Roman Cyr"/>
        <family val="0"/>
      </rPr>
      <t>чел.(детей)</t>
    </r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</si>
  <si>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</si>
  <si>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</si>
  <si>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</si>
  <si>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</si>
  <si>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>Накопительно льготоносителей за 2013г.(без начислений текущего месяца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</si>
  <si>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</si>
  <si>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</si>
  <si>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</si>
  <si>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</si>
  <si>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из  них:</t>
  </si>
  <si>
    <t>Числен.</t>
  </si>
  <si>
    <t>Ликвидаторы</t>
  </si>
  <si>
    <t>ЧАЭС, в том числе:</t>
  </si>
  <si>
    <t>МАЯК, в том числе:</t>
  </si>
  <si>
    <t xml:space="preserve">ПОР       </t>
  </si>
  <si>
    <t>получа</t>
  </si>
  <si>
    <t>без инв-ти,</t>
  </si>
  <si>
    <t>телей</t>
  </si>
  <si>
    <t>из них полу-</t>
  </si>
  <si>
    <t>инвалиды, из них</t>
  </si>
  <si>
    <t>получатели в связи с</t>
  </si>
  <si>
    <t>инвалиды</t>
  </si>
  <si>
    <t xml:space="preserve">получатели </t>
  </si>
  <si>
    <t>всего</t>
  </si>
  <si>
    <t>чают</t>
  </si>
  <si>
    <t xml:space="preserve">получают </t>
  </si>
  <si>
    <t>потерей кормильца</t>
  </si>
  <si>
    <t xml:space="preserve">получают  </t>
  </si>
  <si>
    <t>в связи с</t>
  </si>
  <si>
    <t>в соответствии с:</t>
  </si>
  <si>
    <t>потерей</t>
  </si>
  <si>
    <t>законода-</t>
  </si>
  <si>
    <t>судебным</t>
  </si>
  <si>
    <t>кормильца</t>
  </si>
  <si>
    <t>тельством</t>
  </si>
  <si>
    <t>решением</t>
  </si>
  <si>
    <t>по суд.реш.</t>
  </si>
  <si>
    <t>1</t>
  </si>
  <si>
    <t>10</t>
  </si>
  <si>
    <t>12</t>
  </si>
  <si>
    <t>14</t>
  </si>
  <si>
    <t>15</t>
  </si>
  <si>
    <t>17</t>
  </si>
  <si>
    <t>18</t>
  </si>
  <si>
    <t>19</t>
  </si>
  <si>
    <t>1 группа</t>
  </si>
  <si>
    <t>2 группа</t>
  </si>
  <si>
    <t>3 группа</t>
  </si>
  <si>
    <r>
      <t>ВСЕГО  граждан , которым назначена выплата  в 2014 году (</t>
    </r>
    <r>
      <rPr>
        <b/>
        <u val="single"/>
        <sz val="11"/>
        <rFont val="Arial Cyr"/>
        <family val="0"/>
      </rPr>
      <t xml:space="preserve">накопительно, </t>
    </r>
    <r>
      <rPr>
        <b/>
        <i/>
        <u val="single"/>
        <sz val="11"/>
        <rFont val="Arial Cyr"/>
        <family val="0"/>
      </rPr>
      <t>включительно начисления за текущий месяц</t>
    </r>
    <r>
      <rPr>
        <b/>
        <sz val="11"/>
        <rFont val="Arial Cyr"/>
        <family val="0"/>
      </rPr>
      <t>)</t>
    </r>
  </si>
  <si>
    <t>Количество льготников находящихся в регистре Пенсионного Фонда на 01.03.2011</t>
  </si>
  <si>
    <t xml:space="preserve">Жертвы политических репрессий </t>
  </si>
  <si>
    <t xml:space="preserve">Ветераны труда </t>
  </si>
  <si>
    <t>Количество многодетных семей зарегистрированных в БД на текущий момент 2014</t>
  </si>
  <si>
    <t xml:space="preserve">Информация о получателях федеральной ежемесячной денежной компенсации  за  расходы по коммунальным услугам  </t>
  </si>
  <si>
    <t>1739</t>
  </si>
  <si>
    <t>195</t>
  </si>
  <si>
    <t>535</t>
  </si>
  <si>
    <t>410</t>
  </si>
  <si>
    <t>126</t>
  </si>
  <si>
    <t>247</t>
  </si>
  <si>
    <t>424</t>
  </si>
  <si>
    <t>на 01.01.14</t>
  </si>
  <si>
    <t>Всего за 2014г. (накопительно)</t>
  </si>
  <si>
    <t>Всего  за  2014г.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</si>
  <si>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</si>
  <si>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</si>
  <si>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>МО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</si>
  <si>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</si>
  <si>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</si>
  <si>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</si>
  <si>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</si>
  <si>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</si>
  <si>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</si>
  <si>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</si>
  <si>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</si>
  <si>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</si>
  <si>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на февраль 2013 года</t>
  </si>
  <si>
    <r>
      <t xml:space="preserve">Сведения о количестве граждан зарегистрированных в БД АИС "Соцзащита", </t>
    </r>
    <r>
      <rPr>
        <b/>
        <u val="single"/>
        <sz val="12"/>
        <rFont val="Arial Cyr"/>
        <family val="0"/>
      </rPr>
      <t xml:space="preserve">имеющих право </t>
    </r>
    <r>
      <rPr>
        <b/>
        <i/>
        <sz val="12"/>
        <rFont val="Arial Cyr"/>
        <family val="0"/>
      </rPr>
      <t>на получение ежемесячной денежной выплаты из федерального бюджета на 01.02.2014г.</t>
    </r>
  </si>
  <si>
    <t>31</t>
  </si>
  <si>
    <t>64</t>
  </si>
  <si>
    <t>108</t>
  </si>
  <si>
    <t>41</t>
  </si>
  <si>
    <t>178</t>
  </si>
  <si>
    <t>81</t>
  </si>
  <si>
    <t>401</t>
  </si>
  <si>
    <t>98</t>
  </si>
  <si>
    <t>333</t>
  </si>
  <si>
    <t>90</t>
  </si>
  <si>
    <t>29</t>
  </si>
  <si>
    <t>140</t>
  </si>
  <si>
    <t>182</t>
  </si>
  <si>
    <t>58</t>
  </si>
  <si>
    <t>85</t>
  </si>
  <si>
    <t>80</t>
  </si>
  <si>
    <t>156</t>
  </si>
  <si>
    <t>71</t>
  </si>
  <si>
    <t>79</t>
  </si>
  <si>
    <t>40</t>
  </si>
  <si>
    <t>87</t>
  </si>
  <si>
    <t>26</t>
  </si>
  <si>
    <t>33</t>
  </si>
  <si>
    <t>223</t>
  </si>
  <si>
    <t>720</t>
  </si>
  <si>
    <t>3018</t>
  </si>
  <si>
    <t>начислено к выплате за декабрь 2013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</si>
  <si>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февраль</t>
    </r>
    <r>
      <rPr>
        <b/>
        <sz val="12"/>
        <rFont val="Arial"/>
        <family val="2"/>
      </rPr>
      <t xml:space="preserve"> 2014</t>
    </r>
    <r>
      <rPr>
        <sz val="12"/>
        <rFont val="Arial"/>
        <family val="2"/>
      </rPr>
      <t xml:space="preserve"> г</t>
    </r>
  </si>
  <si>
    <t>Количество получателей у которых были начисления (с учетом должников) накопительно * в 2013г.</t>
  </si>
  <si>
    <t>начислено к выплате на февраль 2014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</si>
  <si>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февраль 2014 г</t>
    </r>
  </si>
  <si>
    <t>Количество получателей у которых были начисления (с учетом должников) накопительно* в 2014 г.</t>
  </si>
  <si>
    <t>Количество актуальных получателей в БД на февраль 2014 года (с учетом должников)</t>
  </si>
  <si>
    <t>Количество получателей у которых были начисления (с учетом должников) накопительно в  2014 году</t>
  </si>
  <si>
    <t>начислено к выплате на  февраль 2014 года</t>
  </si>
  <si>
    <t>Количество актуальных (семей) /получателей (с учетом должников) на февраль 2014г</t>
  </si>
  <si>
    <t xml:space="preserve">Количество семей  (с учетом должников) февраль 2014 г. (накопительно по начислению) </t>
  </si>
  <si>
    <t>Количество актуальных получателей (с учетом должников) на февраль 2014г.</t>
  </si>
  <si>
    <t>Количество носителей льгот у которых были начисления (с учетом должников) в 2013 году (накопительно)</t>
  </si>
  <si>
    <r>
      <t>Информация об оказании некоторых мер социальной поддерждки из средств областного бюджета  </t>
    </r>
    <r>
      <rPr>
        <b/>
        <u val="single"/>
        <sz val="14"/>
        <rFont val="Times New Roman Cyr"/>
        <family val="0"/>
      </rPr>
      <t> за  2014</t>
    </r>
    <r>
      <rPr>
        <b/>
        <sz val="12"/>
        <rFont val="Times New Roman Cyr"/>
        <family val="0"/>
      </rPr>
      <t xml:space="preserve"> год (нарастающим итогом) по состоянию БД "Социальная защита" на 01.02.2014  г.   </t>
    </r>
  </si>
  <si>
    <r>
      <t>единовременная выплата (</t>
    </r>
    <r>
      <rPr>
        <b/>
        <sz val="9"/>
        <rFont val="Times New Roman Cyr"/>
        <family val="0"/>
      </rPr>
      <t>органы соцзащиты</t>
    </r>
    <r>
      <rPr>
        <sz val="9"/>
        <rFont val="Times New Roman Cyr"/>
        <family val="0"/>
      </rPr>
      <t>) чел.</t>
    </r>
  </si>
  <si>
    <r>
      <t>ежемесячная доплата до ПМ (</t>
    </r>
    <r>
      <rPr>
        <b/>
        <sz val="10"/>
        <rFont val="Times New Roman Cyr"/>
        <family val="0"/>
      </rPr>
      <t>ОПФР</t>
    </r>
    <r>
      <rPr>
        <sz val="10"/>
        <rFont val="Times New Roman Cyr"/>
        <family val="1"/>
      </rPr>
      <t>)чел.</t>
    </r>
  </si>
  <si>
    <r>
      <t>в т.ч.</t>
    </r>
    <r>
      <rPr>
        <b/>
        <sz val="8"/>
        <rFont val="Times New Roman Cyr"/>
        <family val="0"/>
      </rPr>
      <t xml:space="preserve">        50 лет брака</t>
    </r>
  </si>
  <si>
    <r>
      <t xml:space="preserve">в т.ч. </t>
    </r>
    <r>
      <rPr>
        <b/>
        <sz val="8"/>
        <rFont val="Times New Roman Cyr"/>
        <family val="0"/>
      </rPr>
      <t xml:space="preserve">     60 лет брака</t>
    </r>
  </si>
  <si>
    <r>
      <t>в т.ч.</t>
    </r>
    <r>
      <rPr>
        <b/>
        <sz val="8"/>
        <rFont val="Times New Roman Cyr"/>
        <family val="0"/>
      </rPr>
      <t xml:space="preserve">       70 лет брака</t>
    </r>
  </si>
  <si>
    <r>
      <t xml:space="preserve">в т.ч.  </t>
    </r>
    <r>
      <rPr>
        <b/>
        <sz val="8"/>
        <rFont val="Times New Roman Cyr"/>
        <family val="0"/>
      </rPr>
      <t xml:space="preserve">    75 лет брака</t>
    </r>
  </si>
  <si>
    <r>
      <t>в т.ч.</t>
    </r>
    <r>
      <rPr>
        <b/>
        <sz val="8"/>
        <rFont val="Times New Roman"/>
        <family val="1"/>
      </rPr>
      <t xml:space="preserve"> из малоимущих семей</t>
    </r>
  </si>
  <si>
    <t>1530</t>
  </si>
  <si>
    <t>1388</t>
  </si>
  <si>
    <t>2457</t>
  </si>
  <si>
    <t>4710</t>
  </si>
  <si>
    <t>3900</t>
  </si>
  <si>
    <t>4845</t>
  </si>
  <si>
    <t>1737</t>
  </si>
  <si>
    <t>1340</t>
  </si>
  <si>
    <t>2110</t>
  </si>
  <si>
    <t>1043</t>
  </si>
  <si>
    <t>1432</t>
  </si>
  <si>
    <t>2526</t>
  </si>
  <si>
    <t>1035</t>
  </si>
  <si>
    <t>1490</t>
  </si>
  <si>
    <t>1439</t>
  </si>
  <si>
    <t>1009</t>
  </si>
  <si>
    <t>2009</t>
  </si>
  <si>
    <t>2428</t>
  </si>
  <si>
    <t>38428</t>
  </si>
  <si>
    <t>Информация о количестве  ветеранов  Великой Отечественной войны 1941-1945 годов,  состоящих на учете в БД АИС "Социальная защита" по состоянию  на 01  февраля  2014 года</t>
  </si>
  <si>
    <t>Сведения о количестве инвалидов по БД "Социальная защита" на 01.02.2014</t>
  </si>
  <si>
    <t>384</t>
  </si>
  <si>
    <t>321</t>
  </si>
  <si>
    <t>994</t>
  </si>
  <si>
    <t>1802</t>
  </si>
  <si>
    <t>1593</t>
  </si>
  <si>
    <t>1577</t>
  </si>
  <si>
    <t>544</t>
  </si>
  <si>
    <t>357</t>
  </si>
  <si>
    <t>746</t>
  </si>
  <si>
    <t>264</t>
  </si>
  <si>
    <t>419</t>
  </si>
  <si>
    <t>888</t>
  </si>
  <si>
    <t>867</t>
  </si>
  <si>
    <t>856</t>
  </si>
  <si>
    <t>13259</t>
  </si>
  <si>
    <r>
      <t xml:space="preserve">Информация о получателях ежемесячных пособий, гражданам имеющим детей  на  </t>
    </r>
    <r>
      <rPr>
        <b/>
        <u val="single"/>
        <sz val="14"/>
        <rFont val="Arial Cyr"/>
        <family val="0"/>
      </rPr>
      <t xml:space="preserve"> февраль 2014 г</t>
    </r>
    <r>
      <rPr>
        <b/>
        <sz val="14"/>
        <rFont val="Arial Cyr"/>
        <family val="0"/>
      </rPr>
      <t>.</t>
    </r>
  </si>
  <si>
    <t>на 01.02.14</t>
  </si>
  <si>
    <t>790</t>
  </si>
  <si>
    <t>1291</t>
  </si>
  <si>
    <t>605</t>
  </si>
  <si>
    <t>1099</t>
  </si>
  <si>
    <t>1411</t>
  </si>
  <si>
    <t>2397</t>
  </si>
  <si>
    <t>1472</t>
  </si>
  <si>
    <t>2836</t>
  </si>
  <si>
    <t>1474</t>
  </si>
  <si>
    <t>2589</t>
  </si>
  <si>
    <t>1819</t>
  </si>
  <si>
    <t>3449</t>
  </si>
  <si>
    <t>781</t>
  </si>
  <si>
    <t>1329</t>
  </si>
  <si>
    <t>451</t>
  </si>
  <si>
    <t>784</t>
  </si>
  <si>
    <t>580</t>
  </si>
  <si>
    <t>990</t>
  </si>
  <si>
    <t>775</t>
  </si>
  <si>
    <t>1288</t>
  </si>
  <si>
    <t>395</t>
  </si>
  <si>
    <t>736</t>
  </si>
  <si>
    <t>1094</t>
  </si>
  <si>
    <t>1949</t>
  </si>
  <si>
    <t>773</t>
  </si>
  <si>
    <t>1300</t>
  </si>
  <si>
    <t>739</t>
  </si>
  <si>
    <t>1304</t>
  </si>
  <si>
    <t>709</t>
  </si>
  <si>
    <t>1239</t>
  </si>
  <si>
    <t>233</t>
  </si>
  <si>
    <t>1076</t>
  </si>
  <si>
    <t>1253</t>
  </si>
  <si>
    <t>15916</t>
  </si>
  <si>
    <t>27982</t>
  </si>
  <si>
    <t>Информация по ежемесячным пособиям на детей по  заявке на февраль  2014 г.</t>
  </si>
  <si>
    <t xml:space="preserve">                                на  февраль   2014 г.</t>
  </si>
  <si>
    <r>
      <t>Численность за 2013г.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</si>
  <si>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Сведения о числености граждан зарегистрированных в БД АИС "Социальная защита" на 01.02.2014 г.</t>
  </si>
  <si>
    <t>Количество граждан, получивших различные меры социальной поддержки в 2014 году (накопительно)</t>
  </si>
  <si>
    <t xml:space="preserve">                      на   февраль   2014 г.</t>
  </si>
  <si>
    <t>на   февраль   2014г.</t>
  </si>
  <si>
    <t>Накопительно льготоносителей за 2014г.(без начислений текущего месяца)</t>
  </si>
  <si>
    <t xml:space="preserve">        на февраль месяц 2014 года</t>
  </si>
  <si>
    <t>на 01 февраля 2014 года.</t>
  </si>
  <si>
    <t xml:space="preserve">   Нарастающим итогом за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</si>
</sst>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41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i/>
      <sz val="9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11"/>
      <name val="Arial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sz val="6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b/>
      <sz val="14"/>
      <color indexed="12"/>
      <name val="Arial Cyr"/>
      <family val="0"/>
    </font>
    <font>
      <b/>
      <sz val="11.3"/>
      <color indexed="8"/>
      <name val="Arial Unicode MS"/>
      <family val="2"/>
    </font>
    <font>
      <b/>
      <sz val="12"/>
      <color indexed="8"/>
      <name val="Arial"/>
      <family val="2"/>
    </font>
    <font>
      <b/>
      <sz val="7"/>
      <name val="Arial Cyr"/>
      <family val="0"/>
    </font>
    <font>
      <b/>
      <i/>
      <sz val="16"/>
      <name val="Arial Cyr"/>
      <family val="0"/>
    </font>
    <font>
      <b/>
      <u val="single"/>
      <sz val="14"/>
      <name val="Times New Roman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i/>
      <sz val="10"/>
      <name val="Arial"/>
      <family val="2"/>
    </font>
    <font>
      <b/>
      <sz val="11.3"/>
      <color indexed="21"/>
      <name val="Arial Unicode MS"/>
      <family val="2"/>
    </font>
    <font>
      <b/>
      <i/>
      <sz val="12"/>
      <name val="Arial Unicode MS"/>
      <family val="2"/>
    </font>
    <font>
      <b/>
      <sz val="14"/>
      <color indexed="10"/>
      <name val="Arial"/>
      <family val="2"/>
    </font>
    <font>
      <sz val="9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6" fillId="4" borderId="0">
      <alignment/>
      <protection/>
    </xf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6" fillId="7" borderId="0">
      <alignment/>
      <protection/>
    </xf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6" fillId="10" borderId="0">
      <alignment/>
      <protection/>
    </xf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6" fillId="13" borderId="0">
      <alignment/>
      <protection/>
    </xf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106" fillId="16" borderId="0">
      <alignment/>
      <protection/>
    </xf>
    <xf numFmtId="0" fontId="105" fillId="17" borderId="0" applyNumberFormat="0" applyBorder="0" applyAlignment="0" applyProtection="0"/>
    <xf numFmtId="0" fontId="1" fillId="18" borderId="0" applyNumberFormat="0" applyBorder="0" applyAlignment="0" applyProtection="0"/>
    <xf numFmtId="0" fontId="106" fillId="19" borderId="0">
      <alignment/>
      <protection/>
    </xf>
    <xf numFmtId="0" fontId="105" fillId="20" borderId="0" applyNumberFormat="0" applyBorder="0" applyAlignment="0" applyProtection="0"/>
    <xf numFmtId="0" fontId="1" fillId="21" borderId="0" applyNumberFormat="0" applyBorder="0" applyAlignment="0" applyProtection="0"/>
    <xf numFmtId="0" fontId="106" fillId="22" borderId="0">
      <alignment/>
      <protection/>
    </xf>
    <xf numFmtId="0" fontId="105" fillId="23" borderId="0" applyNumberFormat="0" applyBorder="0" applyAlignment="0" applyProtection="0"/>
    <xf numFmtId="0" fontId="1" fillId="24" borderId="0" applyNumberFormat="0" applyBorder="0" applyAlignment="0" applyProtection="0"/>
    <xf numFmtId="0" fontId="106" fillId="25" borderId="0">
      <alignment/>
      <protection/>
    </xf>
    <xf numFmtId="0" fontId="105" fillId="26" borderId="0" applyNumberFormat="0" applyBorder="0" applyAlignment="0" applyProtection="0"/>
    <xf numFmtId="0" fontId="1" fillId="27" borderId="0" applyNumberFormat="0" applyBorder="0" applyAlignment="0" applyProtection="0"/>
    <xf numFmtId="0" fontId="106" fillId="28" borderId="0">
      <alignment/>
      <protection/>
    </xf>
    <xf numFmtId="0" fontId="105" fillId="29" borderId="0" applyNumberFormat="0" applyBorder="0" applyAlignment="0" applyProtection="0"/>
    <xf numFmtId="0" fontId="1" fillId="12" borderId="0" applyNumberFormat="0" applyBorder="0" applyAlignment="0" applyProtection="0"/>
    <xf numFmtId="0" fontId="106" fillId="13" borderId="0">
      <alignment/>
      <protection/>
    </xf>
    <xf numFmtId="0" fontId="105" fillId="30" borderId="0" applyNumberFormat="0" applyBorder="0" applyAlignment="0" applyProtection="0"/>
    <xf numFmtId="0" fontId="1" fillId="21" borderId="0" applyNumberFormat="0" applyBorder="0" applyAlignment="0" applyProtection="0"/>
    <xf numFmtId="0" fontId="106" fillId="22" borderId="0">
      <alignment/>
      <protection/>
    </xf>
    <xf numFmtId="0" fontId="105" fillId="31" borderId="0" applyNumberFormat="0" applyBorder="0" applyAlignment="0" applyProtection="0"/>
    <xf numFmtId="0" fontId="1" fillId="32" borderId="0" applyNumberFormat="0" applyBorder="0" applyAlignment="0" applyProtection="0"/>
    <xf numFmtId="0" fontId="106" fillId="33" borderId="0">
      <alignment/>
      <protection/>
    </xf>
    <xf numFmtId="0" fontId="107" fillId="34" borderId="0" applyNumberFormat="0" applyBorder="0" applyAlignment="0" applyProtection="0"/>
    <xf numFmtId="0" fontId="65" fillId="35" borderId="0" applyNumberFormat="0" applyBorder="0" applyAlignment="0" applyProtection="0"/>
    <xf numFmtId="0" fontId="108" fillId="36" borderId="0">
      <alignment/>
      <protection/>
    </xf>
    <xf numFmtId="0" fontId="107" fillId="37" borderId="0" applyNumberFormat="0" applyBorder="0" applyAlignment="0" applyProtection="0"/>
    <xf numFmtId="0" fontId="65" fillId="24" borderId="0" applyNumberFormat="0" applyBorder="0" applyAlignment="0" applyProtection="0"/>
    <xf numFmtId="0" fontId="108" fillId="25" borderId="0">
      <alignment/>
      <protection/>
    </xf>
    <xf numFmtId="0" fontId="107" fillId="38" borderId="0" applyNumberFormat="0" applyBorder="0" applyAlignment="0" applyProtection="0"/>
    <xf numFmtId="0" fontId="65" fillId="27" borderId="0" applyNumberFormat="0" applyBorder="0" applyAlignment="0" applyProtection="0"/>
    <xf numFmtId="0" fontId="108" fillId="28" borderId="0">
      <alignment/>
      <protection/>
    </xf>
    <xf numFmtId="0" fontId="107" fillId="39" borderId="0" applyNumberFormat="0" applyBorder="0" applyAlignment="0" applyProtection="0"/>
    <xf numFmtId="0" fontId="65" fillId="40" borderId="0" applyNumberFormat="0" applyBorder="0" applyAlignment="0" applyProtection="0"/>
    <xf numFmtId="0" fontId="108" fillId="41" borderId="0">
      <alignment/>
      <protection/>
    </xf>
    <xf numFmtId="0" fontId="107" fillId="42" borderId="0" applyNumberFormat="0" applyBorder="0" applyAlignment="0" applyProtection="0"/>
    <xf numFmtId="0" fontId="65" fillId="43" borderId="0" applyNumberFormat="0" applyBorder="0" applyAlignment="0" applyProtection="0"/>
    <xf numFmtId="0" fontId="108" fillId="44" borderId="0">
      <alignment/>
      <protection/>
    </xf>
    <xf numFmtId="0" fontId="107" fillId="45" borderId="0" applyNumberFormat="0" applyBorder="0" applyAlignment="0" applyProtection="0"/>
    <xf numFmtId="0" fontId="65" fillId="46" borderId="0" applyNumberFormat="0" applyBorder="0" applyAlignment="0" applyProtection="0"/>
    <xf numFmtId="0" fontId="108" fillId="47" borderId="0">
      <alignment/>
      <protection/>
    </xf>
    <xf numFmtId="0" fontId="109" fillId="0" borderId="0">
      <alignment horizontal="center"/>
      <protection/>
    </xf>
    <xf numFmtId="0" fontId="109" fillId="0" borderId="0">
      <alignment horizontal="center" textRotation="90"/>
      <protection/>
    </xf>
    <xf numFmtId="0" fontId="110" fillId="0" borderId="0">
      <alignment/>
      <protection/>
    </xf>
    <xf numFmtId="165" fontId="110" fillId="0" borderId="0">
      <alignment/>
      <protection/>
    </xf>
    <xf numFmtId="0" fontId="107" fillId="48" borderId="0" applyNumberFormat="0" applyBorder="0" applyAlignment="0" applyProtection="0"/>
    <xf numFmtId="0" fontId="65" fillId="49" borderId="0" applyNumberFormat="0" applyBorder="0" applyAlignment="0" applyProtection="0"/>
    <xf numFmtId="0" fontId="108" fillId="50" borderId="0">
      <alignment/>
      <protection/>
    </xf>
    <xf numFmtId="0" fontId="107" fillId="51" borderId="0" applyNumberFormat="0" applyBorder="0" applyAlignment="0" applyProtection="0"/>
    <xf numFmtId="0" fontId="65" fillId="52" borderId="0" applyNumberFormat="0" applyBorder="0" applyAlignment="0" applyProtection="0"/>
    <xf numFmtId="0" fontId="108" fillId="53" borderId="0">
      <alignment/>
      <protection/>
    </xf>
    <xf numFmtId="0" fontId="107" fillId="54" borderId="0" applyNumberFormat="0" applyBorder="0" applyAlignment="0" applyProtection="0"/>
    <xf numFmtId="0" fontId="65" fillId="55" borderId="0" applyNumberFormat="0" applyBorder="0" applyAlignment="0" applyProtection="0"/>
    <xf numFmtId="0" fontId="108" fillId="56" borderId="0">
      <alignment/>
      <protection/>
    </xf>
    <xf numFmtId="0" fontId="107" fillId="57" borderId="0" applyNumberFormat="0" applyBorder="0" applyAlignment="0" applyProtection="0"/>
    <xf numFmtId="0" fontId="65" fillId="40" borderId="0" applyNumberFormat="0" applyBorder="0" applyAlignment="0" applyProtection="0"/>
    <xf numFmtId="0" fontId="108" fillId="41" borderId="0">
      <alignment/>
      <protection/>
    </xf>
    <xf numFmtId="0" fontId="107" fillId="58" borderId="0" applyNumberFormat="0" applyBorder="0" applyAlignment="0" applyProtection="0"/>
    <xf numFmtId="0" fontId="65" fillId="43" borderId="0" applyNumberFormat="0" applyBorder="0" applyAlignment="0" applyProtection="0"/>
    <xf numFmtId="0" fontId="108" fillId="44" borderId="0">
      <alignment/>
      <protection/>
    </xf>
    <xf numFmtId="0" fontId="107" fillId="59" borderId="0" applyNumberFormat="0" applyBorder="0" applyAlignment="0" applyProtection="0"/>
    <xf numFmtId="0" fontId="65" fillId="60" borderId="0" applyNumberFormat="0" applyBorder="0" applyAlignment="0" applyProtection="0"/>
    <xf numFmtId="0" fontId="108" fillId="61" borderId="0">
      <alignment/>
      <protection/>
    </xf>
    <xf numFmtId="0" fontId="111" fillId="62" borderId="1" applyNumberFormat="0" applyAlignment="0" applyProtection="0"/>
    <xf numFmtId="0" fontId="66" fillId="18" borderId="2" applyNumberFormat="0" applyAlignment="0" applyProtection="0"/>
    <xf numFmtId="0" fontId="112" fillId="19" borderId="3">
      <alignment/>
      <protection/>
    </xf>
    <xf numFmtId="0" fontId="113" fillId="63" borderId="4" applyNumberFormat="0" applyAlignment="0" applyProtection="0"/>
    <xf numFmtId="0" fontId="67" fillId="64" borderId="5" applyNumberFormat="0" applyAlignment="0" applyProtection="0"/>
    <xf numFmtId="0" fontId="114" fillId="65" borderId="6">
      <alignment/>
      <protection/>
    </xf>
    <xf numFmtId="0" fontId="115" fillId="63" borderId="1" applyNumberFormat="0" applyAlignment="0" applyProtection="0"/>
    <xf numFmtId="0" fontId="68" fillId="64" borderId="2" applyNumberFormat="0" applyAlignment="0" applyProtection="0"/>
    <xf numFmtId="0" fontId="116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7" fillId="0" borderId="7" applyNumberFormat="0" applyFill="0" applyAlignment="0" applyProtection="0"/>
    <xf numFmtId="0" fontId="69" fillId="0" borderId="8" applyNumberFormat="0" applyFill="0" applyAlignment="0" applyProtection="0"/>
    <xf numFmtId="0" fontId="118" fillId="0" borderId="9">
      <alignment/>
      <protection/>
    </xf>
    <xf numFmtId="0" fontId="119" fillId="0" borderId="10" applyNumberFormat="0" applyFill="0" applyAlignment="0" applyProtection="0"/>
    <xf numFmtId="0" fontId="70" fillId="0" borderId="11" applyNumberFormat="0" applyFill="0" applyAlignment="0" applyProtection="0"/>
    <xf numFmtId="0" fontId="120" fillId="0" borderId="12">
      <alignment/>
      <protection/>
    </xf>
    <xf numFmtId="0" fontId="121" fillId="0" borderId="13" applyNumberFormat="0" applyFill="0" applyAlignment="0" applyProtection="0"/>
    <xf numFmtId="0" fontId="71" fillId="0" borderId="14" applyNumberFormat="0" applyFill="0" applyAlignment="0" applyProtection="0"/>
    <xf numFmtId="0" fontId="122" fillId="0" borderId="15">
      <alignment/>
      <protection/>
    </xf>
    <xf numFmtId="0" fontId="1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2" fillId="0" borderId="0">
      <alignment/>
      <protection/>
    </xf>
    <xf numFmtId="0" fontId="123" fillId="0" borderId="16" applyNumberFormat="0" applyFill="0" applyAlignment="0" applyProtection="0"/>
    <xf numFmtId="0" fontId="58" fillId="0" borderId="17" applyNumberFormat="0" applyFill="0" applyAlignment="0" applyProtection="0"/>
    <xf numFmtId="0" fontId="124" fillId="0" borderId="18">
      <alignment/>
      <protection/>
    </xf>
    <xf numFmtId="0" fontId="125" fillId="66" borderId="19" applyNumberFormat="0" applyAlignment="0" applyProtection="0"/>
    <xf numFmtId="0" fontId="72" fillId="67" borderId="20" applyNumberFormat="0" applyAlignment="0" applyProtection="0"/>
    <xf numFmtId="0" fontId="126" fillId="68" borderId="21">
      <alignment/>
      <protection/>
    </xf>
    <xf numFmtId="0" fontId="1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8" fillId="0" borderId="0">
      <alignment/>
      <protection/>
    </xf>
    <xf numFmtId="0" fontId="129" fillId="69" borderId="0" applyNumberFormat="0" applyBorder="0" applyAlignment="0" applyProtection="0"/>
    <xf numFmtId="0" fontId="74" fillId="70" borderId="0" applyNumberFormat="0" applyBorder="0" applyAlignment="0" applyProtection="0"/>
    <xf numFmtId="0" fontId="130" fillId="71" borderId="0">
      <alignment/>
      <protection/>
    </xf>
    <xf numFmtId="0" fontId="40" fillId="0" borderId="0">
      <alignment/>
      <protection/>
    </xf>
    <xf numFmtId="0" fontId="105" fillId="0" borderId="0">
      <alignment/>
      <protection/>
    </xf>
    <xf numFmtId="0" fontId="131" fillId="0" borderId="0">
      <alignment/>
      <protection/>
    </xf>
    <xf numFmtId="0" fontId="132" fillId="72" borderId="0" applyNumberFormat="0" applyBorder="0" applyAlignment="0" applyProtection="0"/>
    <xf numFmtId="0" fontId="75" fillId="6" borderId="0" applyNumberFormat="0" applyBorder="0" applyAlignment="0" applyProtection="0"/>
    <xf numFmtId="0" fontId="133" fillId="7" borderId="0">
      <alignment/>
      <protection/>
    </xf>
    <xf numFmtId="0" fontId="1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5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31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6" fillId="0" borderId="25" applyNumberFormat="0" applyFill="0" applyAlignment="0" applyProtection="0"/>
    <xf numFmtId="0" fontId="77" fillId="0" borderId="26" applyNumberFormat="0" applyFill="0" applyAlignment="0" applyProtection="0"/>
    <xf numFmtId="0" fontId="137" fillId="0" borderId="27">
      <alignment/>
      <protection/>
    </xf>
    <xf numFmtId="0" fontId="13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9" fillId="76" borderId="0" applyNumberFormat="0" applyBorder="0" applyAlignment="0" applyProtection="0"/>
    <xf numFmtId="0" fontId="79" fillId="9" borderId="0" applyNumberFormat="0" applyBorder="0" applyAlignment="0" applyProtection="0"/>
    <xf numFmtId="0" fontId="140" fillId="10" borderId="0">
      <alignment/>
      <protection/>
    </xf>
  </cellStyleXfs>
  <cellXfs count="6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0" fillId="0" borderId="28" xfId="0" applyBorder="1" applyAlignment="1">
      <alignment/>
    </xf>
    <xf numFmtId="0" fontId="8" fillId="0" borderId="28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" fontId="23" fillId="0" borderId="28" xfId="0" applyNumberFormat="1" applyFont="1" applyBorder="1" applyAlignment="1">
      <alignment horizontal="center"/>
    </xf>
    <xf numFmtId="1" fontId="23" fillId="0" borderId="28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2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44" fillId="0" borderId="0" xfId="126" applyFont="1" applyAlignment="1">
      <alignment horizontal="center"/>
      <protection/>
    </xf>
    <xf numFmtId="0" fontId="44" fillId="0" borderId="0" xfId="126" applyFont="1">
      <alignment/>
      <protection/>
    </xf>
    <xf numFmtId="0" fontId="46" fillId="0" borderId="0" xfId="126" applyFont="1">
      <alignment/>
      <protection/>
    </xf>
    <xf numFmtId="0" fontId="47" fillId="0" borderId="0" xfId="126" applyFont="1">
      <alignment/>
      <protection/>
    </xf>
    <xf numFmtId="3" fontId="48" fillId="0" borderId="0" xfId="126" applyNumberFormat="1" applyFont="1" applyAlignment="1">
      <alignment horizontal="center"/>
      <protection/>
    </xf>
    <xf numFmtId="3" fontId="44" fillId="0" borderId="0" xfId="126" applyNumberFormat="1" applyFont="1" applyAlignment="1">
      <alignment horizontal="center"/>
      <protection/>
    </xf>
    <xf numFmtId="9" fontId="48" fillId="0" borderId="0" xfId="140" applyFont="1" applyAlignment="1">
      <alignment horizontal="center"/>
    </xf>
    <xf numFmtId="0" fontId="49" fillId="0" borderId="0" xfId="126" applyFont="1" applyAlignment="1">
      <alignment horizontal="left"/>
      <protection/>
    </xf>
    <xf numFmtId="0" fontId="48" fillId="0" borderId="0" xfId="126" applyFont="1">
      <alignment/>
      <protection/>
    </xf>
    <xf numFmtId="0" fontId="50" fillId="0" borderId="0" xfId="126" applyFont="1" applyAlignment="1">
      <alignment horizontal="right" vertical="top" wrapText="1"/>
      <protection/>
    </xf>
    <xf numFmtId="0" fontId="47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57" fillId="0" borderId="28" xfId="0" applyFont="1" applyBorder="1" applyAlignment="1">
      <alignment/>
    </xf>
    <xf numFmtId="0" fontId="18" fillId="0" borderId="28" xfId="0" applyFont="1" applyBorder="1" applyAlignment="1">
      <alignment/>
    </xf>
    <xf numFmtId="3" fontId="35" fillId="0" borderId="28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/>
    </xf>
    <xf numFmtId="0" fontId="28" fillId="0" borderId="28" xfId="0" applyFont="1" applyBorder="1" applyAlignment="1">
      <alignment horizontal="center" vertical="center" textRotation="90" wrapText="1"/>
    </xf>
    <xf numFmtId="0" fontId="53" fillId="0" borderId="31" xfId="0" applyFont="1" applyBorder="1" applyAlignment="1">
      <alignment horizontal="right" vertical="center" wrapText="1"/>
    </xf>
    <xf numFmtId="0" fontId="53" fillId="0" borderId="28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77" borderId="28" xfId="0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28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3" fontId="17" fillId="0" borderId="33" xfId="0" applyNumberFormat="1" applyFont="1" applyBorder="1" applyAlignment="1">
      <alignment horizontal="center" vertical="center" wrapText="1"/>
    </xf>
    <xf numFmtId="0" fontId="18" fillId="77" borderId="28" xfId="0" applyNumberFormat="1" applyFont="1" applyFill="1" applyBorder="1" applyAlignment="1">
      <alignment horizontal="center" vertical="center"/>
    </xf>
    <xf numFmtId="0" fontId="18" fillId="77" borderId="28" xfId="0" applyNumberFormat="1" applyFont="1" applyFill="1" applyBorder="1" applyAlignment="1">
      <alignment horizontal="center" vertical="center" wrapText="1"/>
    </xf>
    <xf numFmtId="0" fontId="18" fillId="77" borderId="34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2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28" fillId="0" borderId="3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/>
    </xf>
    <xf numFmtId="0" fontId="17" fillId="21" borderId="28" xfId="0" applyFont="1" applyFill="1" applyBorder="1" applyAlignment="1">
      <alignment horizontal="center" vertical="center"/>
    </xf>
    <xf numFmtId="0" fontId="18" fillId="21" borderId="28" xfId="0" applyNumberFormat="1" applyFont="1" applyFill="1" applyBorder="1" applyAlignment="1">
      <alignment horizontal="center" vertical="center"/>
    </xf>
    <xf numFmtId="0" fontId="17" fillId="21" borderId="28" xfId="0" applyFont="1" applyFill="1" applyBorder="1" applyAlignment="1">
      <alignment horizontal="center" vertical="center" wrapText="1"/>
    </xf>
    <xf numFmtId="0" fontId="18" fillId="21" borderId="28" xfId="0" applyNumberFormat="1" applyFont="1" applyFill="1" applyBorder="1" applyAlignment="1">
      <alignment horizontal="center" vertical="center" wrapText="1"/>
    </xf>
    <xf numFmtId="0" fontId="18" fillId="21" borderId="35" xfId="0" applyNumberFormat="1" applyFont="1" applyFill="1" applyBorder="1" applyAlignment="1">
      <alignment horizontal="center" vertical="top" wrapText="1"/>
    </xf>
    <xf numFmtId="0" fontId="17" fillId="21" borderId="28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17" fillId="0" borderId="28" xfId="0" applyNumberFormat="1" applyFont="1" applyBorder="1" applyAlignment="1">
      <alignment horizontal="center" wrapText="1"/>
    </xf>
    <xf numFmtId="0" fontId="23" fillId="77" borderId="28" xfId="0" applyFont="1" applyFill="1" applyBorder="1" applyAlignment="1">
      <alignment/>
    </xf>
    <xf numFmtId="0" fontId="17" fillId="77" borderId="28" xfId="0" applyNumberFormat="1" applyFont="1" applyFill="1" applyBorder="1" applyAlignment="1">
      <alignment horizontal="center" wrapText="1"/>
    </xf>
    <xf numFmtId="0" fontId="5" fillId="0" borderId="36" xfId="0" applyNumberFormat="1" applyFont="1" applyBorder="1" applyAlignment="1">
      <alignment horizontal="center"/>
    </xf>
    <xf numFmtId="0" fontId="17" fillId="0" borderId="36" xfId="0" applyNumberFormat="1" applyFont="1" applyBorder="1" applyAlignment="1">
      <alignment horizontal="center" wrapText="1"/>
    </xf>
    <xf numFmtId="0" fontId="25" fillId="0" borderId="36" xfId="0" applyNumberFormat="1" applyFont="1" applyBorder="1" applyAlignment="1">
      <alignment horizontal="center"/>
    </xf>
    <xf numFmtId="0" fontId="23" fillId="0" borderId="28" xfId="0" applyFont="1" applyFill="1" applyBorder="1" applyAlignment="1">
      <alignment/>
    </xf>
    <xf numFmtId="0" fontId="17" fillId="0" borderId="28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0" fillId="77" borderId="28" xfId="0" applyFont="1" applyFill="1" applyBorder="1" applyAlignment="1">
      <alignment/>
    </xf>
    <xf numFmtId="0" fontId="18" fillId="0" borderId="28" xfId="0" applyNumberFormat="1" applyFont="1" applyBorder="1" applyAlignment="1">
      <alignment horizontal="center" wrapText="1"/>
    </xf>
    <xf numFmtId="10" fontId="18" fillId="0" borderId="28" xfId="0" applyNumberFormat="1" applyFont="1" applyBorder="1" applyAlignment="1">
      <alignment horizontal="center" wrapText="1"/>
    </xf>
    <xf numFmtId="0" fontId="18" fillId="77" borderId="28" xfId="0" applyNumberFormat="1" applyFont="1" applyFill="1" applyBorder="1" applyAlignment="1">
      <alignment horizontal="center" wrapText="1"/>
    </xf>
    <xf numFmtId="10" fontId="18" fillId="77" borderId="28" xfId="0" applyNumberFormat="1" applyFont="1" applyFill="1" applyBorder="1" applyAlignment="1">
      <alignment horizontal="center" wrapText="1"/>
    </xf>
    <xf numFmtId="0" fontId="18" fillId="0" borderId="28" xfId="0" applyNumberFormat="1" applyFont="1" applyFill="1" applyBorder="1" applyAlignment="1">
      <alignment horizontal="center" wrapText="1"/>
    </xf>
    <xf numFmtId="10" fontId="18" fillId="0" borderId="28" xfId="0" applyNumberFormat="1" applyFont="1" applyFill="1" applyBorder="1" applyAlignment="1">
      <alignment horizontal="center" wrapText="1"/>
    </xf>
    <xf numFmtId="10" fontId="18" fillId="0" borderId="36" xfId="0" applyNumberFormat="1" applyFont="1" applyBorder="1" applyAlignment="1">
      <alignment horizontal="center" wrapText="1"/>
    </xf>
    <xf numFmtId="1" fontId="17" fillId="0" borderId="36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5" fillId="0" borderId="28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55" fillId="0" borderId="28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77" borderId="28" xfId="0" applyFont="1" applyFill="1" applyBorder="1" applyAlignment="1">
      <alignment/>
    </xf>
    <xf numFmtId="0" fontId="10" fillId="77" borderId="28" xfId="0" applyFont="1" applyFill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10" fillId="64" borderId="28" xfId="0" applyNumberFormat="1" applyFont="1" applyFill="1" applyBorder="1" applyAlignment="1">
      <alignment horizontal="center"/>
    </xf>
    <xf numFmtId="0" fontId="10" fillId="77" borderId="39" xfId="0" applyFont="1" applyFill="1" applyBorder="1" applyAlignment="1">
      <alignment horizontal="center"/>
    </xf>
    <xf numFmtId="3" fontId="48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8" fillId="0" borderId="40" xfId="0" applyFont="1" applyFill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6" fillId="0" borderId="28" xfId="0" applyFont="1" applyBorder="1" applyAlignment="1">
      <alignment/>
    </xf>
    <xf numFmtId="3" fontId="16" fillId="0" borderId="28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1" xfId="0" applyFont="1" applyBorder="1" applyAlignment="1">
      <alignment/>
    </xf>
    <xf numFmtId="3" fontId="16" fillId="0" borderId="3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6" fillId="0" borderId="42" xfId="0" applyNumberFormat="1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3" fontId="33" fillId="0" borderId="32" xfId="0" applyNumberFormat="1" applyFont="1" applyBorder="1" applyAlignment="1">
      <alignment horizontal="center" vertical="center"/>
    </xf>
    <xf numFmtId="0" fontId="32" fillId="0" borderId="28" xfId="0" applyNumberFormat="1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2" fillId="0" borderId="31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/>
    </xf>
    <xf numFmtId="0" fontId="32" fillId="21" borderId="28" xfId="0" applyNumberFormat="1" applyFont="1" applyFill="1" applyBorder="1" applyAlignment="1">
      <alignment horizontal="center" vertical="center"/>
    </xf>
    <xf numFmtId="0" fontId="0" fillId="21" borderId="31" xfId="0" applyFill="1" applyBorder="1" applyAlignment="1">
      <alignment/>
    </xf>
    <xf numFmtId="0" fontId="31" fillId="21" borderId="45" xfId="0" applyFont="1" applyFill="1" applyBorder="1" applyAlignment="1">
      <alignment horizontal="center" vertical="center" wrapText="1"/>
    </xf>
    <xf numFmtId="0" fontId="16" fillId="21" borderId="30" xfId="0" applyFont="1" applyFill="1" applyBorder="1" applyAlignment="1">
      <alignment/>
    </xf>
    <xf numFmtId="3" fontId="30" fillId="0" borderId="47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3" fontId="33" fillId="0" borderId="50" xfId="0" applyNumberFormat="1" applyFont="1" applyBorder="1" applyAlignment="1">
      <alignment horizontal="center" vertical="center"/>
    </xf>
    <xf numFmtId="0" fontId="32" fillId="0" borderId="51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wrapText="1"/>
    </xf>
    <xf numFmtId="0" fontId="34" fillId="0" borderId="32" xfId="0" applyFont="1" applyBorder="1" applyAlignment="1">
      <alignment wrapText="1"/>
    </xf>
    <xf numFmtId="0" fontId="0" fillId="21" borderId="52" xfId="0" applyFill="1" applyBorder="1" applyAlignment="1">
      <alignment/>
    </xf>
    <xf numFmtId="0" fontId="33" fillId="0" borderId="46" xfId="0" applyFont="1" applyBorder="1" applyAlignment="1">
      <alignment horizontal="center" vertical="center" wrapText="1"/>
    </xf>
    <xf numFmtId="3" fontId="33" fillId="21" borderId="53" xfId="0" applyNumberFormat="1" applyFont="1" applyFill="1" applyBorder="1" applyAlignment="1">
      <alignment horizontal="center" vertical="center"/>
    </xf>
    <xf numFmtId="3" fontId="33" fillId="0" borderId="53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0" fontId="33" fillId="21" borderId="45" xfId="0" applyFont="1" applyFill="1" applyBorder="1" applyAlignment="1">
      <alignment horizontal="center" vertical="center" wrapText="1"/>
    </xf>
    <xf numFmtId="0" fontId="31" fillId="21" borderId="46" xfId="0" applyFont="1" applyFill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/>
    </xf>
    <xf numFmtId="0" fontId="32" fillId="0" borderId="37" xfId="0" applyNumberFormat="1" applyFont="1" applyBorder="1" applyAlignment="1">
      <alignment horizontal="center" vertical="center"/>
    </xf>
    <xf numFmtId="0" fontId="32" fillId="0" borderId="53" xfId="0" applyNumberFormat="1" applyFont="1" applyBorder="1" applyAlignment="1">
      <alignment horizontal="center" vertical="center"/>
    </xf>
    <xf numFmtId="3" fontId="57" fillId="21" borderId="28" xfId="0" applyNumberFormat="1" applyFont="1" applyFill="1" applyBorder="1" applyAlignment="1">
      <alignment horizontal="center"/>
    </xf>
    <xf numFmtId="0" fontId="18" fillId="21" borderId="30" xfId="0" applyFont="1" applyFill="1" applyBorder="1" applyAlignment="1">
      <alignment/>
    </xf>
    <xf numFmtId="0" fontId="16" fillId="21" borderId="28" xfId="0" applyFont="1" applyFill="1" applyBorder="1" applyAlignment="1">
      <alignment/>
    </xf>
    <xf numFmtId="0" fontId="18" fillId="21" borderId="28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3" fontId="17" fillId="77" borderId="3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3" fontId="17" fillId="0" borderId="28" xfId="0" applyNumberFormat="1" applyFont="1" applyBorder="1" applyAlignment="1">
      <alignment horizontal="center" wrapText="1"/>
    </xf>
    <xf numFmtId="0" fontId="25" fillId="0" borderId="0" xfId="127" applyFont="1">
      <alignment/>
      <protection/>
    </xf>
    <xf numFmtId="0" fontId="58" fillId="0" borderId="0" xfId="127" applyFont="1">
      <alignment/>
      <protection/>
    </xf>
    <xf numFmtId="0" fontId="105" fillId="0" borderId="0" xfId="127">
      <alignment/>
      <protection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64" borderId="31" xfId="0" applyNumberFormat="1" applyFont="1" applyFill="1" applyBorder="1" applyAlignment="1">
      <alignment horizontal="center"/>
    </xf>
    <xf numFmtId="0" fontId="10" fillId="77" borderId="28" xfId="0" applyNumberFormat="1" applyFont="1" applyFill="1" applyBorder="1" applyAlignment="1">
      <alignment horizontal="center"/>
    </xf>
    <xf numFmtId="0" fontId="10" fillId="77" borderId="54" xfId="0" applyFont="1" applyFill="1" applyBorder="1" applyAlignment="1">
      <alignment horizontal="center"/>
    </xf>
    <xf numFmtId="0" fontId="10" fillId="77" borderId="30" xfId="0" applyFont="1" applyFill="1" applyBorder="1" applyAlignment="1">
      <alignment/>
    </xf>
    <xf numFmtId="0" fontId="10" fillId="77" borderId="30" xfId="0" applyFont="1" applyFill="1" applyBorder="1" applyAlignment="1">
      <alignment horizontal="center"/>
    </xf>
    <xf numFmtId="0" fontId="10" fillId="77" borderId="30" xfId="0" applyNumberFormat="1" applyFont="1" applyFill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3" fillId="64" borderId="55" xfId="0" applyNumberFormat="1" applyFont="1" applyFill="1" applyBorder="1" applyAlignment="1">
      <alignment horizontal="center"/>
    </xf>
    <xf numFmtId="3" fontId="3" fillId="64" borderId="56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/>
    </xf>
    <xf numFmtId="3" fontId="17" fillId="0" borderId="28" xfId="0" applyNumberFormat="1" applyFont="1" applyBorder="1" applyAlignment="1">
      <alignment horizontal="center"/>
    </xf>
    <xf numFmtId="3" fontId="57" fillId="0" borderId="28" xfId="0" applyNumberFormat="1" applyFont="1" applyBorder="1" applyAlignment="1">
      <alignment horizontal="center"/>
    </xf>
    <xf numFmtId="0" fontId="57" fillId="0" borderId="28" xfId="0" applyNumberFormat="1" applyFont="1" applyFill="1" applyBorder="1" applyAlignment="1">
      <alignment horizontal="center"/>
    </xf>
    <xf numFmtId="0" fontId="57" fillId="0" borderId="28" xfId="0" applyNumberFormat="1" applyFont="1" applyFill="1" applyBorder="1" applyAlignment="1">
      <alignment horizontal="center" wrapText="1"/>
    </xf>
    <xf numFmtId="3" fontId="17" fillId="0" borderId="28" xfId="0" applyNumberFormat="1" applyFont="1" applyFill="1" applyBorder="1" applyAlignment="1">
      <alignment horizontal="center" wrapText="1"/>
    </xf>
    <xf numFmtId="0" fontId="43" fillId="21" borderId="28" xfId="0" applyFont="1" applyFill="1" applyBorder="1" applyAlignment="1">
      <alignment/>
    </xf>
    <xf numFmtId="3" fontId="17" fillId="21" borderId="28" xfId="0" applyNumberFormat="1" applyFont="1" applyFill="1" applyBorder="1" applyAlignment="1">
      <alignment horizontal="center"/>
    </xf>
    <xf numFmtId="0" fontId="17" fillId="21" borderId="28" xfId="0" applyNumberFormat="1" applyFont="1" applyFill="1" applyBorder="1" applyAlignment="1">
      <alignment horizontal="center" wrapText="1"/>
    </xf>
    <xf numFmtId="3" fontId="17" fillId="21" borderId="28" xfId="0" applyNumberFormat="1" applyFont="1" applyFill="1" applyBorder="1" applyAlignment="1">
      <alignment horizontal="center" wrapText="1"/>
    </xf>
    <xf numFmtId="3" fontId="18" fillId="21" borderId="28" xfId="0" applyNumberFormat="1" applyFont="1" applyFill="1" applyBorder="1" applyAlignment="1">
      <alignment horizontal="center" wrapText="1"/>
    </xf>
    <xf numFmtId="0" fontId="57" fillId="21" borderId="28" xfId="0" applyNumberFormat="1" applyFont="1" applyFill="1" applyBorder="1" applyAlignment="1">
      <alignment horizontal="center"/>
    </xf>
    <xf numFmtId="0" fontId="57" fillId="21" borderId="28" xfId="0" applyNumberFormat="1" applyFont="1" applyFill="1" applyBorder="1" applyAlignment="1">
      <alignment horizontal="center" wrapText="1"/>
    </xf>
    <xf numFmtId="3" fontId="23" fillId="0" borderId="53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 wrapText="1"/>
    </xf>
    <xf numFmtId="10" fontId="18" fillId="0" borderId="31" xfId="0" applyNumberFormat="1" applyFont="1" applyBorder="1" applyAlignment="1">
      <alignment horizontal="center" wrapText="1"/>
    </xf>
    <xf numFmtId="0" fontId="17" fillId="0" borderId="31" xfId="0" applyNumberFormat="1" applyFont="1" applyBorder="1" applyAlignment="1">
      <alignment horizontal="center" wrapText="1"/>
    </xf>
    <xf numFmtId="3" fontId="23" fillId="77" borderId="53" xfId="0" applyNumberFormat="1" applyFont="1" applyFill="1" applyBorder="1" applyAlignment="1">
      <alignment horizontal="center"/>
    </xf>
    <xf numFmtId="3" fontId="80" fillId="0" borderId="28" xfId="0" applyNumberFormat="1" applyFont="1" applyBorder="1" applyAlignment="1">
      <alignment horizontal="center"/>
    </xf>
    <xf numFmtId="3" fontId="80" fillId="77" borderId="28" xfId="0" applyNumberFormat="1" applyFont="1" applyFill="1" applyBorder="1" applyAlignment="1">
      <alignment horizontal="center"/>
    </xf>
    <xf numFmtId="3" fontId="24" fillId="0" borderId="28" xfId="0" applyNumberFormat="1" applyFont="1" applyBorder="1" applyAlignment="1">
      <alignment/>
    </xf>
    <xf numFmtId="3" fontId="24" fillId="77" borderId="28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23" fillId="64" borderId="28" xfId="0" applyFont="1" applyFill="1" applyBorder="1" applyAlignment="1">
      <alignment horizontal="center"/>
    </xf>
    <xf numFmtId="0" fontId="5" fillId="64" borderId="28" xfId="0" applyFont="1" applyFill="1" applyBorder="1" applyAlignment="1">
      <alignment horizontal="center"/>
    </xf>
    <xf numFmtId="49" fontId="50" fillId="0" borderId="28" xfId="0" applyNumberFormat="1" applyFont="1" applyBorder="1" applyAlignment="1">
      <alignment horizontal="center" vertical="center" wrapText="1"/>
    </xf>
    <xf numFmtId="3" fontId="87" fillId="78" borderId="28" xfId="0" applyNumberFormat="1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 vertical="center"/>
    </xf>
    <xf numFmtId="0" fontId="86" fillId="78" borderId="28" xfId="0" applyNumberFormat="1" applyFont="1" applyFill="1" applyBorder="1" applyAlignment="1">
      <alignment horizontal="center" vertical="center" wrapText="1"/>
    </xf>
    <xf numFmtId="0" fontId="86" fillId="21" borderId="28" xfId="0" applyNumberFormat="1" applyFont="1" applyFill="1" applyBorder="1" applyAlignment="1">
      <alignment horizontal="center" vertical="center" wrapText="1"/>
    </xf>
    <xf numFmtId="0" fontId="10" fillId="21" borderId="28" xfId="0" applyFont="1" applyFill="1" applyBorder="1" applyAlignment="1">
      <alignment horizontal="center"/>
    </xf>
    <xf numFmtId="0" fontId="16" fillId="0" borderId="31" xfId="0" applyFont="1" applyBorder="1" applyAlignment="1">
      <alignment/>
    </xf>
    <xf numFmtId="0" fontId="16" fillId="21" borderId="28" xfId="0" applyFont="1" applyFill="1" applyBorder="1" applyAlignment="1">
      <alignment/>
    </xf>
    <xf numFmtId="0" fontId="16" fillId="0" borderId="28" xfId="0" applyFont="1" applyBorder="1" applyAlignment="1">
      <alignment/>
    </xf>
    <xf numFmtId="0" fontId="16" fillId="21" borderId="30" xfId="0" applyFont="1" applyFill="1" applyBorder="1" applyAlignment="1">
      <alignment/>
    </xf>
    <xf numFmtId="0" fontId="11" fillId="21" borderId="28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/>
    </xf>
    <xf numFmtId="0" fontId="11" fillId="21" borderId="28" xfId="0" applyNumberFormat="1" applyFont="1" applyFill="1" applyBorder="1" applyAlignment="1">
      <alignment horizontal="center"/>
    </xf>
    <xf numFmtId="0" fontId="42" fillId="0" borderId="52" xfId="127" applyFont="1" applyBorder="1">
      <alignment/>
      <protection/>
    </xf>
    <xf numFmtId="0" fontId="42" fillId="0" borderId="31" xfId="127" applyFont="1" applyBorder="1">
      <alignment/>
      <protection/>
    </xf>
    <xf numFmtId="0" fontId="42" fillId="0" borderId="37" xfId="127" applyFont="1" applyBorder="1" applyAlignment="1">
      <alignment horizontal="center"/>
      <protection/>
    </xf>
    <xf numFmtId="0" fontId="42" fillId="0" borderId="40" xfId="127" applyFont="1" applyBorder="1" applyAlignment="1">
      <alignment horizontal="center"/>
      <protection/>
    </xf>
    <xf numFmtId="0" fontId="42" fillId="0" borderId="53" xfId="127" applyFont="1" applyBorder="1" applyAlignment="1">
      <alignment horizontal="center"/>
      <protection/>
    </xf>
    <xf numFmtId="0" fontId="25" fillId="0" borderId="30" xfId="127" applyFont="1" applyBorder="1">
      <alignment/>
      <protection/>
    </xf>
    <xf numFmtId="0" fontId="42" fillId="0" borderId="57" xfId="127" applyFont="1" applyBorder="1">
      <alignment/>
      <protection/>
    </xf>
    <xf numFmtId="0" fontId="42" fillId="0" borderId="32" xfId="127" applyFont="1" applyBorder="1">
      <alignment/>
      <protection/>
    </xf>
    <xf numFmtId="0" fontId="27" fillId="0" borderId="0" xfId="127" applyFont="1">
      <alignment/>
      <protection/>
    </xf>
    <xf numFmtId="1" fontId="5" fillId="0" borderId="28" xfId="0" applyNumberFormat="1" applyFont="1" applyBorder="1" applyAlignment="1">
      <alignment/>
    </xf>
    <xf numFmtId="1" fontId="23" fillId="0" borderId="28" xfId="0" applyNumberFormat="1" applyFont="1" applyBorder="1" applyAlignment="1">
      <alignment/>
    </xf>
    <xf numFmtId="1" fontId="5" fillId="0" borderId="28" xfId="127" applyNumberFormat="1" applyFont="1" applyFill="1" applyBorder="1">
      <alignment/>
      <protection/>
    </xf>
    <xf numFmtId="1" fontId="25" fillId="0" borderId="28" xfId="127" applyNumberFormat="1" applyFont="1" applyFill="1" applyBorder="1">
      <alignment/>
      <protection/>
    </xf>
    <xf numFmtId="1" fontId="25" fillId="15" borderId="28" xfId="127" applyNumberFormat="1" applyFont="1" applyFill="1" applyBorder="1">
      <alignment/>
      <protection/>
    </xf>
    <xf numFmtId="1" fontId="5" fillId="15" borderId="28" xfId="127" applyNumberFormat="1" applyFont="1" applyFill="1" applyBorder="1">
      <alignment/>
      <protection/>
    </xf>
    <xf numFmtId="1" fontId="5" fillId="15" borderId="28" xfId="0" applyNumberFormat="1" applyFont="1" applyFill="1" applyBorder="1" applyAlignment="1">
      <alignment/>
    </xf>
    <xf numFmtId="1" fontId="23" fillId="15" borderId="28" xfId="0" applyNumberFormat="1" applyFont="1" applyFill="1" applyBorder="1" applyAlignment="1">
      <alignment/>
    </xf>
    <xf numFmtId="1" fontId="5" fillId="0" borderId="31" xfId="0" applyNumberFormat="1" applyFont="1" applyBorder="1" applyAlignment="1">
      <alignment/>
    </xf>
    <xf numFmtId="1" fontId="23" fillId="0" borderId="31" xfId="0" applyNumberFormat="1" applyFont="1" applyBorder="1" applyAlignment="1">
      <alignment/>
    </xf>
    <xf numFmtId="0" fontId="42" fillId="0" borderId="52" xfId="127" applyFont="1" applyBorder="1" applyAlignment="1">
      <alignment horizontal="center"/>
      <protection/>
    </xf>
    <xf numFmtId="0" fontId="25" fillId="0" borderId="33" xfId="127" applyFont="1" applyBorder="1">
      <alignment/>
      <protection/>
    </xf>
    <xf numFmtId="0" fontId="88" fillId="0" borderId="30" xfId="127" applyFont="1" applyBorder="1">
      <alignment/>
      <protection/>
    </xf>
    <xf numFmtId="0" fontId="88" fillId="0" borderId="31" xfId="127" applyFont="1" applyBorder="1">
      <alignment/>
      <protection/>
    </xf>
    <xf numFmtId="0" fontId="88" fillId="0" borderId="52" xfId="127" applyFont="1" applyBorder="1">
      <alignment/>
      <protection/>
    </xf>
    <xf numFmtId="1" fontId="87" fillId="0" borderId="28" xfId="127" applyNumberFormat="1" applyFont="1" applyBorder="1">
      <alignment/>
      <protection/>
    </xf>
    <xf numFmtId="0" fontId="5" fillId="0" borderId="30" xfId="0" applyFont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64" fillId="0" borderId="35" xfId="0" applyNumberFormat="1" applyFont="1" applyBorder="1" applyAlignment="1">
      <alignment horizontal="center" vertical="center" wrapText="1"/>
    </xf>
    <xf numFmtId="0" fontId="54" fillId="0" borderId="58" xfId="0" applyNumberFormat="1" applyFont="1" applyBorder="1" applyAlignment="1">
      <alignment horizontal="center" vertical="center" wrapText="1"/>
    </xf>
    <xf numFmtId="0" fontId="18" fillId="77" borderId="28" xfId="0" applyFont="1" applyFill="1" applyBorder="1" applyAlignment="1">
      <alignment/>
    </xf>
    <xf numFmtId="0" fontId="18" fillId="77" borderId="35" xfId="0" applyNumberFormat="1" applyFont="1" applyFill="1" applyBorder="1" applyAlignment="1">
      <alignment horizontal="center" vertical="center" wrapText="1"/>
    </xf>
    <xf numFmtId="0" fontId="64" fillId="77" borderId="35" xfId="0" applyNumberFormat="1" applyFont="1" applyFill="1" applyBorder="1" applyAlignment="1">
      <alignment horizontal="center" vertical="center" wrapText="1"/>
    </xf>
    <xf numFmtId="0" fontId="54" fillId="77" borderId="58" xfId="0" applyNumberFormat="1" applyFont="1" applyFill="1" applyBorder="1" applyAlignment="1">
      <alignment horizontal="center" vertical="center" wrapText="1"/>
    </xf>
    <xf numFmtId="0" fontId="54" fillId="0" borderId="58" xfId="0" applyNumberFormat="1" applyFont="1" applyFill="1" applyBorder="1" applyAlignment="1">
      <alignment horizontal="center" vertical="center" wrapText="1"/>
    </xf>
    <xf numFmtId="0" fontId="18" fillId="77" borderId="30" xfId="0" applyFont="1" applyFill="1" applyBorder="1" applyAlignment="1">
      <alignment/>
    </xf>
    <xf numFmtId="0" fontId="4" fillId="0" borderId="2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/>
    </xf>
    <xf numFmtId="0" fontId="31" fillId="0" borderId="5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3" fontId="80" fillId="0" borderId="33" xfId="0" applyNumberFormat="1" applyFont="1" applyBorder="1" applyAlignment="1">
      <alignment horizontal="center"/>
    </xf>
    <xf numFmtId="0" fontId="0" fillId="77" borderId="39" xfId="0" applyFill="1" applyBorder="1" applyAlignment="1">
      <alignment/>
    </xf>
    <xf numFmtId="3" fontId="80" fillId="77" borderId="33" xfId="0" applyNumberFormat="1" applyFont="1" applyFill="1" applyBorder="1" applyAlignment="1">
      <alignment horizontal="center"/>
    </xf>
    <xf numFmtId="0" fontId="31" fillId="0" borderId="60" xfId="0" applyFont="1" applyBorder="1" applyAlignment="1">
      <alignment horizontal="center" vertical="center" wrapText="1"/>
    </xf>
    <xf numFmtId="3" fontId="81" fillId="0" borderId="29" xfId="0" applyNumberFormat="1" applyFont="1" applyBorder="1" applyAlignment="1">
      <alignment horizontal="center"/>
    </xf>
    <xf numFmtId="3" fontId="81" fillId="77" borderId="29" xfId="0" applyNumberFormat="1" applyFont="1" applyFill="1" applyBorder="1" applyAlignment="1">
      <alignment horizontal="center"/>
    </xf>
    <xf numFmtId="0" fontId="0" fillId="77" borderId="54" xfId="0" applyFill="1" applyBorder="1" applyAlignment="1">
      <alignment/>
    </xf>
    <xf numFmtId="3" fontId="24" fillId="77" borderId="30" xfId="0" applyNumberFormat="1" applyFont="1" applyFill="1" applyBorder="1" applyAlignment="1">
      <alignment/>
    </xf>
    <xf numFmtId="3" fontId="80" fillId="77" borderId="30" xfId="0" applyNumberFormat="1" applyFont="1" applyFill="1" applyBorder="1" applyAlignment="1">
      <alignment horizontal="center"/>
    </xf>
    <xf numFmtId="3" fontId="80" fillId="77" borderId="47" xfId="0" applyNumberFormat="1" applyFont="1" applyFill="1" applyBorder="1" applyAlignment="1">
      <alignment horizontal="center"/>
    </xf>
    <xf numFmtId="3" fontId="81" fillId="77" borderId="61" xfId="0" applyNumberFormat="1" applyFont="1" applyFill="1" applyBorder="1" applyAlignment="1">
      <alignment horizontal="center"/>
    </xf>
    <xf numFmtId="3" fontId="82" fillId="0" borderId="62" xfId="0" applyNumberFormat="1" applyFont="1" applyBorder="1" applyAlignment="1">
      <alignment/>
    </xf>
    <xf numFmtId="0" fontId="33" fillId="0" borderId="55" xfId="0" applyFont="1" applyBorder="1" applyAlignment="1">
      <alignment horizontal="center" vertical="center" wrapText="1"/>
    </xf>
    <xf numFmtId="3" fontId="81" fillId="0" borderId="55" xfId="0" applyNumberFormat="1" applyFont="1" applyBorder="1" applyAlignment="1">
      <alignment horizontal="center"/>
    </xf>
    <xf numFmtId="3" fontId="81" fillId="0" borderId="63" xfId="0" applyNumberFormat="1" applyFont="1" applyBorder="1" applyAlignment="1">
      <alignment horizontal="center"/>
    </xf>
    <xf numFmtId="3" fontId="81" fillId="0" borderId="56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3" fillId="0" borderId="31" xfId="0" applyNumberFormat="1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64" borderId="44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23" fillId="64" borderId="30" xfId="0" applyFont="1" applyFill="1" applyBorder="1" applyAlignment="1">
      <alignment horizontal="center"/>
    </xf>
    <xf numFmtId="0" fontId="5" fillId="64" borderId="30" xfId="0" applyFont="1" applyFill="1" applyBorder="1" applyAlignment="1">
      <alignment horizontal="center"/>
    </xf>
    <xf numFmtId="0" fontId="5" fillId="64" borderId="64" xfId="0" applyFont="1" applyFill="1" applyBorder="1" applyAlignment="1">
      <alignment horizontal="center" wrapText="1"/>
    </xf>
    <xf numFmtId="0" fontId="11" fillId="0" borderId="55" xfId="0" applyFont="1" applyBorder="1" applyAlignment="1">
      <alignment horizontal="center"/>
    </xf>
    <xf numFmtId="0" fontId="11" fillId="0" borderId="55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40" xfId="0" applyFont="1" applyBorder="1" applyAlignment="1">
      <alignment/>
    </xf>
    <xf numFmtId="0" fontId="16" fillId="21" borderId="33" xfId="0" applyFont="1" applyFill="1" applyBorder="1" applyAlignment="1">
      <alignment/>
    </xf>
    <xf numFmtId="0" fontId="81" fillId="0" borderId="28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6" fillId="21" borderId="47" xfId="0" applyFont="1" applyFill="1" applyBorder="1" applyAlignment="1">
      <alignment/>
    </xf>
    <xf numFmtId="0" fontId="16" fillId="0" borderId="33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6" fillId="21" borderId="28" xfId="0" applyFont="1" applyFill="1" applyBorder="1" applyAlignment="1">
      <alignment horizontal="center" wrapText="1"/>
    </xf>
    <xf numFmtId="0" fontId="11" fillId="21" borderId="32" xfId="0" applyFont="1" applyFill="1" applyBorder="1" applyAlignment="1">
      <alignment horizontal="center"/>
    </xf>
    <xf numFmtId="0" fontId="9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3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49" fontId="94" fillId="0" borderId="28" xfId="0" applyNumberFormat="1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/>
    </xf>
    <xf numFmtId="0" fontId="5" fillId="64" borderId="28" xfId="0" applyNumberFormat="1" applyFont="1" applyFill="1" applyBorder="1" applyAlignment="1">
      <alignment horizontal="center" vertical="center"/>
    </xf>
    <xf numFmtId="49" fontId="94" fillId="64" borderId="28" xfId="0" applyNumberFormat="1" applyFont="1" applyFill="1" applyBorder="1" applyAlignment="1">
      <alignment horizontal="left" vertical="center" wrapText="1"/>
    </xf>
    <xf numFmtId="0" fontId="20" fillId="64" borderId="28" xfId="0" applyFont="1" applyFill="1" applyBorder="1" applyAlignment="1">
      <alignment horizontal="center" vertical="center"/>
    </xf>
    <xf numFmtId="0" fontId="96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0" fillId="0" borderId="31" xfId="0" applyFont="1" applyBorder="1" applyAlignment="1">
      <alignment/>
    </xf>
    <xf numFmtId="3" fontId="3" fillId="64" borderId="63" xfId="0" applyNumberFormat="1" applyFont="1" applyFill="1" applyBorder="1" applyAlignment="1">
      <alignment horizontal="center"/>
    </xf>
    <xf numFmtId="0" fontId="9" fillId="64" borderId="56" xfId="0" applyFont="1" applyFill="1" applyBorder="1" applyAlignment="1">
      <alignment horizontal="center" vertical="center" wrapText="1"/>
    </xf>
    <xf numFmtId="0" fontId="11" fillId="64" borderId="66" xfId="0" applyNumberFormat="1" applyFont="1" applyFill="1" applyBorder="1" applyAlignment="1">
      <alignment horizontal="center"/>
    </xf>
    <xf numFmtId="0" fontId="11" fillId="77" borderId="29" xfId="0" applyNumberFormat="1" applyFont="1" applyFill="1" applyBorder="1" applyAlignment="1">
      <alignment horizontal="center"/>
    </xf>
    <xf numFmtId="0" fontId="11" fillId="64" borderId="29" xfId="0" applyNumberFormat="1" applyFont="1" applyFill="1" applyBorder="1" applyAlignment="1">
      <alignment horizontal="center"/>
    </xf>
    <xf numFmtId="0" fontId="11" fillId="77" borderId="61" xfId="0" applyNumberFormat="1" applyFont="1" applyFill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0" fontId="10" fillId="64" borderId="53" xfId="0" applyNumberFormat="1" applyFont="1" applyFill="1" applyBorder="1" applyAlignment="1">
      <alignment horizontal="center"/>
    </xf>
    <xf numFmtId="0" fontId="10" fillId="77" borderId="32" xfId="0" applyNumberFormat="1" applyFont="1" applyFill="1" applyBorder="1" applyAlignment="1">
      <alignment horizontal="center"/>
    </xf>
    <xf numFmtId="0" fontId="10" fillId="64" borderId="32" xfId="0" applyNumberFormat="1" applyFont="1" applyFill="1" applyBorder="1" applyAlignment="1">
      <alignment horizontal="center"/>
    </xf>
    <xf numFmtId="0" fontId="10" fillId="77" borderId="49" xfId="0" applyNumberFormat="1" applyFont="1" applyFill="1" applyBorder="1" applyAlignment="1">
      <alignment horizontal="center"/>
    </xf>
    <xf numFmtId="0" fontId="3" fillId="64" borderId="67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/>
    </xf>
    <xf numFmtId="3" fontId="11" fillId="77" borderId="29" xfId="0" applyNumberFormat="1" applyFont="1" applyFill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77" borderId="61" xfId="0" applyNumberFormat="1" applyFont="1" applyFill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0" fontId="10" fillId="77" borderId="33" xfId="0" applyFont="1" applyFill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0" fontId="10" fillId="77" borderId="47" xfId="0" applyFont="1" applyFill="1" applyBorder="1" applyAlignment="1">
      <alignment horizontal="center"/>
    </xf>
    <xf numFmtId="0" fontId="4" fillId="78" borderId="56" xfId="0" applyFont="1" applyFill="1" applyBorder="1" applyAlignment="1">
      <alignment horizontal="center" vertical="center" wrapText="1"/>
    </xf>
    <xf numFmtId="3" fontId="11" fillId="78" borderId="66" xfId="0" applyNumberFormat="1" applyFont="1" applyFill="1" applyBorder="1" applyAlignment="1">
      <alignment horizontal="center"/>
    </xf>
    <xf numFmtId="3" fontId="11" fillId="78" borderId="29" xfId="0" applyNumberFormat="1" applyFont="1" applyFill="1" applyBorder="1" applyAlignment="1">
      <alignment horizontal="center"/>
    </xf>
    <xf numFmtId="0" fontId="10" fillId="64" borderId="40" xfId="0" applyNumberFormat="1" applyFont="1" applyFill="1" applyBorder="1" applyAlignment="1">
      <alignment horizontal="center"/>
    </xf>
    <xf numFmtId="0" fontId="10" fillId="77" borderId="33" xfId="0" applyNumberFormat="1" applyFont="1" applyFill="1" applyBorder="1" applyAlignment="1">
      <alignment horizontal="center"/>
    </xf>
    <xf numFmtId="0" fontId="10" fillId="64" borderId="33" xfId="0" applyNumberFormat="1" applyFont="1" applyFill="1" applyBorder="1" applyAlignment="1">
      <alignment horizontal="center"/>
    </xf>
    <xf numFmtId="0" fontId="10" fillId="77" borderId="47" xfId="0" applyNumberFormat="1" applyFont="1" applyFill="1" applyBorder="1" applyAlignment="1">
      <alignment horizontal="center"/>
    </xf>
    <xf numFmtId="0" fontId="4" fillId="64" borderId="56" xfId="0" applyFont="1" applyFill="1" applyBorder="1" applyAlignment="1">
      <alignment horizontal="center" vertical="center" wrapText="1"/>
    </xf>
    <xf numFmtId="3" fontId="11" fillId="64" borderId="66" xfId="0" applyNumberFormat="1" applyFont="1" applyFill="1" applyBorder="1" applyAlignment="1">
      <alignment horizontal="center"/>
    </xf>
    <xf numFmtId="3" fontId="11" fillId="64" borderId="29" xfId="0" applyNumberFormat="1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64" borderId="67" xfId="0" applyFont="1" applyFill="1" applyBorder="1" applyAlignment="1">
      <alignment horizontal="center" vertical="center" wrapText="1"/>
    </xf>
    <xf numFmtId="0" fontId="4" fillId="64" borderId="55" xfId="0" applyFont="1" applyFill="1" applyBorder="1" applyAlignment="1">
      <alignment horizontal="center" vertical="center" wrapText="1"/>
    </xf>
    <xf numFmtId="0" fontId="4" fillId="64" borderId="63" xfId="0" applyFont="1" applyFill="1" applyBorder="1" applyAlignment="1">
      <alignment horizontal="center" vertical="center" wrapText="1"/>
    </xf>
    <xf numFmtId="0" fontId="23" fillId="77" borderId="28" xfId="0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/>
    </xf>
    <xf numFmtId="0" fontId="16" fillId="30" borderId="39" xfId="0" applyFont="1" applyFill="1" applyBorder="1" applyAlignment="1">
      <alignment/>
    </xf>
    <xf numFmtId="0" fontId="16" fillId="30" borderId="28" xfId="0" applyFont="1" applyFill="1" applyBorder="1" applyAlignment="1">
      <alignment/>
    </xf>
    <xf numFmtId="3" fontId="16" fillId="30" borderId="28" xfId="0" applyNumberFormat="1" applyFont="1" applyFill="1" applyBorder="1" applyAlignment="1">
      <alignment horizontal="center" vertical="center"/>
    </xf>
    <xf numFmtId="0" fontId="16" fillId="30" borderId="28" xfId="0" applyNumberFormat="1" applyFont="1" applyFill="1" applyBorder="1" applyAlignment="1">
      <alignment horizontal="center" vertical="center"/>
    </xf>
    <xf numFmtId="0" fontId="16" fillId="30" borderId="44" xfId="0" applyNumberFormat="1" applyFont="1" applyFill="1" applyBorder="1" applyAlignment="1">
      <alignment horizontal="center" vertical="center"/>
    </xf>
    <xf numFmtId="0" fontId="0" fillId="30" borderId="28" xfId="0" applyFill="1" applyBorder="1" applyAlignment="1">
      <alignment/>
    </xf>
    <xf numFmtId="0" fontId="8" fillId="30" borderId="28" xfId="0" applyFont="1" applyFill="1" applyBorder="1" applyAlignment="1">
      <alignment/>
    </xf>
    <xf numFmtId="0" fontId="5" fillId="30" borderId="28" xfId="0" applyFont="1" applyFill="1" applyBorder="1" applyAlignment="1">
      <alignment horizontal="center"/>
    </xf>
    <xf numFmtId="0" fontId="23" fillId="30" borderId="28" xfId="0" applyFont="1" applyFill="1" applyBorder="1" applyAlignment="1">
      <alignment horizontal="center"/>
    </xf>
    <xf numFmtId="1" fontId="23" fillId="30" borderId="28" xfId="0" applyNumberFormat="1" applyFont="1" applyFill="1" applyBorder="1" applyAlignment="1">
      <alignment horizontal="center"/>
    </xf>
    <xf numFmtId="1" fontId="5" fillId="30" borderId="28" xfId="0" applyNumberFormat="1" applyFont="1" applyFill="1" applyBorder="1" applyAlignment="1">
      <alignment horizontal="center"/>
    </xf>
    <xf numFmtId="0" fontId="24" fillId="30" borderId="28" xfId="0" applyNumberFormat="1" applyFont="1" applyFill="1" applyBorder="1" applyAlignment="1">
      <alignment horizontal="center"/>
    </xf>
    <xf numFmtId="0" fontId="57" fillId="30" borderId="28" xfId="0" applyFont="1" applyFill="1" applyBorder="1" applyAlignment="1">
      <alignment/>
    </xf>
    <xf numFmtId="0" fontId="18" fillId="30" borderId="28" xfId="0" applyFont="1" applyFill="1" applyBorder="1" applyAlignment="1">
      <alignment/>
    </xf>
    <xf numFmtId="3" fontId="35" fillId="30" borderId="28" xfId="0" applyNumberFormat="1" applyFont="1" applyFill="1" applyBorder="1" applyAlignment="1">
      <alignment horizontal="center"/>
    </xf>
    <xf numFmtId="3" fontId="20" fillId="30" borderId="32" xfId="0" applyNumberFormat="1" applyFont="1" applyFill="1" applyBorder="1" applyAlignment="1">
      <alignment horizontal="center" vertical="center"/>
    </xf>
    <xf numFmtId="3" fontId="20" fillId="30" borderId="28" xfId="0" applyNumberFormat="1" applyFont="1" applyFill="1" applyBorder="1" applyAlignment="1">
      <alignment horizontal="center" vertical="center"/>
    </xf>
    <xf numFmtId="0" fontId="16" fillId="30" borderId="28" xfId="0" applyNumberFormat="1" applyFont="1" applyFill="1" applyBorder="1" applyAlignment="1">
      <alignment horizontal="center"/>
    </xf>
    <xf numFmtId="0" fontId="57" fillId="79" borderId="28" xfId="0" applyFont="1" applyFill="1" applyBorder="1" applyAlignment="1">
      <alignment/>
    </xf>
    <xf numFmtId="0" fontId="18" fillId="79" borderId="28" xfId="0" applyFont="1" applyFill="1" applyBorder="1" applyAlignment="1">
      <alignment/>
    </xf>
    <xf numFmtId="0" fontId="44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/>
    </xf>
    <xf numFmtId="0" fontId="98" fillId="0" borderId="43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5" xfId="0" applyFont="1" applyBorder="1" applyAlignment="1">
      <alignment horizontal="center" wrapText="1"/>
    </xf>
    <xf numFmtId="0" fontId="46" fillId="0" borderId="65" xfId="0" applyFont="1" applyBorder="1" applyAlignment="1">
      <alignment horizontal="center"/>
    </xf>
    <xf numFmtId="0" fontId="100" fillId="0" borderId="38" xfId="0" applyFont="1" applyBorder="1" applyAlignment="1">
      <alignment horizontal="center"/>
    </xf>
    <xf numFmtId="0" fontId="100" fillId="0" borderId="31" xfId="0" applyFont="1" applyBorder="1" applyAlignment="1">
      <alignment horizontal="left" wrapText="1"/>
    </xf>
    <xf numFmtId="0" fontId="31" fillId="0" borderId="31" xfId="0" applyFont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1" xfId="0" applyFont="1" applyBorder="1" applyAlignment="1">
      <alignment horizontal="center" wrapText="1"/>
    </xf>
    <xf numFmtId="0" fontId="100" fillId="0" borderId="42" xfId="0" applyFont="1" applyBorder="1" applyAlignment="1">
      <alignment horizontal="center"/>
    </xf>
    <xf numFmtId="0" fontId="100" fillId="21" borderId="39" xfId="0" applyFont="1" applyFill="1" applyBorder="1" applyAlignment="1">
      <alignment horizontal="center"/>
    </xf>
    <xf numFmtId="0" fontId="100" fillId="21" borderId="28" xfId="0" applyFont="1" applyFill="1" applyBorder="1" applyAlignment="1">
      <alignment horizontal="left" wrapText="1"/>
    </xf>
    <xf numFmtId="0" fontId="31" fillId="21" borderId="28" xfId="0" applyFont="1" applyFill="1" applyBorder="1" applyAlignment="1">
      <alignment horizontal="center"/>
    </xf>
    <xf numFmtId="0" fontId="31" fillId="21" borderId="28" xfId="0" applyFont="1" applyFill="1" applyBorder="1" applyAlignment="1">
      <alignment horizontal="center" wrapText="1"/>
    </xf>
    <xf numFmtId="0" fontId="100" fillId="21" borderId="44" xfId="0" applyFont="1" applyFill="1" applyBorder="1" applyAlignment="1">
      <alignment horizontal="center"/>
    </xf>
    <xf numFmtId="0" fontId="100" fillId="0" borderId="39" xfId="0" applyFont="1" applyBorder="1" applyAlignment="1">
      <alignment horizontal="center"/>
    </xf>
    <xf numFmtId="0" fontId="100" fillId="0" borderId="28" xfId="0" applyFont="1" applyBorder="1" applyAlignment="1">
      <alignment horizontal="left" wrapText="1"/>
    </xf>
    <xf numFmtId="0" fontId="31" fillId="0" borderId="28" xfId="0" applyFont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28" xfId="0" applyFont="1" applyBorder="1" applyAlignment="1">
      <alignment horizontal="center" wrapText="1"/>
    </xf>
    <xf numFmtId="0" fontId="100" fillId="0" borderId="44" xfId="0" applyFont="1" applyBorder="1" applyAlignment="1">
      <alignment horizontal="center"/>
    </xf>
    <xf numFmtId="0" fontId="100" fillId="21" borderId="54" xfId="0" applyFont="1" applyFill="1" applyBorder="1" applyAlignment="1">
      <alignment horizontal="center"/>
    </xf>
    <xf numFmtId="0" fontId="100" fillId="21" borderId="30" xfId="0" applyFont="1" applyFill="1" applyBorder="1" applyAlignment="1">
      <alignment horizontal="left" wrapText="1"/>
    </xf>
    <xf numFmtId="0" fontId="31" fillId="21" borderId="30" xfId="0" applyFont="1" applyFill="1" applyBorder="1" applyAlignment="1">
      <alignment horizontal="center"/>
    </xf>
    <xf numFmtId="0" fontId="31" fillId="21" borderId="30" xfId="0" applyFont="1" applyFill="1" applyBorder="1" applyAlignment="1">
      <alignment horizontal="center" wrapText="1"/>
    </xf>
    <xf numFmtId="0" fontId="100" fillId="21" borderId="64" xfId="0" applyFont="1" applyFill="1" applyBorder="1" applyAlignment="1">
      <alignment horizontal="center"/>
    </xf>
    <xf numFmtId="0" fontId="83" fillId="0" borderId="62" xfId="0" applyFont="1" applyBorder="1" applyAlignment="1">
      <alignment horizontal="left"/>
    </xf>
    <xf numFmtId="0" fontId="83" fillId="0" borderId="55" xfId="0" applyFont="1" applyBorder="1" applyAlignment="1">
      <alignment horizontal="center"/>
    </xf>
    <xf numFmtId="0" fontId="101" fillId="0" borderId="55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83" fillId="0" borderId="65" xfId="0" applyFont="1" applyBorder="1" applyAlignment="1">
      <alignment horizontal="center"/>
    </xf>
    <xf numFmtId="0" fontId="0" fillId="0" borderId="38" xfId="0" applyBorder="1" applyAlignment="1">
      <alignment/>
    </xf>
    <xf numFmtId="3" fontId="24" fillId="0" borderId="31" xfId="0" applyNumberFormat="1" applyFont="1" applyBorder="1" applyAlignment="1">
      <alignment/>
    </xf>
    <xf numFmtId="3" fontId="80" fillId="0" borderId="31" xfId="0" applyNumberFormat="1" applyFont="1" applyBorder="1" applyAlignment="1">
      <alignment horizontal="center"/>
    </xf>
    <xf numFmtId="3" fontId="80" fillId="0" borderId="40" xfId="0" applyNumberFormat="1" applyFont="1" applyBorder="1" applyAlignment="1">
      <alignment horizontal="center"/>
    </xf>
    <xf numFmtId="3" fontId="81" fillId="0" borderId="66" xfId="0" applyNumberFormat="1" applyFont="1" applyBorder="1" applyAlignment="1">
      <alignment horizontal="center"/>
    </xf>
    <xf numFmtId="0" fontId="29" fillId="0" borderId="36" xfId="0" applyNumberFormat="1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5" fillId="0" borderId="38" xfId="0" applyNumberFormat="1" applyFont="1" applyBorder="1" applyAlignment="1">
      <alignment horizontal="center" wrapText="1"/>
    </xf>
    <xf numFmtId="0" fontId="0" fillId="64" borderId="72" xfId="0" applyFont="1" applyFill="1" applyBorder="1" applyAlignment="1">
      <alignment horizontal="center"/>
    </xf>
    <xf numFmtId="0" fontId="23" fillId="64" borderId="39" xfId="0" applyFont="1" applyFill="1" applyBorder="1" applyAlignment="1">
      <alignment/>
    </xf>
    <xf numFmtId="0" fontId="5" fillId="64" borderId="39" xfId="0" applyNumberFormat="1" applyFont="1" applyFill="1" applyBorder="1" applyAlignment="1">
      <alignment horizontal="center" wrapText="1"/>
    </xf>
    <xf numFmtId="0" fontId="23" fillId="64" borderId="31" xfId="0" applyNumberFormat="1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5" fillId="0" borderId="39" xfId="0" applyNumberFormat="1" applyFont="1" applyBorder="1" applyAlignment="1">
      <alignment horizontal="center" wrapText="1"/>
    </xf>
    <xf numFmtId="0" fontId="0" fillId="64" borderId="73" xfId="0" applyFont="1" applyFill="1" applyBorder="1" applyAlignment="1">
      <alignment horizontal="center"/>
    </xf>
    <xf numFmtId="0" fontId="23" fillId="64" borderId="54" xfId="0" applyFont="1" applyFill="1" applyBorder="1" applyAlignment="1">
      <alignment/>
    </xf>
    <xf numFmtId="0" fontId="5" fillId="64" borderId="54" xfId="0" applyNumberFormat="1" applyFont="1" applyFill="1" applyBorder="1" applyAlignment="1">
      <alignment horizontal="center" wrapText="1"/>
    </xf>
    <xf numFmtId="0" fontId="23" fillId="64" borderId="52" xfId="0" applyNumberFormat="1" applyFont="1" applyFill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64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64" borderId="64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/>
    </xf>
    <xf numFmtId="0" fontId="11" fillId="0" borderId="55" xfId="0" applyNumberFormat="1" applyFont="1" applyBorder="1" applyAlignment="1">
      <alignment horizontal="center"/>
    </xf>
    <xf numFmtId="0" fontId="5" fillId="0" borderId="74" xfId="0" applyFont="1" applyBorder="1" applyAlignment="1">
      <alignment horizontal="center" vertical="center" wrapText="1"/>
    </xf>
    <xf numFmtId="0" fontId="4" fillId="64" borderId="74" xfId="0" applyFont="1" applyFill="1" applyBorder="1" applyAlignment="1">
      <alignment horizontal="center" vertical="center" wrapText="1"/>
    </xf>
    <xf numFmtId="0" fontId="4" fillId="64" borderId="75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42" fillId="0" borderId="47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1" fontId="23" fillId="0" borderId="77" xfId="0" applyNumberFormat="1" applyFont="1" applyBorder="1" applyAlignment="1">
      <alignment vertical="center" wrapText="1"/>
    </xf>
    <xf numFmtId="3" fontId="21" fillId="0" borderId="30" xfId="0" applyNumberFormat="1" applyFont="1" applyFill="1" applyBorder="1" applyAlignment="1">
      <alignment horizontal="center"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21" fillId="0" borderId="64" xfId="0" applyNumberFormat="1" applyFont="1" applyFill="1" applyBorder="1" applyAlignment="1">
      <alignment horizontal="center" vertical="center"/>
    </xf>
    <xf numFmtId="3" fontId="21" fillId="0" borderId="79" xfId="0" applyNumberFormat="1" applyFont="1" applyFill="1" applyBorder="1" applyAlignment="1">
      <alignment horizontal="center" vertical="center"/>
    </xf>
    <xf numFmtId="3" fontId="22" fillId="0" borderId="68" xfId="0" applyNumberFormat="1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21" borderId="28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24" fillId="0" borderId="28" xfId="0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/>
    </xf>
    <xf numFmtId="0" fontId="24" fillId="80" borderId="28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textRotation="90" wrapText="1"/>
    </xf>
    <xf numFmtId="0" fontId="45" fillId="0" borderId="28" xfId="0" applyFont="1" applyFill="1" applyBorder="1" applyAlignment="1">
      <alignment horizontal="center" wrapText="1"/>
    </xf>
    <xf numFmtId="0" fontId="89" fillId="0" borderId="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1" fillId="14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/>
    </xf>
    <xf numFmtId="0" fontId="18" fillId="20" borderId="28" xfId="0" applyFont="1" applyFill="1" applyBorder="1" applyAlignment="1">
      <alignment horizontal="center"/>
    </xf>
    <xf numFmtId="0" fontId="60" fillId="0" borderId="28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83" fillId="0" borderId="88" xfId="0" applyFont="1" applyBorder="1" applyAlignment="1">
      <alignment horizontal="center" vertical="center" wrapText="1"/>
    </xf>
    <xf numFmtId="3" fontId="44" fillId="0" borderId="0" xfId="0" applyNumberFormat="1" applyFont="1" applyAlignment="1">
      <alignment horizontal="left" wrapText="1"/>
    </xf>
    <xf numFmtId="0" fontId="84" fillId="0" borderId="59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4" fillId="0" borderId="3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17" fillId="0" borderId="28" xfId="0" applyNumberFormat="1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2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39" fillId="0" borderId="28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49" fontId="55" fillId="77" borderId="28" xfId="0" applyNumberFormat="1" applyFont="1" applyFill="1" applyBorder="1" applyAlignment="1">
      <alignment horizontal="center" vertical="center" wrapText="1"/>
    </xf>
    <xf numFmtId="0" fontId="56" fillId="77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49" fontId="93" fillId="0" borderId="28" xfId="0" applyNumberFormat="1" applyFont="1" applyFill="1" applyBorder="1" applyAlignment="1">
      <alignment vertical="center" wrapText="1"/>
    </xf>
    <xf numFmtId="49" fontId="94" fillId="0" borderId="30" xfId="0" applyNumberFormat="1" applyFont="1" applyFill="1" applyBorder="1" applyAlignment="1">
      <alignment horizontal="center" vertical="center" wrapText="1"/>
    </xf>
    <xf numFmtId="49" fontId="94" fillId="0" borderId="52" xfId="0" applyNumberFormat="1" applyFont="1" applyFill="1" applyBorder="1" applyAlignment="1">
      <alignment horizontal="center" vertical="center" wrapText="1"/>
    </xf>
    <xf numFmtId="49" fontId="94" fillId="0" borderId="31" xfId="0" applyNumberFormat="1" applyFont="1" applyFill="1" applyBorder="1" applyAlignment="1">
      <alignment horizontal="center" vertical="center" wrapText="1"/>
    </xf>
    <xf numFmtId="49" fontId="95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1" fillId="0" borderId="0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88" fillId="0" borderId="47" xfId="127" applyFont="1" applyBorder="1" applyAlignment="1">
      <alignment horizontal="center"/>
      <protection/>
    </xf>
    <xf numFmtId="0" fontId="88" fillId="0" borderId="49" xfId="127" applyFont="1" applyBorder="1" applyAlignment="1">
      <alignment horizontal="center"/>
      <protection/>
    </xf>
    <xf numFmtId="0" fontId="25" fillId="0" borderId="0" xfId="127" applyFont="1">
      <alignment/>
      <protection/>
    </xf>
    <xf numFmtId="0" fontId="27" fillId="0" borderId="0" xfId="127" applyFont="1" applyAlignment="1">
      <alignment horizontal="center"/>
      <protection/>
    </xf>
    <xf numFmtId="0" fontId="42" fillId="0" borderId="47" xfId="127" applyFont="1" applyBorder="1" applyAlignment="1">
      <alignment horizontal="center"/>
      <protection/>
    </xf>
    <xf numFmtId="0" fontId="42" fillId="0" borderId="48" xfId="127" applyFont="1" applyBorder="1" applyAlignment="1">
      <alignment horizontal="center"/>
      <protection/>
    </xf>
    <xf numFmtId="0" fontId="42" fillId="0" borderId="49" xfId="127" applyFont="1" applyBorder="1" applyAlignment="1">
      <alignment horizontal="center"/>
      <protection/>
    </xf>
    <xf numFmtId="0" fontId="25" fillId="0" borderId="33" xfId="127" applyFont="1" applyBorder="1" applyAlignment="1">
      <alignment horizontal="center" vertical="center"/>
      <protection/>
    </xf>
    <xf numFmtId="0" fontId="88" fillId="0" borderId="50" xfId="127" applyFont="1" applyBorder="1" applyAlignment="1">
      <alignment horizontal="center"/>
      <protection/>
    </xf>
    <xf numFmtId="0" fontId="88" fillId="0" borderId="51" xfId="127" applyFont="1" applyBorder="1" applyAlignment="1">
      <alignment horizontal="center"/>
      <protection/>
    </xf>
    <xf numFmtId="0" fontId="88" fillId="0" borderId="40" xfId="127" applyFont="1" applyBorder="1" applyAlignment="1">
      <alignment horizontal="center"/>
      <protection/>
    </xf>
    <xf numFmtId="0" fontId="88" fillId="0" borderId="53" xfId="127" applyFont="1" applyBorder="1" applyAlignment="1">
      <alignment horizontal="center"/>
      <protection/>
    </xf>
    <xf numFmtId="0" fontId="25" fillId="0" borderId="30" xfId="127" applyFont="1" applyBorder="1" applyAlignment="1">
      <alignment horizontal="center" vertical="center"/>
      <protection/>
    </xf>
    <xf numFmtId="0" fontId="25" fillId="0" borderId="52" xfId="127" applyFont="1" applyBorder="1" applyAlignment="1">
      <alignment horizontal="center" vertical="center"/>
      <protection/>
    </xf>
    <xf numFmtId="0" fontId="25" fillId="0" borderId="31" xfId="127" applyFont="1" applyBorder="1" applyAlignment="1">
      <alignment horizontal="center" vertical="center"/>
      <protection/>
    </xf>
    <xf numFmtId="0" fontId="42" fillId="0" borderId="50" xfId="127" applyFont="1" applyBorder="1" applyAlignment="1">
      <alignment horizontal="center"/>
      <protection/>
    </xf>
    <xf numFmtId="0" fontId="42" fillId="0" borderId="51" xfId="127" applyFont="1" applyBorder="1" applyAlignment="1">
      <alignment horizontal="center"/>
      <protection/>
    </xf>
    <xf numFmtId="0" fontId="25" fillId="0" borderId="0" xfId="127" applyFont="1" applyBorder="1" applyAlignment="1">
      <alignment vertical="top"/>
      <protection/>
    </xf>
    <xf numFmtId="0" fontId="5" fillId="0" borderId="28" xfId="127" applyFont="1" applyBorder="1" applyAlignment="1">
      <alignment horizontal="center"/>
      <protection/>
    </xf>
  </cellXfs>
  <cellStyles count="138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Плохой" xfId="129"/>
    <cellStyle name="Плохой 2" xfId="130"/>
    <cellStyle name="Плохой 2 2" xfId="131"/>
    <cellStyle name="Пояснение" xfId="132"/>
    <cellStyle name="Пояснение 2" xfId="133"/>
    <cellStyle name="Пояснение 2 2" xfId="134"/>
    <cellStyle name="Примечание" xfId="135"/>
    <cellStyle name="Примечание 2" xfId="136"/>
    <cellStyle name="Примечание 2 2" xfId="137"/>
    <cellStyle name="Примечание 3" xfId="138"/>
    <cellStyle name="Percent" xfId="139"/>
    <cellStyle name="Процентный 2" xfId="140"/>
    <cellStyle name="Связанная ячейка" xfId="141"/>
    <cellStyle name="Связанная ячейка 2" xfId="142"/>
    <cellStyle name="Связанная ячейка 2 2" xfId="143"/>
    <cellStyle name="Текст предупреждения" xfId="144"/>
    <cellStyle name="Текст предупреждения 2" xfId="145"/>
    <cellStyle name="Текст предупреждения 2 2" xfId="146"/>
    <cellStyle name="Comma" xfId="147"/>
    <cellStyle name="Comma [0]" xfId="148"/>
    <cellStyle name="Хороший" xfId="149"/>
    <cellStyle name="Хороший 2" xfId="150"/>
    <cellStyle name="Хороший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PageLayoutView="0" workbookViewId="0" topLeftCell="A1">
      <selection activeCell="T3" sqref="T3"/>
    </sheetView>
  </sheetViews>
  <sheetFormatPr defaultColWidth="9.00390625" defaultRowHeight="12.75"/>
  <cols>
    <col min="1" max="1" width="5.375" style="5" customWidth="1"/>
    <col min="2" max="2" width="32.00390625" style="0" customWidth="1"/>
    <col min="3" max="3" width="16.00390625" style="5" customWidth="1"/>
    <col min="4" max="4" width="17.125" style="5" customWidth="1"/>
    <col min="5" max="5" width="15.25390625" style="5" customWidth="1"/>
    <col min="6" max="6" width="21.00390625" style="5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2" customFormat="1" ht="84.75" customHeight="1" thickBot="1">
      <c r="A1" s="1"/>
      <c r="B1" s="490" t="s">
        <v>0</v>
      </c>
      <c r="C1" s="490"/>
      <c r="D1" s="490"/>
      <c r="E1" s="490"/>
      <c r="F1" s="490"/>
      <c r="G1" s="490"/>
      <c r="H1" s="491"/>
      <c r="I1" s="491"/>
      <c r="J1" s="491"/>
      <c r="K1" s="491"/>
      <c r="L1" s="491"/>
    </row>
    <row r="2" spans="1:12" s="2" customFormat="1" ht="41.25" customHeight="1" thickBot="1">
      <c r="A2" s="497" t="s">
        <v>1</v>
      </c>
      <c r="B2" s="499" t="s">
        <v>2</v>
      </c>
      <c r="C2" s="494" t="s">
        <v>336</v>
      </c>
      <c r="D2" s="494"/>
      <c r="E2" s="494"/>
      <c r="F2" s="494"/>
      <c r="G2" s="494"/>
      <c r="H2" s="495" t="s">
        <v>308</v>
      </c>
      <c r="I2" s="495"/>
      <c r="J2" s="495"/>
      <c r="K2" s="495"/>
      <c r="L2" s="496"/>
    </row>
    <row r="3" spans="1:12" s="3" customFormat="1" ht="98.25" customHeight="1" thickBot="1">
      <c r="A3" s="498"/>
      <c r="B3" s="500"/>
      <c r="C3" s="392" t="s">
        <v>3</v>
      </c>
      <c r="D3" s="393" t="s">
        <v>4</v>
      </c>
      <c r="E3" s="394" t="s">
        <v>5</v>
      </c>
      <c r="F3" s="382" t="s">
        <v>6</v>
      </c>
      <c r="G3" s="372" t="s">
        <v>7</v>
      </c>
      <c r="H3" s="395" t="s">
        <v>3</v>
      </c>
      <c r="I3" s="396" t="s">
        <v>4</v>
      </c>
      <c r="J3" s="397" t="s">
        <v>5</v>
      </c>
      <c r="K3" s="389" t="s">
        <v>8</v>
      </c>
      <c r="L3" s="361" t="s">
        <v>7</v>
      </c>
    </row>
    <row r="4" spans="1:12" ht="28.5" customHeight="1">
      <c r="A4" s="140">
        <v>1</v>
      </c>
      <c r="B4" s="359" t="s">
        <v>9</v>
      </c>
      <c r="C4" s="145">
        <v>7</v>
      </c>
      <c r="D4" s="145">
        <v>99</v>
      </c>
      <c r="E4" s="378">
        <v>5529</v>
      </c>
      <c r="F4" s="383">
        <v>5635</v>
      </c>
      <c r="G4" s="373">
        <v>3158</v>
      </c>
      <c r="H4" s="367">
        <v>7</v>
      </c>
      <c r="I4" s="216">
        <v>99</v>
      </c>
      <c r="J4" s="385">
        <v>5550</v>
      </c>
      <c r="K4" s="390">
        <f>SUM(H4:J4)</f>
        <v>5656</v>
      </c>
      <c r="L4" s="362">
        <v>3172</v>
      </c>
    </row>
    <row r="5" spans="1:12" ht="28.5" customHeight="1">
      <c r="A5" s="148">
        <v>2</v>
      </c>
      <c r="B5" s="143" t="s">
        <v>10</v>
      </c>
      <c r="C5" s="144">
        <v>6</v>
      </c>
      <c r="D5" s="144">
        <v>37</v>
      </c>
      <c r="E5" s="379">
        <v>2298</v>
      </c>
      <c r="F5" s="374">
        <v>2341</v>
      </c>
      <c r="G5" s="374">
        <v>1478</v>
      </c>
      <c r="H5" s="368">
        <v>6</v>
      </c>
      <c r="I5" s="217">
        <v>37</v>
      </c>
      <c r="J5" s="386">
        <v>2305</v>
      </c>
      <c r="K5" s="374">
        <f>SUM(H5:J5)</f>
        <v>2348</v>
      </c>
      <c r="L5" s="363">
        <v>1478</v>
      </c>
    </row>
    <row r="6" spans="1:12" ht="28.5" customHeight="1">
      <c r="A6" s="141">
        <v>3</v>
      </c>
      <c r="B6" s="142" t="s">
        <v>11</v>
      </c>
      <c r="C6" s="146">
        <v>22</v>
      </c>
      <c r="D6" s="146">
        <v>75</v>
      </c>
      <c r="E6" s="380">
        <v>6426</v>
      </c>
      <c r="F6" s="384">
        <v>6523</v>
      </c>
      <c r="G6" s="375">
        <v>4011</v>
      </c>
      <c r="H6" s="369">
        <v>22</v>
      </c>
      <c r="I6" s="147">
        <v>75</v>
      </c>
      <c r="J6" s="387">
        <v>6432</v>
      </c>
      <c r="K6" s="391">
        <f aca="true" t="shared" si="0" ref="K6:K22">SUM(H6:J6)</f>
        <v>6529</v>
      </c>
      <c r="L6" s="364">
        <v>4021</v>
      </c>
    </row>
    <row r="7" spans="1:12" ht="28.5" customHeight="1">
      <c r="A7" s="148">
        <v>4</v>
      </c>
      <c r="B7" s="143" t="s">
        <v>12</v>
      </c>
      <c r="C7" s="144">
        <v>20</v>
      </c>
      <c r="D7" s="144">
        <v>292</v>
      </c>
      <c r="E7" s="379">
        <v>14387</v>
      </c>
      <c r="F7" s="374">
        <v>14699</v>
      </c>
      <c r="G7" s="374">
        <v>5900</v>
      </c>
      <c r="H7" s="368">
        <v>20</v>
      </c>
      <c r="I7" s="217">
        <v>292</v>
      </c>
      <c r="J7" s="386">
        <v>14447</v>
      </c>
      <c r="K7" s="374">
        <f t="shared" si="0"/>
        <v>14759</v>
      </c>
      <c r="L7" s="363">
        <v>5921</v>
      </c>
    </row>
    <row r="8" spans="1:12" ht="28.5" customHeight="1">
      <c r="A8" s="141">
        <v>5</v>
      </c>
      <c r="B8" s="142" t="s">
        <v>13</v>
      </c>
      <c r="C8" s="146">
        <v>13</v>
      </c>
      <c r="D8" s="146">
        <v>123</v>
      </c>
      <c r="E8" s="380">
        <v>9481</v>
      </c>
      <c r="F8" s="384">
        <v>9617</v>
      </c>
      <c r="G8" s="375">
        <v>7907</v>
      </c>
      <c r="H8" s="369">
        <v>14</v>
      </c>
      <c r="I8" s="147">
        <v>122</v>
      </c>
      <c r="J8" s="387">
        <v>9504</v>
      </c>
      <c r="K8" s="391">
        <f t="shared" si="0"/>
        <v>9640</v>
      </c>
      <c r="L8" s="364">
        <v>7947</v>
      </c>
    </row>
    <row r="9" spans="1:12" ht="28.5" customHeight="1">
      <c r="A9" s="148">
        <v>6</v>
      </c>
      <c r="B9" s="143" t="s">
        <v>14</v>
      </c>
      <c r="C9" s="144">
        <v>25</v>
      </c>
      <c r="D9" s="144">
        <v>194</v>
      </c>
      <c r="E9" s="379">
        <v>14399</v>
      </c>
      <c r="F9" s="374">
        <v>14618</v>
      </c>
      <c r="G9" s="374">
        <v>8075</v>
      </c>
      <c r="H9" s="368">
        <v>25</v>
      </c>
      <c r="I9" s="217">
        <v>195</v>
      </c>
      <c r="J9" s="386">
        <v>14463</v>
      </c>
      <c r="K9" s="374">
        <f t="shared" si="0"/>
        <v>14683</v>
      </c>
      <c r="L9" s="363">
        <v>8103</v>
      </c>
    </row>
    <row r="10" spans="1:12" ht="28.5" customHeight="1">
      <c r="A10" s="141">
        <v>7</v>
      </c>
      <c r="B10" s="142" t="s">
        <v>15</v>
      </c>
      <c r="C10" s="146">
        <v>10</v>
      </c>
      <c r="D10" s="146">
        <v>125</v>
      </c>
      <c r="E10" s="380">
        <v>5423</v>
      </c>
      <c r="F10" s="384">
        <v>5558</v>
      </c>
      <c r="G10" s="375">
        <v>4228</v>
      </c>
      <c r="H10" s="369">
        <v>10</v>
      </c>
      <c r="I10" s="147">
        <v>125</v>
      </c>
      <c r="J10" s="387">
        <v>5430</v>
      </c>
      <c r="K10" s="391">
        <f t="shared" si="0"/>
        <v>5565</v>
      </c>
      <c r="L10" s="364">
        <v>4243</v>
      </c>
    </row>
    <row r="11" spans="1:12" ht="28.5" customHeight="1">
      <c r="A11" s="148">
        <v>8</v>
      </c>
      <c r="B11" s="143" t="s">
        <v>16</v>
      </c>
      <c r="C11" s="144">
        <v>6</v>
      </c>
      <c r="D11" s="144">
        <v>91</v>
      </c>
      <c r="E11" s="379">
        <v>5560</v>
      </c>
      <c r="F11" s="374">
        <v>5657</v>
      </c>
      <c r="G11" s="374">
        <v>4469</v>
      </c>
      <c r="H11" s="368">
        <v>6</v>
      </c>
      <c r="I11" s="217">
        <v>91</v>
      </c>
      <c r="J11" s="386">
        <v>5590</v>
      </c>
      <c r="K11" s="374">
        <f t="shared" si="0"/>
        <v>5687</v>
      </c>
      <c r="L11" s="363">
        <v>4481</v>
      </c>
    </row>
    <row r="12" spans="1:12" ht="28.5" customHeight="1">
      <c r="A12" s="141">
        <v>9</v>
      </c>
      <c r="B12" s="142" t="s">
        <v>17</v>
      </c>
      <c r="C12" s="146">
        <v>9</v>
      </c>
      <c r="D12" s="146">
        <v>94</v>
      </c>
      <c r="E12" s="380">
        <v>6036</v>
      </c>
      <c r="F12" s="384">
        <v>6139</v>
      </c>
      <c r="G12" s="375">
        <v>4137</v>
      </c>
      <c r="H12" s="369">
        <v>9</v>
      </c>
      <c r="I12" s="147">
        <v>95</v>
      </c>
      <c r="J12" s="387">
        <v>6055</v>
      </c>
      <c r="K12" s="391">
        <f t="shared" si="0"/>
        <v>6159</v>
      </c>
      <c r="L12" s="364">
        <v>4143</v>
      </c>
    </row>
    <row r="13" spans="1:12" ht="28.5" customHeight="1">
      <c r="A13" s="148">
        <v>10</v>
      </c>
      <c r="B13" s="143" t="s">
        <v>18</v>
      </c>
      <c r="C13" s="144">
        <v>12</v>
      </c>
      <c r="D13" s="144">
        <v>45</v>
      </c>
      <c r="E13" s="379">
        <v>2457</v>
      </c>
      <c r="F13" s="374">
        <v>2514</v>
      </c>
      <c r="G13" s="374">
        <v>1345</v>
      </c>
      <c r="H13" s="368">
        <v>13</v>
      </c>
      <c r="I13" s="217">
        <v>45</v>
      </c>
      <c r="J13" s="386">
        <v>2464</v>
      </c>
      <c r="K13" s="374">
        <f t="shared" si="0"/>
        <v>2522</v>
      </c>
      <c r="L13" s="363">
        <v>1351</v>
      </c>
    </row>
    <row r="14" spans="1:12" ht="28.5" customHeight="1">
      <c r="A14" s="141">
        <v>11</v>
      </c>
      <c r="B14" s="142" t="s">
        <v>19</v>
      </c>
      <c r="C14" s="146">
        <v>5</v>
      </c>
      <c r="D14" s="146">
        <v>70</v>
      </c>
      <c r="E14" s="380">
        <v>4177</v>
      </c>
      <c r="F14" s="384">
        <v>4252</v>
      </c>
      <c r="G14" s="375">
        <v>2315</v>
      </c>
      <c r="H14" s="369">
        <v>5</v>
      </c>
      <c r="I14" s="147">
        <v>71</v>
      </c>
      <c r="J14" s="387">
        <v>4181</v>
      </c>
      <c r="K14" s="391">
        <f t="shared" si="0"/>
        <v>4257</v>
      </c>
      <c r="L14" s="364">
        <v>2321</v>
      </c>
    </row>
    <row r="15" spans="1:12" ht="28.5" customHeight="1">
      <c r="A15" s="148">
        <v>12</v>
      </c>
      <c r="B15" s="143" t="s">
        <v>20</v>
      </c>
      <c r="C15" s="144">
        <v>6</v>
      </c>
      <c r="D15" s="144">
        <v>99</v>
      </c>
      <c r="E15" s="379">
        <v>5734</v>
      </c>
      <c r="F15" s="374">
        <v>5839</v>
      </c>
      <c r="G15" s="374">
        <v>3152</v>
      </c>
      <c r="H15" s="368">
        <v>7</v>
      </c>
      <c r="I15" s="217">
        <v>99</v>
      </c>
      <c r="J15" s="386">
        <v>5747</v>
      </c>
      <c r="K15" s="374">
        <f t="shared" si="0"/>
        <v>5853</v>
      </c>
      <c r="L15" s="363">
        <v>3162</v>
      </c>
    </row>
    <row r="16" spans="1:12" ht="28.5" customHeight="1">
      <c r="A16" s="141">
        <v>13</v>
      </c>
      <c r="B16" s="142" t="s">
        <v>21</v>
      </c>
      <c r="C16" s="146">
        <v>4</v>
      </c>
      <c r="D16" s="146">
        <v>47</v>
      </c>
      <c r="E16" s="380">
        <v>3128</v>
      </c>
      <c r="F16" s="384">
        <v>3179</v>
      </c>
      <c r="G16" s="375">
        <v>1315</v>
      </c>
      <c r="H16" s="369">
        <v>4</v>
      </c>
      <c r="I16" s="147">
        <v>47</v>
      </c>
      <c r="J16" s="387">
        <v>3129</v>
      </c>
      <c r="K16" s="391">
        <f t="shared" si="0"/>
        <v>3180</v>
      </c>
      <c r="L16" s="364">
        <v>1320</v>
      </c>
    </row>
    <row r="17" spans="1:12" ht="28.5" customHeight="1">
      <c r="A17" s="148">
        <v>14</v>
      </c>
      <c r="B17" s="143" t="s">
        <v>22</v>
      </c>
      <c r="C17" s="144">
        <v>5</v>
      </c>
      <c r="D17" s="144">
        <v>64</v>
      </c>
      <c r="E17" s="379">
        <v>3509</v>
      </c>
      <c r="F17" s="374">
        <v>3578</v>
      </c>
      <c r="G17" s="374">
        <v>2526</v>
      </c>
      <c r="H17" s="368">
        <v>5</v>
      </c>
      <c r="I17" s="217">
        <v>64</v>
      </c>
      <c r="J17" s="386">
        <v>3538</v>
      </c>
      <c r="K17" s="374">
        <f t="shared" si="0"/>
        <v>3607</v>
      </c>
      <c r="L17" s="363">
        <v>2535</v>
      </c>
    </row>
    <row r="18" spans="1:12" ht="28.5" customHeight="1">
      <c r="A18" s="141">
        <v>15</v>
      </c>
      <c r="B18" s="142" t="s">
        <v>23</v>
      </c>
      <c r="C18" s="146">
        <v>5</v>
      </c>
      <c r="D18" s="146">
        <v>61</v>
      </c>
      <c r="E18" s="380">
        <v>3554</v>
      </c>
      <c r="F18" s="384">
        <v>3620</v>
      </c>
      <c r="G18" s="375">
        <v>1748</v>
      </c>
      <c r="H18" s="369">
        <v>5</v>
      </c>
      <c r="I18" s="147">
        <v>61</v>
      </c>
      <c r="J18" s="387">
        <v>3566</v>
      </c>
      <c r="K18" s="391">
        <f t="shared" si="0"/>
        <v>3632</v>
      </c>
      <c r="L18" s="364">
        <v>1755</v>
      </c>
    </row>
    <row r="19" spans="1:12" ht="28.5" customHeight="1">
      <c r="A19" s="148">
        <v>16</v>
      </c>
      <c r="B19" s="143" t="s">
        <v>24</v>
      </c>
      <c r="C19" s="144">
        <v>2</v>
      </c>
      <c r="D19" s="144">
        <v>91</v>
      </c>
      <c r="E19" s="379">
        <v>9128</v>
      </c>
      <c r="F19" s="374">
        <v>9221</v>
      </c>
      <c r="G19" s="374">
        <v>1902</v>
      </c>
      <c r="H19" s="368">
        <v>2</v>
      </c>
      <c r="I19" s="217">
        <v>91</v>
      </c>
      <c r="J19" s="386">
        <v>9135</v>
      </c>
      <c r="K19" s="374">
        <f t="shared" si="0"/>
        <v>9228</v>
      </c>
      <c r="L19" s="363">
        <v>1903</v>
      </c>
    </row>
    <row r="20" spans="1:12" ht="28.5" customHeight="1">
      <c r="A20" s="141">
        <v>17</v>
      </c>
      <c r="B20" s="142" t="s">
        <v>25</v>
      </c>
      <c r="C20" s="146">
        <v>5</v>
      </c>
      <c r="D20" s="146">
        <v>102</v>
      </c>
      <c r="E20" s="380">
        <v>5930</v>
      </c>
      <c r="F20" s="384">
        <v>6037</v>
      </c>
      <c r="G20" s="375">
        <v>5480</v>
      </c>
      <c r="H20" s="369">
        <v>5</v>
      </c>
      <c r="I20" s="147">
        <v>102</v>
      </c>
      <c r="J20" s="387">
        <v>5953</v>
      </c>
      <c r="K20" s="391">
        <f t="shared" si="0"/>
        <v>6060</v>
      </c>
      <c r="L20" s="364">
        <v>5480</v>
      </c>
    </row>
    <row r="21" spans="1:12" ht="28.5" customHeight="1" thickBot="1">
      <c r="A21" s="218">
        <v>18</v>
      </c>
      <c r="B21" s="219" t="s">
        <v>26</v>
      </c>
      <c r="C21" s="220">
        <v>10</v>
      </c>
      <c r="D21" s="220">
        <v>96</v>
      </c>
      <c r="E21" s="381">
        <v>6973</v>
      </c>
      <c r="F21" s="376">
        <v>7079</v>
      </c>
      <c r="G21" s="376">
        <v>4539</v>
      </c>
      <c r="H21" s="370">
        <v>10</v>
      </c>
      <c r="I21" s="221">
        <v>99</v>
      </c>
      <c r="J21" s="388">
        <v>6988</v>
      </c>
      <c r="K21" s="376">
        <f t="shared" si="0"/>
        <v>7097</v>
      </c>
      <c r="L21" s="365">
        <v>4552</v>
      </c>
    </row>
    <row r="22" spans="1:12" s="4" customFormat="1" ht="39.75" customHeight="1" thickBot="1">
      <c r="A22" s="492" t="s">
        <v>27</v>
      </c>
      <c r="B22" s="493"/>
      <c r="C22" s="222">
        <v>172</v>
      </c>
      <c r="D22" s="222">
        <v>1805</v>
      </c>
      <c r="E22" s="366">
        <v>114129</v>
      </c>
      <c r="F22" s="377">
        <v>116106</v>
      </c>
      <c r="G22" s="377">
        <v>67685</v>
      </c>
      <c r="H22" s="371">
        <f>SUM(H4:H21)</f>
        <v>175</v>
      </c>
      <c r="I22" s="223">
        <f>SUM(I4:I21)</f>
        <v>1810</v>
      </c>
      <c r="J22" s="360">
        <f>SUM(J4:J21)</f>
        <v>114477</v>
      </c>
      <c r="K22" s="224">
        <f t="shared" si="0"/>
        <v>116462</v>
      </c>
      <c r="L22" s="224">
        <f>SUM(L4:L21)</f>
        <v>67888</v>
      </c>
    </row>
    <row r="23" spans="3:6" ht="20.25" customHeight="1">
      <c r="C23" s="6"/>
      <c r="D23" s="6"/>
      <c r="E23" s="6"/>
      <c r="F23" s="6"/>
    </row>
  </sheetData>
  <sheetProtection/>
  <mergeCells count="6">
    <mergeCell ref="B1:L1"/>
    <mergeCell ref="A22:B22"/>
    <mergeCell ref="C2:G2"/>
    <mergeCell ref="H2:L2"/>
    <mergeCell ref="A2:A3"/>
    <mergeCell ref="B2:B3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O4" sqref="O4"/>
    </sheetView>
  </sheetViews>
  <sheetFormatPr defaultColWidth="9.00390625" defaultRowHeight="12.75"/>
  <cols>
    <col min="1" max="1" width="4.25390625" style="0" customWidth="1"/>
    <col min="2" max="2" width="19.25390625" style="24" customWidth="1"/>
    <col min="3" max="3" width="8.00390625" style="25" customWidth="1"/>
    <col min="4" max="4" width="8.875" style="25" hidden="1" customWidth="1"/>
    <col min="5" max="5" width="10.00390625" style="25" customWidth="1"/>
    <col min="6" max="6" width="11.875" style="25" customWidth="1"/>
    <col min="7" max="7" width="8.25390625" style="25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69.75" customHeight="1">
      <c r="A1" s="619" t="s">
        <v>421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16.5" customHeight="1">
      <c r="A2" s="596" t="s">
        <v>108</v>
      </c>
      <c r="B2" s="621" t="s">
        <v>30</v>
      </c>
      <c r="C2" s="623" t="s">
        <v>113</v>
      </c>
      <c r="D2" s="624"/>
      <c r="E2" s="624"/>
      <c r="F2" s="625"/>
      <c r="G2" s="626" t="s">
        <v>114</v>
      </c>
      <c r="H2" s="626"/>
      <c r="I2" s="626"/>
      <c r="J2" s="626"/>
    </row>
    <row r="3" spans="1:10" ht="48.75" customHeight="1">
      <c r="A3" s="620"/>
      <c r="B3" s="622"/>
      <c r="C3" s="57" t="s">
        <v>422</v>
      </c>
      <c r="D3" s="57" t="s">
        <v>321</v>
      </c>
      <c r="E3" s="57" t="s">
        <v>115</v>
      </c>
      <c r="F3" s="57" t="s">
        <v>322</v>
      </c>
      <c r="G3" s="57" t="s">
        <v>422</v>
      </c>
      <c r="H3" s="57" t="s">
        <v>321</v>
      </c>
      <c r="I3" s="57" t="s">
        <v>115</v>
      </c>
      <c r="J3" s="57" t="s">
        <v>323</v>
      </c>
    </row>
    <row r="4" spans="1:12" s="20" customFormat="1" ht="24" customHeight="1">
      <c r="A4" s="114">
        <v>1</v>
      </c>
      <c r="B4" s="113" t="s">
        <v>68</v>
      </c>
      <c r="C4" s="239">
        <v>742</v>
      </c>
      <c r="D4" s="240">
        <v>736</v>
      </c>
      <c r="E4" s="241">
        <f aca="true" t="shared" si="0" ref="E4:E22">C4/D4</f>
        <v>1.0081521739130435</v>
      </c>
      <c r="F4" s="242" t="s">
        <v>423</v>
      </c>
      <c r="G4" s="240">
        <v>1220</v>
      </c>
      <c r="H4" s="240">
        <v>1197</v>
      </c>
      <c r="I4" s="241">
        <f>G4/H4</f>
        <v>1.0192147034252297</v>
      </c>
      <c r="J4" s="242" t="s">
        <v>424</v>
      </c>
      <c r="K4" s="19"/>
      <c r="L4" s="19"/>
    </row>
    <row r="5" spans="1:18" ht="24" customHeight="1">
      <c r="A5" s="76">
        <v>2</v>
      </c>
      <c r="B5" s="116" t="s">
        <v>109</v>
      </c>
      <c r="C5" s="243">
        <v>570</v>
      </c>
      <c r="D5" s="127">
        <v>578</v>
      </c>
      <c r="E5" s="128">
        <f t="shared" si="0"/>
        <v>0.986159169550173</v>
      </c>
      <c r="F5" s="117" t="s">
        <v>425</v>
      </c>
      <c r="G5" s="127">
        <v>1030</v>
      </c>
      <c r="H5" s="127">
        <v>1051</v>
      </c>
      <c r="I5" s="128">
        <f aca="true" t="shared" si="1" ref="I5:I22">G5/H5</f>
        <v>0.9800190294957184</v>
      </c>
      <c r="J5" s="117" t="s">
        <v>426</v>
      </c>
      <c r="K5" s="19"/>
      <c r="L5" s="19"/>
      <c r="N5" s="20"/>
      <c r="P5" s="20"/>
      <c r="R5" s="20"/>
    </row>
    <row r="6" spans="1:18" ht="24" customHeight="1">
      <c r="A6" s="114">
        <v>3</v>
      </c>
      <c r="B6" s="113" t="s">
        <v>110</v>
      </c>
      <c r="C6" s="239">
        <v>1342</v>
      </c>
      <c r="D6" s="125">
        <v>1343</v>
      </c>
      <c r="E6" s="126">
        <f t="shared" si="0"/>
        <v>0.9992553983618764</v>
      </c>
      <c r="F6" s="115" t="s">
        <v>427</v>
      </c>
      <c r="G6" s="125">
        <v>2293</v>
      </c>
      <c r="H6" s="125">
        <v>2274</v>
      </c>
      <c r="I6" s="126">
        <f t="shared" si="1"/>
        <v>1.0083553210202287</v>
      </c>
      <c r="J6" s="115" t="s">
        <v>428</v>
      </c>
      <c r="K6" s="19"/>
      <c r="L6" s="19"/>
      <c r="N6" s="20"/>
      <c r="P6" s="20"/>
      <c r="R6" s="20"/>
    </row>
    <row r="7" spans="1:12" s="22" customFormat="1" ht="24" customHeight="1">
      <c r="A7" s="124">
        <v>4</v>
      </c>
      <c r="B7" s="116" t="s">
        <v>71</v>
      </c>
      <c r="C7" s="243">
        <v>1417</v>
      </c>
      <c r="D7" s="127">
        <v>1385</v>
      </c>
      <c r="E7" s="128">
        <f t="shared" si="0"/>
        <v>1.0231046931407943</v>
      </c>
      <c r="F7" s="117" t="s">
        <v>429</v>
      </c>
      <c r="G7" s="127">
        <v>2732</v>
      </c>
      <c r="H7" s="127">
        <v>2658</v>
      </c>
      <c r="I7" s="128">
        <f t="shared" si="1"/>
        <v>1.0278404815650866</v>
      </c>
      <c r="J7" s="117" t="s">
        <v>430</v>
      </c>
      <c r="K7" s="21"/>
      <c r="L7" s="21"/>
    </row>
    <row r="8" spans="1:18" ht="24" customHeight="1">
      <c r="A8" s="114">
        <v>5</v>
      </c>
      <c r="B8" s="113" t="s">
        <v>72</v>
      </c>
      <c r="C8" s="239">
        <v>1320</v>
      </c>
      <c r="D8" s="125">
        <v>1410</v>
      </c>
      <c r="E8" s="126">
        <f t="shared" si="0"/>
        <v>0.9361702127659575</v>
      </c>
      <c r="F8" s="115" t="s">
        <v>431</v>
      </c>
      <c r="G8" s="125">
        <v>2347</v>
      </c>
      <c r="H8" s="125">
        <v>2481</v>
      </c>
      <c r="I8" s="126">
        <f t="shared" si="1"/>
        <v>0.9459895203546956</v>
      </c>
      <c r="J8" s="115" t="s">
        <v>432</v>
      </c>
      <c r="K8" s="19"/>
      <c r="L8" s="19"/>
      <c r="N8" s="20"/>
      <c r="P8" s="20"/>
      <c r="R8" s="20"/>
    </row>
    <row r="9" spans="1:18" ht="24" customHeight="1">
      <c r="A9" s="76">
        <v>6</v>
      </c>
      <c r="B9" s="116" t="s">
        <v>73</v>
      </c>
      <c r="C9" s="243">
        <v>1712</v>
      </c>
      <c r="D9" s="127">
        <v>1688</v>
      </c>
      <c r="E9" s="128">
        <f t="shared" si="0"/>
        <v>1.014218009478673</v>
      </c>
      <c r="F9" s="117" t="s">
        <v>433</v>
      </c>
      <c r="G9" s="127">
        <v>3266</v>
      </c>
      <c r="H9" s="127">
        <v>3214</v>
      </c>
      <c r="I9" s="128">
        <f t="shared" si="1"/>
        <v>1.016179215930305</v>
      </c>
      <c r="J9" s="117" t="s">
        <v>434</v>
      </c>
      <c r="K9" s="19"/>
      <c r="L9" s="19"/>
      <c r="N9" s="20"/>
      <c r="P9" s="20"/>
      <c r="R9" s="20"/>
    </row>
    <row r="10" spans="1:12" s="22" customFormat="1" ht="24" customHeight="1">
      <c r="A10" s="123">
        <v>7</v>
      </c>
      <c r="B10" s="121" t="s">
        <v>74</v>
      </c>
      <c r="C10" s="239">
        <v>721</v>
      </c>
      <c r="D10" s="129">
        <v>733</v>
      </c>
      <c r="E10" s="130">
        <f t="shared" si="0"/>
        <v>0.9836289222373806</v>
      </c>
      <c r="F10" s="122" t="s">
        <v>435</v>
      </c>
      <c r="G10" s="129">
        <v>1225</v>
      </c>
      <c r="H10" s="129">
        <v>1245</v>
      </c>
      <c r="I10" s="130">
        <f t="shared" si="1"/>
        <v>0.9839357429718876</v>
      </c>
      <c r="J10" s="122" t="s">
        <v>436</v>
      </c>
      <c r="K10" s="21"/>
      <c r="L10" s="21"/>
    </row>
    <row r="11" spans="1:12" s="22" customFormat="1" ht="24" customHeight="1">
      <c r="A11" s="124">
        <v>8</v>
      </c>
      <c r="B11" s="116" t="s">
        <v>75</v>
      </c>
      <c r="C11" s="243">
        <v>409</v>
      </c>
      <c r="D11" s="127">
        <v>421</v>
      </c>
      <c r="E11" s="128">
        <f t="shared" si="0"/>
        <v>0.9714964370546318</v>
      </c>
      <c r="F11" s="117" t="s">
        <v>437</v>
      </c>
      <c r="G11" s="127">
        <v>715</v>
      </c>
      <c r="H11" s="127">
        <v>740</v>
      </c>
      <c r="I11" s="128">
        <f t="shared" si="1"/>
        <v>0.9662162162162162</v>
      </c>
      <c r="J11" s="117" t="s">
        <v>438</v>
      </c>
      <c r="K11" s="21"/>
      <c r="L11" s="21"/>
    </row>
    <row r="12" spans="1:18" ht="24" customHeight="1">
      <c r="A12" s="114">
        <v>9</v>
      </c>
      <c r="B12" s="113" t="s">
        <v>76</v>
      </c>
      <c r="C12" s="239">
        <v>551</v>
      </c>
      <c r="D12" s="125">
        <v>545</v>
      </c>
      <c r="E12" s="126">
        <f t="shared" si="0"/>
        <v>1.0110091743119265</v>
      </c>
      <c r="F12" s="115" t="s">
        <v>439</v>
      </c>
      <c r="G12" s="125">
        <v>942</v>
      </c>
      <c r="H12" s="125">
        <v>919</v>
      </c>
      <c r="I12" s="126">
        <f t="shared" si="1"/>
        <v>1.0250272034820458</v>
      </c>
      <c r="J12" s="115" t="s">
        <v>440</v>
      </c>
      <c r="K12" s="19"/>
      <c r="L12" s="19"/>
      <c r="N12" s="20"/>
      <c r="P12" s="20"/>
      <c r="R12" s="20"/>
    </row>
    <row r="13" spans="1:12" s="22" customFormat="1" ht="24" customHeight="1">
      <c r="A13" s="124">
        <v>10</v>
      </c>
      <c r="B13" s="116" t="s">
        <v>77</v>
      </c>
      <c r="C13" s="243">
        <v>739</v>
      </c>
      <c r="D13" s="127">
        <v>746</v>
      </c>
      <c r="E13" s="128">
        <f t="shared" si="0"/>
        <v>0.9906166219839142</v>
      </c>
      <c r="F13" s="117" t="s">
        <v>441</v>
      </c>
      <c r="G13" s="127">
        <v>1224</v>
      </c>
      <c r="H13" s="127">
        <v>1233</v>
      </c>
      <c r="I13" s="128">
        <f t="shared" si="1"/>
        <v>0.9927007299270073</v>
      </c>
      <c r="J13" s="117" t="s">
        <v>442</v>
      </c>
      <c r="K13" s="21"/>
      <c r="L13" s="21"/>
    </row>
    <row r="14" spans="1:18" ht="24" customHeight="1">
      <c r="A14" s="114">
        <v>11</v>
      </c>
      <c r="B14" s="113" t="s">
        <v>78</v>
      </c>
      <c r="C14" s="239">
        <v>374</v>
      </c>
      <c r="D14" s="125">
        <v>379</v>
      </c>
      <c r="E14" s="126">
        <f t="shared" si="0"/>
        <v>0.9868073878627969</v>
      </c>
      <c r="F14" s="115" t="s">
        <v>443</v>
      </c>
      <c r="G14" s="125">
        <v>700</v>
      </c>
      <c r="H14" s="125">
        <v>707</v>
      </c>
      <c r="I14" s="126">
        <f t="shared" si="1"/>
        <v>0.9900990099009901</v>
      </c>
      <c r="J14" s="115" t="s">
        <v>444</v>
      </c>
      <c r="K14" s="19"/>
      <c r="L14" s="19"/>
      <c r="N14" s="20"/>
      <c r="P14" s="20"/>
      <c r="R14" s="20"/>
    </row>
    <row r="15" spans="1:12" s="20" customFormat="1" ht="24" customHeight="1">
      <c r="A15" s="76">
        <v>12</v>
      </c>
      <c r="B15" s="116" t="s">
        <v>79</v>
      </c>
      <c r="C15" s="243">
        <v>1009</v>
      </c>
      <c r="D15" s="127">
        <v>1026</v>
      </c>
      <c r="E15" s="128">
        <f t="shared" si="0"/>
        <v>0.9834307992202729</v>
      </c>
      <c r="F15" s="117" t="s">
        <v>445</v>
      </c>
      <c r="G15" s="127">
        <v>1803</v>
      </c>
      <c r="H15" s="127">
        <v>1834</v>
      </c>
      <c r="I15" s="128">
        <f t="shared" si="1"/>
        <v>0.9830970556161396</v>
      </c>
      <c r="J15" s="117" t="s">
        <v>446</v>
      </c>
      <c r="K15" s="19"/>
      <c r="L15" s="19"/>
    </row>
    <row r="16" spans="1:18" ht="24" customHeight="1">
      <c r="A16" s="114">
        <v>13</v>
      </c>
      <c r="B16" s="113" t="s">
        <v>80</v>
      </c>
      <c r="C16" s="239">
        <v>702</v>
      </c>
      <c r="D16" s="125">
        <v>737</v>
      </c>
      <c r="E16" s="126">
        <f t="shared" si="0"/>
        <v>0.9525101763907734</v>
      </c>
      <c r="F16" s="115" t="s">
        <v>447</v>
      </c>
      <c r="G16" s="125">
        <v>1189</v>
      </c>
      <c r="H16" s="125">
        <v>1247</v>
      </c>
      <c r="I16" s="126">
        <f t="shared" si="1"/>
        <v>0.9534883720930233</v>
      </c>
      <c r="J16" s="115" t="s">
        <v>448</v>
      </c>
      <c r="K16" s="19"/>
      <c r="L16" s="19"/>
      <c r="N16" s="20"/>
      <c r="P16" s="20"/>
      <c r="R16" s="20"/>
    </row>
    <row r="17" spans="1:12" s="22" customFormat="1" ht="24" customHeight="1">
      <c r="A17" s="124">
        <v>14</v>
      </c>
      <c r="B17" s="116" t="s">
        <v>81</v>
      </c>
      <c r="C17" s="243">
        <v>696</v>
      </c>
      <c r="D17" s="127">
        <v>707</v>
      </c>
      <c r="E17" s="128">
        <f t="shared" si="0"/>
        <v>0.9844413012729845</v>
      </c>
      <c r="F17" s="117" t="s">
        <v>449</v>
      </c>
      <c r="G17" s="127">
        <v>1234</v>
      </c>
      <c r="H17" s="127">
        <v>1251</v>
      </c>
      <c r="I17" s="128">
        <f t="shared" si="1"/>
        <v>0.9864108713029577</v>
      </c>
      <c r="J17" s="117" t="s">
        <v>450</v>
      </c>
      <c r="K17" s="21"/>
      <c r="L17" s="21"/>
    </row>
    <row r="18" spans="1:18" ht="24" customHeight="1">
      <c r="A18" s="114">
        <v>15</v>
      </c>
      <c r="B18" s="113" t="s">
        <v>82</v>
      </c>
      <c r="C18" s="239">
        <v>672</v>
      </c>
      <c r="D18" s="125">
        <v>674</v>
      </c>
      <c r="E18" s="126">
        <f t="shared" si="0"/>
        <v>0.9970326409495549</v>
      </c>
      <c r="F18" s="115" t="s">
        <v>451</v>
      </c>
      <c r="G18" s="125">
        <v>1183</v>
      </c>
      <c r="H18" s="125">
        <v>1184</v>
      </c>
      <c r="I18" s="126">
        <f t="shared" si="1"/>
        <v>0.9991554054054054</v>
      </c>
      <c r="J18" s="115" t="s">
        <v>452</v>
      </c>
      <c r="K18" s="19"/>
      <c r="L18" s="19"/>
      <c r="N18" s="20"/>
      <c r="P18" s="20"/>
      <c r="R18" s="20"/>
    </row>
    <row r="19" spans="1:18" ht="24" customHeight="1">
      <c r="A19" s="76">
        <v>16</v>
      </c>
      <c r="B19" s="116" t="s">
        <v>83</v>
      </c>
      <c r="C19" s="243">
        <v>211</v>
      </c>
      <c r="D19" s="127">
        <v>216</v>
      </c>
      <c r="E19" s="128">
        <f t="shared" si="0"/>
        <v>0.9768518518518519</v>
      </c>
      <c r="F19" s="117" t="s">
        <v>453</v>
      </c>
      <c r="G19" s="127">
        <v>379</v>
      </c>
      <c r="H19" s="127">
        <v>395</v>
      </c>
      <c r="I19" s="128">
        <f t="shared" si="1"/>
        <v>0.959493670886076</v>
      </c>
      <c r="J19" s="117" t="s">
        <v>317</v>
      </c>
      <c r="K19" s="19"/>
      <c r="L19" s="19"/>
      <c r="N19" s="20"/>
      <c r="P19" s="20"/>
      <c r="R19" s="20"/>
    </row>
    <row r="20" spans="1:18" ht="24" customHeight="1">
      <c r="A20" s="114">
        <v>17</v>
      </c>
      <c r="B20" s="113" t="s">
        <v>84</v>
      </c>
      <c r="C20" s="239">
        <v>987</v>
      </c>
      <c r="D20" s="125">
        <v>1038</v>
      </c>
      <c r="E20" s="126">
        <f t="shared" si="0"/>
        <v>0.9508670520231214</v>
      </c>
      <c r="F20" s="115" t="s">
        <v>454</v>
      </c>
      <c r="G20" s="125">
        <v>1578</v>
      </c>
      <c r="H20" s="125">
        <v>1678</v>
      </c>
      <c r="I20" s="126">
        <f t="shared" si="1"/>
        <v>0.9404052443384983</v>
      </c>
      <c r="J20" s="115" t="s">
        <v>314</v>
      </c>
      <c r="K20" s="19"/>
      <c r="L20" s="19"/>
      <c r="N20" s="20"/>
      <c r="P20" s="20"/>
      <c r="R20" s="20"/>
    </row>
    <row r="21" spans="1:18" ht="24" customHeight="1">
      <c r="A21" s="76">
        <v>18</v>
      </c>
      <c r="B21" s="116" t="s">
        <v>85</v>
      </c>
      <c r="C21" s="243">
        <v>698</v>
      </c>
      <c r="D21" s="127">
        <v>696</v>
      </c>
      <c r="E21" s="128">
        <f t="shared" si="0"/>
        <v>1.0028735632183907</v>
      </c>
      <c r="F21" s="117" t="s">
        <v>449</v>
      </c>
      <c r="G21" s="127">
        <v>1206</v>
      </c>
      <c r="H21" s="127">
        <v>1194</v>
      </c>
      <c r="I21" s="128">
        <f t="shared" si="1"/>
        <v>1.0100502512562815</v>
      </c>
      <c r="J21" s="117" t="s">
        <v>455</v>
      </c>
      <c r="K21" s="19"/>
      <c r="L21" s="19"/>
      <c r="N21" s="20"/>
      <c r="P21" s="20"/>
      <c r="R21" s="20"/>
    </row>
    <row r="22" spans="1:10" s="23" customFormat="1" ht="37.5" customHeight="1" thickBot="1">
      <c r="A22" s="120"/>
      <c r="B22" s="118" t="s">
        <v>27</v>
      </c>
      <c r="C22" s="305">
        <v>14872</v>
      </c>
      <c r="D22" s="119">
        <v>15058</v>
      </c>
      <c r="E22" s="131">
        <f t="shared" si="0"/>
        <v>0.9876477619869837</v>
      </c>
      <c r="F22" s="119" t="s">
        <v>456</v>
      </c>
      <c r="G22" s="132">
        <v>26266</v>
      </c>
      <c r="H22" s="132">
        <v>26502</v>
      </c>
      <c r="I22" s="131">
        <f t="shared" si="1"/>
        <v>0.9910950116972304</v>
      </c>
      <c r="J22" s="119" t="s">
        <v>457</v>
      </c>
    </row>
    <row r="24" ht="15.75">
      <c r="L24" s="19"/>
    </row>
    <row r="27" ht="28.5" customHeight="1">
      <c r="F27" s="26"/>
    </row>
    <row r="28" ht="12.75">
      <c r="G28" s="27"/>
    </row>
    <row r="29" spans="3:6" ht="12.75">
      <c r="C29" s="27"/>
      <c r="D29" s="27"/>
      <c r="E29" s="27"/>
      <c r="F29" s="27"/>
    </row>
  </sheetData>
  <sheetProtection/>
  <mergeCells count="5"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4.375" style="0" bestFit="1" customWidth="1"/>
    <col min="2" max="2" width="24.00390625" style="0" bestFit="1" customWidth="1"/>
    <col min="3" max="4" width="10.75390625" style="0" bestFit="1" customWidth="1"/>
    <col min="7" max="7" width="9.75390625" style="0" customWidth="1"/>
    <col min="9" max="9" width="11.125" style="0" customWidth="1"/>
    <col min="14" max="14" width="11.625" style="0" customWidth="1"/>
    <col min="15" max="15" width="13.25390625" style="0" customWidth="1"/>
    <col min="16" max="16" width="14.625" style="0" customWidth="1"/>
  </cols>
  <sheetData>
    <row r="1" spans="1:16" ht="18.75" thickBot="1">
      <c r="A1" s="627" t="s">
        <v>458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248"/>
    </row>
    <row r="2" spans="1:16" ht="78.75" customHeight="1">
      <c r="A2" s="632" t="s">
        <v>245</v>
      </c>
      <c r="B2" s="630" t="s">
        <v>246</v>
      </c>
      <c r="C2" s="628" t="s">
        <v>247</v>
      </c>
      <c r="D2" s="628"/>
      <c r="E2" s="306" t="s">
        <v>248</v>
      </c>
      <c r="F2" s="628" t="s">
        <v>249</v>
      </c>
      <c r="G2" s="628"/>
      <c r="H2" s="628" t="s">
        <v>250</v>
      </c>
      <c r="I2" s="628"/>
      <c r="J2" s="628" t="s">
        <v>251</v>
      </c>
      <c r="K2" s="628"/>
      <c r="L2" s="628" t="s">
        <v>252</v>
      </c>
      <c r="M2" s="628"/>
      <c r="N2" s="628" t="s">
        <v>253</v>
      </c>
      <c r="O2" s="629"/>
      <c r="P2" s="311" t="s">
        <v>254</v>
      </c>
    </row>
    <row r="3" spans="1:16" ht="16.5" thickBot="1">
      <c r="A3" s="633"/>
      <c r="B3" s="631"/>
      <c r="C3" s="465" t="s">
        <v>255</v>
      </c>
      <c r="D3" s="465" t="s">
        <v>256</v>
      </c>
      <c r="E3" s="465" t="s">
        <v>256</v>
      </c>
      <c r="F3" s="465" t="s">
        <v>255</v>
      </c>
      <c r="G3" s="466" t="s">
        <v>256</v>
      </c>
      <c r="H3" s="465" t="s">
        <v>255</v>
      </c>
      <c r="I3" s="466" t="s">
        <v>256</v>
      </c>
      <c r="J3" s="465" t="s">
        <v>255</v>
      </c>
      <c r="K3" s="466" t="s">
        <v>256</v>
      </c>
      <c r="L3" s="465" t="s">
        <v>255</v>
      </c>
      <c r="M3" s="466" t="s">
        <v>256</v>
      </c>
      <c r="N3" s="465" t="s">
        <v>255</v>
      </c>
      <c r="O3" s="467" t="s">
        <v>256</v>
      </c>
      <c r="P3" s="468" t="s">
        <v>256</v>
      </c>
    </row>
    <row r="4" spans="1:16" ht="18.75">
      <c r="A4" s="460">
        <v>1</v>
      </c>
      <c r="B4" s="461" t="s">
        <v>68</v>
      </c>
      <c r="C4" s="462">
        <v>742</v>
      </c>
      <c r="D4" s="462">
        <v>1220</v>
      </c>
      <c r="E4" s="462">
        <v>16</v>
      </c>
      <c r="F4" s="462">
        <v>5</v>
      </c>
      <c r="G4" s="462">
        <v>5</v>
      </c>
      <c r="H4" s="462">
        <v>0</v>
      </c>
      <c r="I4" s="462">
        <v>0</v>
      </c>
      <c r="J4" s="462">
        <v>1</v>
      </c>
      <c r="K4" s="462">
        <v>1</v>
      </c>
      <c r="L4" s="462">
        <v>1</v>
      </c>
      <c r="M4" s="462">
        <v>1</v>
      </c>
      <c r="N4" s="462">
        <v>3</v>
      </c>
      <c r="O4" s="463">
        <v>3</v>
      </c>
      <c r="P4" s="464">
        <f>G4+I4+K4+M4+O4</f>
        <v>10</v>
      </c>
    </row>
    <row r="5" spans="1:16" ht="18.75">
      <c r="A5" s="309">
        <v>2</v>
      </c>
      <c r="B5" s="247" t="s">
        <v>109</v>
      </c>
      <c r="C5" s="245">
        <v>570</v>
      </c>
      <c r="D5" s="245">
        <v>1030</v>
      </c>
      <c r="E5" s="245">
        <v>0</v>
      </c>
      <c r="F5" s="245">
        <v>5</v>
      </c>
      <c r="G5" s="245">
        <v>5</v>
      </c>
      <c r="H5" s="245">
        <v>0</v>
      </c>
      <c r="I5" s="245">
        <v>0</v>
      </c>
      <c r="J5" s="245">
        <v>0</v>
      </c>
      <c r="K5" s="245">
        <v>0</v>
      </c>
      <c r="L5" s="245">
        <v>1</v>
      </c>
      <c r="M5" s="245">
        <v>2</v>
      </c>
      <c r="N5" s="245">
        <v>2</v>
      </c>
      <c r="O5" s="310">
        <v>4</v>
      </c>
      <c r="P5" s="313">
        <f aca="true" t="shared" si="0" ref="P5:P21">G5+I5+K5+M5+O5</f>
        <v>11</v>
      </c>
    </row>
    <row r="6" spans="1:16" ht="18.75">
      <c r="A6" s="307">
        <v>3</v>
      </c>
      <c r="B6" s="246" t="s">
        <v>110</v>
      </c>
      <c r="C6" s="244">
        <v>1342</v>
      </c>
      <c r="D6" s="244">
        <v>2293</v>
      </c>
      <c r="E6" s="244">
        <v>42</v>
      </c>
      <c r="F6" s="244">
        <v>0</v>
      </c>
      <c r="G6" s="244">
        <v>0</v>
      </c>
      <c r="H6" s="244">
        <v>0</v>
      </c>
      <c r="I6" s="244">
        <v>0</v>
      </c>
      <c r="J6" s="244">
        <v>1</v>
      </c>
      <c r="K6" s="244">
        <v>1</v>
      </c>
      <c r="L6" s="244">
        <v>1</v>
      </c>
      <c r="M6" s="244">
        <v>1</v>
      </c>
      <c r="N6" s="244">
        <v>1</v>
      </c>
      <c r="O6" s="308">
        <v>1</v>
      </c>
      <c r="P6" s="312">
        <f t="shared" si="0"/>
        <v>3</v>
      </c>
    </row>
    <row r="7" spans="1:16" ht="18.75">
      <c r="A7" s="309">
        <v>4</v>
      </c>
      <c r="B7" s="247" t="s">
        <v>71</v>
      </c>
      <c r="C7" s="245">
        <v>1417</v>
      </c>
      <c r="D7" s="245">
        <v>2732</v>
      </c>
      <c r="E7" s="245">
        <v>104</v>
      </c>
      <c r="F7" s="245">
        <v>4</v>
      </c>
      <c r="G7" s="245">
        <v>4</v>
      </c>
      <c r="H7" s="245">
        <v>0</v>
      </c>
      <c r="I7" s="245">
        <v>0</v>
      </c>
      <c r="J7" s="245">
        <v>0</v>
      </c>
      <c r="K7" s="245">
        <v>0</v>
      </c>
      <c r="L7" s="245">
        <v>2</v>
      </c>
      <c r="M7" s="245">
        <v>2</v>
      </c>
      <c r="N7" s="245">
        <v>14</v>
      </c>
      <c r="O7" s="310">
        <v>16</v>
      </c>
      <c r="P7" s="313">
        <f t="shared" si="0"/>
        <v>22</v>
      </c>
    </row>
    <row r="8" spans="1:16" ht="18.75">
      <c r="A8" s="307">
        <v>5</v>
      </c>
      <c r="B8" s="246" t="s">
        <v>72</v>
      </c>
      <c r="C8" s="244">
        <v>1320</v>
      </c>
      <c r="D8" s="244">
        <v>2347</v>
      </c>
      <c r="E8" s="244">
        <v>0</v>
      </c>
      <c r="F8" s="244">
        <v>8</v>
      </c>
      <c r="G8" s="244">
        <v>8</v>
      </c>
      <c r="H8" s="244">
        <v>2</v>
      </c>
      <c r="I8" s="244">
        <v>2</v>
      </c>
      <c r="J8" s="244">
        <v>0</v>
      </c>
      <c r="K8" s="244">
        <v>0</v>
      </c>
      <c r="L8" s="244">
        <v>6</v>
      </c>
      <c r="M8" s="244">
        <v>6</v>
      </c>
      <c r="N8" s="244">
        <v>7</v>
      </c>
      <c r="O8" s="308">
        <v>8</v>
      </c>
      <c r="P8" s="312">
        <f t="shared" si="0"/>
        <v>24</v>
      </c>
    </row>
    <row r="9" spans="1:16" ht="18.75">
      <c r="A9" s="309">
        <v>6</v>
      </c>
      <c r="B9" s="247" t="s">
        <v>73</v>
      </c>
      <c r="C9" s="245">
        <v>1712</v>
      </c>
      <c r="D9" s="245">
        <v>3266</v>
      </c>
      <c r="E9" s="245">
        <v>2</v>
      </c>
      <c r="F9" s="245">
        <v>14</v>
      </c>
      <c r="G9" s="245">
        <v>14</v>
      </c>
      <c r="H9" s="245">
        <v>0</v>
      </c>
      <c r="I9" s="245">
        <v>0</v>
      </c>
      <c r="J9" s="245">
        <v>0</v>
      </c>
      <c r="K9" s="245">
        <v>0</v>
      </c>
      <c r="L9" s="245">
        <v>12</v>
      </c>
      <c r="M9" s="245">
        <v>12</v>
      </c>
      <c r="N9" s="245">
        <v>20</v>
      </c>
      <c r="O9" s="310">
        <v>25</v>
      </c>
      <c r="P9" s="313">
        <f t="shared" si="0"/>
        <v>51</v>
      </c>
    </row>
    <row r="10" spans="1:16" ht="18.75">
      <c r="A10" s="307">
        <v>7</v>
      </c>
      <c r="B10" s="246" t="s">
        <v>74</v>
      </c>
      <c r="C10" s="244">
        <v>721</v>
      </c>
      <c r="D10" s="244">
        <v>1225</v>
      </c>
      <c r="E10" s="244">
        <v>77</v>
      </c>
      <c r="F10" s="244">
        <v>2</v>
      </c>
      <c r="G10" s="244">
        <v>2</v>
      </c>
      <c r="H10" s="244">
        <v>0</v>
      </c>
      <c r="I10" s="244">
        <v>0</v>
      </c>
      <c r="J10" s="244">
        <v>0</v>
      </c>
      <c r="K10" s="244">
        <v>0</v>
      </c>
      <c r="L10" s="244">
        <v>4</v>
      </c>
      <c r="M10" s="244">
        <v>4</v>
      </c>
      <c r="N10" s="244">
        <v>11</v>
      </c>
      <c r="O10" s="308">
        <v>12</v>
      </c>
      <c r="P10" s="312">
        <f t="shared" si="0"/>
        <v>18</v>
      </c>
    </row>
    <row r="11" spans="1:16" ht="18.75">
      <c r="A11" s="309">
        <v>8</v>
      </c>
      <c r="B11" s="247" t="s">
        <v>75</v>
      </c>
      <c r="C11" s="245">
        <v>409</v>
      </c>
      <c r="D11" s="245">
        <v>715</v>
      </c>
      <c r="E11" s="245">
        <v>0</v>
      </c>
      <c r="F11" s="245">
        <v>2</v>
      </c>
      <c r="G11" s="245">
        <v>2</v>
      </c>
      <c r="H11" s="245">
        <v>0</v>
      </c>
      <c r="I11" s="245">
        <v>0</v>
      </c>
      <c r="J11" s="245">
        <v>0</v>
      </c>
      <c r="K11" s="245">
        <v>0</v>
      </c>
      <c r="L11" s="245">
        <v>3</v>
      </c>
      <c r="M11" s="245">
        <v>3</v>
      </c>
      <c r="N11" s="245">
        <v>5</v>
      </c>
      <c r="O11" s="310">
        <v>5</v>
      </c>
      <c r="P11" s="313">
        <f t="shared" si="0"/>
        <v>10</v>
      </c>
    </row>
    <row r="12" spans="1:16" ht="18.75">
      <c r="A12" s="307">
        <v>9</v>
      </c>
      <c r="B12" s="246" t="s">
        <v>76</v>
      </c>
      <c r="C12" s="244">
        <v>551</v>
      </c>
      <c r="D12" s="244">
        <v>942</v>
      </c>
      <c r="E12" s="244">
        <v>0</v>
      </c>
      <c r="F12" s="244">
        <v>5</v>
      </c>
      <c r="G12" s="244">
        <v>5</v>
      </c>
      <c r="H12" s="244">
        <v>0</v>
      </c>
      <c r="I12" s="244">
        <v>0</v>
      </c>
      <c r="J12" s="244">
        <v>0</v>
      </c>
      <c r="K12" s="244">
        <v>0</v>
      </c>
      <c r="L12" s="244">
        <v>6</v>
      </c>
      <c r="M12" s="244">
        <v>6</v>
      </c>
      <c r="N12" s="244">
        <v>7</v>
      </c>
      <c r="O12" s="308">
        <v>8</v>
      </c>
      <c r="P12" s="312">
        <f t="shared" si="0"/>
        <v>19</v>
      </c>
    </row>
    <row r="13" spans="1:16" ht="18.75">
      <c r="A13" s="309">
        <v>10</v>
      </c>
      <c r="B13" s="247" t="s">
        <v>77</v>
      </c>
      <c r="C13" s="245">
        <v>739</v>
      </c>
      <c r="D13" s="245">
        <v>1224</v>
      </c>
      <c r="E13" s="245">
        <v>42</v>
      </c>
      <c r="F13" s="245">
        <v>3</v>
      </c>
      <c r="G13" s="245">
        <v>3</v>
      </c>
      <c r="H13" s="245">
        <v>0</v>
      </c>
      <c r="I13" s="245">
        <v>0</v>
      </c>
      <c r="J13" s="245">
        <v>2</v>
      </c>
      <c r="K13" s="245">
        <v>2</v>
      </c>
      <c r="L13" s="245">
        <v>2</v>
      </c>
      <c r="M13" s="245">
        <v>2</v>
      </c>
      <c r="N13" s="245">
        <v>2</v>
      </c>
      <c r="O13" s="310">
        <v>2</v>
      </c>
      <c r="P13" s="313">
        <f t="shared" si="0"/>
        <v>9</v>
      </c>
    </row>
    <row r="14" spans="1:16" ht="18.75">
      <c r="A14" s="307">
        <v>11</v>
      </c>
      <c r="B14" s="246" t="s">
        <v>78</v>
      </c>
      <c r="C14" s="244">
        <v>374</v>
      </c>
      <c r="D14" s="244">
        <v>700</v>
      </c>
      <c r="E14" s="244">
        <v>21</v>
      </c>
      <c r="F14" s="244">
        <v>6</v>
      </c>
      <c r="G14" s="244">
        <v>7</v>
      </c>
      <c r="H14" s="244">
        <v>0</v>
      </c>
      <c r="I14" s="244">
        <v>0</v>
      </c>
      <c r="J14" s="244">
        <v>2</v>
      </c>
      <c r="K14" s="244">
        <v>2</v>
      </c>
      <c r="L14" s="244">
        <v>2</v>
      </c>
      <c r="M14" s="244">
        <v>2</v>
      </c>
      <c r="N14" s="244">
        <v>3</v>
      </c>
      <c r="O14" s="308">
        <v>4</v>
      </c>
      <c r="P14" s="312">
        <f t="shared" si="0"/>
        <v>15</v>
      </c>
    </row>
    <row r="15" spans="1:16" ht="18.75">
      <c r="A15" s="309">
        <v>12</v>
      </c>
      <c r="B15" s="247" t="s">
        <v>79</v>
      </c>
      <c r="C15" s="245">
        <v>1009</v>
      </c>
      <c r="D15" s="245">
        <v>1803</v>
      </c>
      <c r="E15" s="245">
        <v>0</v>
      </c>
      <c r="F15" s="245">
        <v>4</v>
      </c>
      <c r="G15" s="245">
        <v>4</v>
      </c>
      <c r="H15" s="245">
        <v>0</v>
      </c>
      <c r="I15" s="245">
        <v>0</v>
      </c>
      <c r="J15" s="245">
        <v>0</v>
      </c>
      <c r="K15" s="245">
        <v>0</v>
      </c>
      <c r="L15" s="245">
        <v>3</v>
      </c>
      <c r="M15" s="245">
        <v>3</v>
      </c>
      <c r="N15" s="245">
        <v>9</v>
      </c>
      <c r="O15" s="310">
        <v>10</v>
      </c>
      <c r="P15" s="313">
        <f t="shared" si="0"/>
        <v>17</v>
      </c>
    </row>
    <row r="16" spans="1:16" ht="18.75">
      <c r="A16" s="307">
        <v>13</v>
      </c>
      <c r="B16" s="246" t="s">
        <v>80</v>
      </c>
      <c r="C16" s="244">
        <v>702</v>
      </c>
      <c r="D16" s="244">
        <v>1189</v>
      </c>
      <c r="E16" s="244">
        <v>7</v>
      </c>
      <c r="F16" s="244">
        <v>9</v>
      </c>
      <c r="G16" s="244">
        <v>9</v>
      </c>
      <c r="H16" s="244">
        <v>0</v>
      </c>
      <c r="I16" s="244">
        <v>0</v>
      </c>
      <c r="J16" s="244">
        <v>0</v>
      </c>
      <c r="K16" s="244">
        <v>0</v>
      </c>
      <c r="L16" s="244">
        <v>4</v>
      </c>
      <c r="M16" s="244">
        <v>4</v>
      </c>
      <c r="N16" s="244">
        <v>6</v>
      </c>
      <c r="O16" s="308">
        <v>7</v>
      </c>
      <c r="P16" s="312">
        <f t="shared" si="0"/>
        <v>20</v>
      </c>
    </row>
    <row r="17" spans="1:16" ht="18.75">
      <c r="A17" s="309">
        <v>14</v>
      </c>
      <c r="B17" s="247" t="s">
        <v>81</v>
      </c>
      <c r="C17" s="245">
        <v>696</v>
      </c>
      <c r="D17" s="245">
        <v>1234</v>
      </c>
      <c r="E17" s="245">
        <v>39</v>
      </c>
      <c r="F17" s="245">
        <v>3</v>
      </c>
      <c r="G17" s="245">
        <v>3</v>
      </c>
      <c r="H17" s="245">
        <v>0</v>
      </c>
      <c r="I17" s="245">
        <v>0</v>
      </c>
      <c r="J17" s="245">
        <v>0</v>
      </c>
      <c r="K17" s="245">
        <v>0</v>
      </c>
      <c r="L17" s="245">
        <v>7</v>
      </c>
      <c r="M17" s="245">
        <v>7</v>
      </c>
      <c r="N17" s="245">
        <v>1</v>
      </c>
      <c r="O17" s="310">
        <v>1</v>
      </c>
      <c r="P17" s="313">
        <f t="shared" si="0"/>
        <v>11</v>
      </c>
    </row>
    <row r="18" spans="1:16" ht="18.75">
      <c r="A18" s="307">
        <v>15</v>
      </c>
      <c r="B18" s="246" t="s">
        <v>82</v>
      </c>
      <c r="C18" s="244">
        <v>672</v>
      </c>
      <c r="D18" s="244">
        <v>1183</v>
      </c>
      <c r="E18" s="244">
        <v>34</v>
      </c>
      <c r="F18" s="244">
        <v>4</v>
      </c>
      <c r="G18" s="244">
        <v>4</v>
      </c>
      <c r="H18" s="244">
        <v>0</v>
      </c>
      <c r="I18" s="244">
        <v>0</v>
      </c>
      <c r="J18" s="244">
        <v>0</v>
      </c>
      <c r="K18" s="244">
        <v>0</v>
      </c>
      <c r="L18" s="244">
        <v>3</v>
      </c>
      <c r="M18" s="244">
        <v>3</v>
      </c>
      <c r="N18" s="244">
        <v>6</v>
      </c>
      <c r="O18" s="308">
        <v>6</v>
      </c>
      <c r="P18" s="312">
        <f t="shared" si="0"/>
        <v>13</v>
      </c>
    </row>
    <row r="19" spans="1:16" ht="18.75">
      <c r="A19" s="309">
        <v>16</v>
      </c>
      <c r="B19" s="247" t="s">
        <v>83</v>
      </c>
      <c r="C19" s="245">
        <v>211</v>
      </c>
      <c r="D19" s="245">
        <v>379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1</v>
      </c>
      <c r="O19" s="310">
        <v>1</v>
      </c>
      <c r="P19" s="313">
        <f t="shared" si="0"/>
        <v>1</v>
      </c>
    </row>
    <row r="20" spans="1:16" ht="18.75">
      <c r="A20" s="307">
        <v>17</v>
      </c>
      <c r="B20" s="246" t="s">
        <v>84</v>
      </c>
      <c r="C20" s="244">
        <v>987</v>
      </c>
      <c r="D20" s="244">
        <v>1578</v>
      </c>
      <c r="E20" s="244">
        <v>2</v>
      </c>
      <c r="F20" s="244">
        <v>3</v>
      </c>
      <c r="G20" s="244">
        <v>3</v>
      </c>
      <c r="H20" s="244">
        <v>0</v>
      </c>
      <c r="I20" s="244">
        <v>0</v>
      </c>
      <c r="J20" s="244">
        <v>0</v>
      </c>
      <c r="K20" s="244">
        <v>0</v>
      </c>
      <c r="L20" s="244">
        <v>2</v>
      </c>
      <c r="M20" s="244">
        <v>2</v>
      </c>
      <c r="N20" s="244">
        <v>5</v>
      </c>
      <c r="O20" s="308">
        <v>5</v>
      </c>
      <c r="P20" s="312">
        <f t="shared" si="0"/>
        <v>10</v>
      </c>
    </row>
    <row r="21" spans="1:16" ht="19.5" thickBot="1">
      <c r="A21" s="314">
        <v>18</v>
      </c>
      <c r="B21" s="315" t="s">
        <v>85</v>
      </c>
      <c r="C21" s="316">
        <v>698</v>
      </c>
      <c r="D21" s="316">
        <v>1206</v>
      </c>
      <c r="E21" s="316">
        <v>0</v>
      </c>
      <c r="F21" s="316">
        <v>1</v>
      </c>
      <c r="G21" s="316">
        <v>1</v>
      </c>
      <c r="H21" s="316">
        <v>0</v>
      </c>
      <c r="I21" s="316">
        <v>0</v>
      </c>
      <c r="J21" s="316">
        <v>0</v>
      </c>
      <c r="K21" s="316">
        <v>0</v>
      </c>
      <c r="L21" s="316">
        <v>4</v>
      </c>
      <c r="M21" s="316">
        <v>4</v>
      </c>
      <c r="N21" s="316">
        <v>5</v>
      </c>
      <c r="O21" s="317">
        <v>7</v>
      </c>
      <c r="P21" s="318">
        <f t="shared" si="0"/>
        <v>12</v>
      </c>
    </row>
    <row r="22" spans="1:16" ht="32.25" thickBot="1">
      <c r="A22" s="319"/>
      <c r="B22" s="320" t="s">
        <v>257</v>
      </c>
      <c r="C22" s="321">
        <v>14872</v>
      </c>
      <c r="D22" s="321">
        <v>26266</v>
      </c>
      <c r="E22" s="321">
        <v>386</v>
      </c>
      <c r="F22" s="321">
        <v>78</v>
      </c>
      <c r="G22" s="321">
        <v>79</v>
      </c>
      <c r="H22" s="321">
        <v>2</v>
      </c>
      <c r="I22" s="321">
        <v>2</v>
      </c>
      <c r="J22" s="321">
        <v>6</v>
      </c>
      <c r="K22" s="321">
        <v>6</v>
      </c>
      <c r="L22" s="321">
        <v>63</v>
      </c>
      <c r="M22" s="321">
        <v>64</v>
      </c>
      <c r="N22" s="321">
        <v>108</v>
      </c>
      <c r="O22" s="322">
        <v>125</v>
      </c>
      <c r="P22" s="323">
        <f>SUM(P4:P21)</f>
        <v>276</v>
      </c>
    </row>
  </sheetData>
  <sheetProtection/>
  <mergeCells count="9">
    <mergeCell ref="A1:O1"/>
    <mergeCell ref="C2:D2"/>
    <mergeCell ref="F2:G2"/>
    <mergeCell ref="J2:K2"/>
    <mergeCell ref="N2:O2"/>
    <mergeCell ref="H2:I2"/>
    <mergeCell ref="L2:M2"/>
    <mergeCell ref="B2:B3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7">
      <selection activeCell="AC11" sqref="AC11"/>
    </sheetView>
  </sheetViews>
  <sheetFormatPr defaultColWidth="9.00390625" defaultRowHeight="12.75"/>
  <cols>
    <col min="2" max="2" width="27.75390625" style="0" customWidth="1"/>
  </cols>
  <sheetData>
    <row r="1" spans="1:20" ht="23.25">
      <c r="A1" s="347"/>
      <c r="B1" s="634" t="s">
        <v>324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347"/>
    </row>
    <row r="2" spans="1:20" ht="23.25">
      <c r="A2" s="347"/>
      <c r="B2" s="634" t="s">
        <v>325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347"/>
    </row>
    <row r="3" spans="1:20" ht="23.25">
      <c r="A3" s="347"/>
      <c r="B3" s="347"/>
      <c r="C3" s="634" t="s">
        <v>467</v>
      </c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347"/>
      <c r="R3" s="347"/>
      <c r="S3" s="347"/>
      <c r="T3" s="347"/>
    </row>
    <row r="4" spans="1:20" ht="18">
      <c r="A4" s="348"/>
      <c r="B4" s="348"/>
      <c r="C4" s="348"/>
      <c r="D4" s="349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9"/>
      <c r="R4" s="348"/>
      <c r="S4" s="348"/>
      <c r="T4" s="348"/>
    </row>
    <row r="5" spans="1:20" ht="18.75" customHeight="1">
      <c r="A5" s="635" t="s">
        <v>1</v>
      </c>
      <c r="B5" s="636" t="s">
        <v>326</v>
      </c>
      <c r="C5" s="639" t="s">
        <v>327</v>
      </c>
      <c r="D5" s="639"/>
      <c r="E5" s="639"/>
      <c r="F5" s="639"/>
      <c r="G5" s="639"/>
      <c r="H5" s="639"/>
      <c r="I5" s="640" t="s">
        <v>468</v>
      </c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</row>
    <row r="6" spans="1:20" ht="17.25" customHeight="1">
      <c r="A6" s="635"/>
      <c r="B6" s="637"/>
      <c r="C6" s="639"/>
      <c r="D6" s="639"/>
      <c r="E6" s="639"/>
      <c r="F6" s="639"/>
      <c r="G6" s="639"/>
      <c r="H6" s="639"/>
      <c r="I6" s="639" t="s">
        <v>328</v>
      </c>
      <c r="J6" s="639"/>
      <c r="K6" s="639"/>
      <c r="L6" s="639"/>
      <c r="M6" s="639"/>
      <c r="N6" s="639"/>
      <c r="O6" s="639" t="s">
        <v>329</v>
      </c>
      <c r="P6" s="639"/>
      <c r="Q6" s="639"/>
      <c r="R6" s="639"/>
      <c r="S6" s="639"/>
      <c r="T6" s="639"/>
    </row>
    <row r="7" spans="1:20" ht="60">
      <c r="A7" s="635"/>
      <c r="B7" s="638"/>
      <c r="C7" s="350" t="s">
        <v>330</v>
      </c>
      <c r="D7" s="350" t="s">
        <v>331</v>
      </c>
      <c r="E7" s="350" t="s">
        <v>332</v>
      </c>
      <c r="F7" s="350" t="s">
        <v>331</v>
      </c>
      <c r="G7" s="350" t="s">
        <v>333</v>
      </c>
      <c r="H7" s="350" t="s">
        <v>331</v>
      </c>
      <c r="I7" s="350" t="s">
        <v>330</v>
      </c>
      <c r="J7" s="350" t="s">
        <v>331</v>
      </c>
      <c r="K7" s="350" t="s">
        <v>332</v>
      </c>
      <c r="L7" s="350" t="s">
        <v>331</v>
      </c>
      <c r="M7" s="350" t="s">
        <v>333</v>
      </c>
      <c r="N7" s="350" t="s">
        <v>331</v>
      </c>
      <c r="O7" s="350" t="s">
        <v>330</v>
      </c>
      <c r="P7" s="350" t="s">
        <v>331</v>
      </c>
      <c r="Q7" s="350" t="s">
        <v>334</v>
      </c>
      <c r="R7" s="350" t="s">
        <v>331</v>
      </c>
      <c r="S7" s="350" t="s">
        <v>335</v>
      </c>
      <c r="T7" s="350" t="s">
        <v>331</v>
      </c>
    </row>
    <row r="8" spans="1:20" ht="12.75">
      <c r="A8" s="350">
        <v>1</v>
      </c>
      <c r="B8" s="350">
        <v>2</v>
      </c>
      <c r="C8" s="350">
        <v>3</v>
      </c>
      <c r="D8" s="350">
        <v>4</v>
      </c>
      <c r="E8" s="350">
        <v>5</v>
      </c>
      <c r="F8" s="350">
        <v>6</v>
      </c>
      <c r="G8" s="350">
        <v>7</v>
      </c>
      <c r="H8" s="350">
        <v>8</v>
      </c>
      <c r="I8" s="350">
        <v>9</v>
      </c>
      <c r="J8" s="350">
        <v>10</v>
      </c>
      <c r="K8" s="350">
        <v>11</v>
      </c>
      <c r="L8" s="350">
        <v>12</v>
      </c>
      <c r="M8" s="350">
        <v>13</v>
      </c>
      <c r="N8" s="350">
        <v>14</v>
      </c>
      <c r="O8" s="350">
        <v>15</v>
      </c>
      <c r="P8" s="350">
        <v>16</v>
      </c>
      <c r="Q8" s="350">
        <v>17</v>
      </c>
      <c r="R8" s="350">
        <v>18</v>
      </c>
      <c r="S8" s="350">
        <v>19</v>
      </c>
      <c r="T8" s="350">
        <v>20</v>
      </c>
    </row>
    <row r="9" spans="1:20" ht="42" customHeight="1">
      <c r="A9" s="351">
        <v>1</v>
      </c>
      <c r="B9" s="352" t="s">
        <v>221</v>
      </c>
      <c r="C9" s="353">
        <f>E9+G9</f>
        <v>221</v>
      </c>
      <c r="D9" s="353">
        <f>F9+H9</f>
        <v>0</v>
      </c>
      <c r="E9" s="353">
        <v>114</v>
      </c>
      <c r="F9" s="353">
        <v>0</v>
      </c>
      <c r="G9" s="353">
        <v>107</v>
      </c>
      <c r="H9" s="353">
        <v>0</v>
      </c>
      <c r="I9" s="353">
        <f>K9+M9</f>
        <v>221</v>
      </c>
      <c r="J9" s="353">
        <f>L9+N9</f>
        <v>0</v>
      </c>
      <c r="K9" s="353">
        <v>114</v>
      </c>
      <c r="L9" s="353">
        <v>0</v>
      </c>
      <c r="M9" s="353">
        <v>107</v>
      </c>
      <c r="N9" s="353">
        <v>0</v>
      </c>
      <c r="O9" s="353">
        <v>217</v>
      </c>
      <c r="P9" s="353">
        <v>0</v>
      </c>
      <c r="Q9" s="353">
        <v>114</v>
      </c>
      <c r="R9" s="353">
        <v>0</v>
      </c>
      <c r="S9" s="353">
        <v>106</v>
      </c>
      <c r="T9" s="353">
        <v>0</v>
      </c>
    </row>
    <row r="10" spans="1:20" ht="30.75" customHeight="1">
      <c r="A10" s="354">
        <v>2</v>
      </c>
      <c r="B10" s="355" t="s">
        <v>222</v>
      </c>
      <c r="C10" s="356">
        <f aca="true" t="shared" si="0" ref="C10:D26">E10+G10</f>
        <v>221</v>
      </c>
      <c r="D10" s="356">
        <f t="shared" si="0"/>
        <v>39</v>
      </c>
      <c r="E10" s="356">
        <v>107</v>
      </c>
      <c r="F10" s="356">
        <v>14</v>
      </c>
      <c r="G10" s="356">
        <v>114</v>
      </c>
      <c r="H10" s="356">
        <v>25</v>
      </c>
      <c r="I10" s="356">
        <f aca="true" t="shared" si="1" ref="I10:J26">K10+M10</f>
        <v>221</v>
      </c>
      <c r="J10" s="356">
        <f t="shared" si="1"/>
        <v>39</v>
      </c>
      <c r="K10" s="356">
        <v>107</v>
      </c>
      <c r="L10" s="356">
        <v>14</v>
      </c>
      <c r="M10" s="356">
        <v>114</v>
      </c>
      <c r="N10" s="356">
        <v>25</v>
      </c>
      <c r="O10" s="356">
        <v>221</v>
      </c>
      <c r="P10" s="356">
        <v>39</v>
      </c>
      <c r="Q10" s="356">
        <v>107</v>
      </c>
      <c r="R10" s="356">
        <v>14</v>
      </c>
      <c r="S10" s="356">
        <v>114</v>
      </c>
      <c r="T10" s="356">
        <v>25</v>
      </c>
    </row>
    <row r="11" spans="1:20" ht="30.75" customHeight="1">
      <c r="A11" s="351">
        <v>3</v>
      </c>
      <c r="B11" s="352" t="s">
        <v>223</v>
      </c>
      <c r="C11" s="353">
        <f t="shared" si="0"/>
        <v>321</v>
      </c>
      <c r="D11" s="353">
        <f t="shared" si="0"/>
        <v>0</v>
      </c>
      <c r="E11" s="353">
        <v>172</v>
      </c>
      <c r="F11" s="353">
        <v>0</v>
      </c>
      <c r="G11" s="353">
        <v>149</v>
      </c>
      <c r="H11" s="353">
        <v>0</v>
      </c>
      <c r="I11" s="353">
        <f t="shared" si="1"/>
        <v>321</v>
      </c>
      <c r="J11" s="353">
        <f t="shared" si="1"/>
        <v>0</v>
      </c>
      <c r="K11" s="353">
        <v>172</v>
      </c>
      <c r="L11" s="353">
        <v>0</v>
      </c>
      <c r="M11" s="353">
        <v>149</v>
      </c>
      <c r="N11" s="353">
        <v>0</v>
      </c>
      <c r="O11" s="353">
        <v>319</v>
      </c>
      <c r="P11" s="353">
        <v>0</v>
      </c>
      <c r="Q11" s="353">
        <v>172</v>
      </c>
      <c r="R11" s="353">
        <v>0</v>
      </c>
      <c r="S11" s="353">
        <v>149</v>
      </c>
      <c r="T11" s="353">
        <v>0</v>
      </c>
    </row>
    <row r="12" spans="1:20" ht="30.75" customHeight="1">
      <c r="A12" s="354">
        <v>4</v>
      </c>
      <c r="B12" s="355" t="s">
        <v>224</v>
      </c>
      <c r="C12" s="356">
        <f t="shared" si="0"/>
        <v>920</v>
      </c>
      <c r="D12" s="356">
        <f t="shared" si="0"/>
        <v>0</v>
      </c>
      <c r="E12" s="356">
        <v>387</v>
      </c>
      <c r="F12" s="356">
        <v>0</v>
      </c>
      <c r="G12" s="356">
        <v>533</v>
      </c>
      <c r="H12" s="356">
        <v>0</v>
      </c>
      <c r="I12" s="356">
        <f t="shared" si="1"/>
        <v>920</v>
      </c>
      <c r="J12" s="356">
        <f t="shared" si="1"/>
        <v>0</v>
      </c>
      <c r="K12" s="356">
        <v>387</v>
      </c>
      <c r="L12" s="356">
        <v>0</v>
      </c>
      <c r="M12" s="356">
        <v>533</v>
      </c>
      <c r="N12" s="356">
        <v>0</v>
      </c>
      <c r="O12" s="356">
        <v>900</v>
      </c>
      <c r="P12" s="356">
        <v>0</v>
      </c>
      <c r="Q12" s="356">
        <v>387</v>
      </c>
      <c r="R12" s="356">
        <v>0</v>
      </c>
      <c r="S12" s="356">
        <v>521</v>
      </c>
      <c r="T12" s="356">
        <v>0</v>
      </c>
    </row>
    <row r="13" spans="1:20" ht="28.5" customHeight="1">
      <c r="A13" s="351">
        <v>5</v>
      </c>
      <c r="B13" s="352" t="s">
        <v>225</v>
      </c>
      <c r="C13" s="353">
        <f t="shared" si="0"/>
        <v>746</v>
      </c>
      <c r="D13" s="353">
        <f t="shared" si="0"/>
        <v>0</v>
      </c>
      <c r="E13" s="353">
        <v>386</v>
      </c>
      <c r="F13" s="353">
        <v>0</v>
      </c>
      <c r="G13" s="353">
        <v>360</v>
      </c>
      <c r="H13" s="353">
        <v>0</v>
      </c>
      <c r="I13" s="353">
        <f t="shared" si="1"/>
        <v>746</v>
      </c>
      <c r="J13" s="353">
        <f t="shared" si="1"/>
        <v>0</v>
      </c>
      <c r="K13" s="353">
        <v>386</v>
      </c>
      <c r="L13" s="353">
        <v>0</v>
      </c>
      <c r="M13" s="353">
        <v>360</v>
      </c>
      <c r="N13" s="353">
        <v>0</v>
      </c>
      <c r="O13" s="353">
        <v>734</v>
      </c>
      <c r="P13" s="353">
        <v>0</v>
      </c>
      <c r="Q13" s="353">
        <v>386</v>
      </c>
      <c r="R13" s="353">
        <v>0</v>
      </c>
      <c r="S13" s="353">
        <v>354</v>
      </c>
      <c r="T13" s="353">
        <v>0</v>
      </c>
    </row>
    <row r="14" spans="1:20" ht="28.5" customHeight="1">
      <c r="A14" s="354">
        <v>6</v>
      </c>
      <c r="B14" s="355" t="s">
        <v>226</v>
      </c>
      <c r="C14" s="356">
        <f t="shared" si="0"/>
        <v>833</v>
      </c>
      <c r="D14" s="356">
        <f t="shared" si="0"/>
        <v>0</v>
      </c>
      <c r="E14" s="356">
        <v>377</v>
      </c>
      <c r="F14" s="356">
        <v>0</v>
      </c>
      <c r="G14" s="356">
        <v>456</v>
      </c>
      <c r="H14" s="356">
        <v>0</v>
      </c>
      <c r="I14" s="356">
        <f t="shared" si="1"/>
        <v>833</v>
      </c>
      <c r="J14" s="356">
        <f t="shared" si="1"/>
        <v>0</v>
      </c>
      <c r="K14" s="356">
        <v>377</v>
      </c>
      <c r="L14" s="356">
        <v>0</v>
      </c>
      <c r="M14" s="356">
        <v>456</v>
      </c>
      <c r="N14" s="356">
        <v>0</v>
      </c>
      <c r="O14" s="356">
        <v>815</v>
      </c>
      <c r="P14" s="356">
        <v>0</v>
      </c>
      <c r="Q14" s="356">
        <v>377</v>
      </c>
      <c r="R14" s="356">
        <v>0</v>
      </c>
      <c r="S14" s="356">
        <v>446</v>
      </c>
      <c r="T14" s="356">
        <v>0</v>
      </c>
    </row>
    <row r="15" spans="1:20" ht="30.75" customHeight="1">
      <c r="A15" s="351">
        <v>7</v>
      </c>
      <c r="B15" s="352" t="s">
        <v>227</v>
      </c>
      <c r="C15" s="353">
        <f t="shared" si="0"/>
        <v>304</v>
      </c>
      <c r="D15" s="353">
        <f t="shared" si="0"/>
        <v>12</v>
      </c>
      <c r="E15" s="353">
        <v>158</v>
      </c>
      <c r="F15" s="353">
        <v>5</v>
      </c>
      <c r="G15" s="353">
        <v>146</v>
      </c>
      <c r="H15" s="353">
        <v>7</v>
      </c>
      <c r="I15" s="353">
        <f t="shared" si="1"/>
        <v>304</v>
      </c>
      <c r="J15" s="353">
        <f t="shared" si="1"/>
        <v>12</v>
      </c>
      <c r="K15" s="353">
        <v>158</v>
      </c>
      <c r="L15" s="353">
        <v>5</v>
      </c>
      <c r="M15" s="353">
        <v>146</v>
      </c>
      <c r="N15" s="353">
        <v>7</v>
      </c>
      <c r="O15" s="353">
        <v>303</v>
      </c>
      <c r="P15" s="353">
        <v>12</v>
      </c>
      <c r="Q15" s="353">
        <v>158</v>
      </c>
      <c r="R15" s="353">
        <v>5</v>
      </c>
      <c r="S15" s="353">
        <v>145</v>
      </c>
      <c r="T15" s="353">
        <v>7</v>
      </c>
    </row>
    <row r="16" spans="1:20" ht="30.75" customHeight="1">
      <c r="A16" s="354">
        <v>8</v>
      </c>
      <c r="B16" s="355" t="s">
        <v>228</v>
      </c>
      <c r="C16" s="356">
        <f t="shared" si="0"/>
        <v>180</v>
      </c>
      <c r="D16" s="356">
        <f t="shared" si="0"/>
        <v>0</v>
      </c>
      <c r="E16" s="356">
        <v>95</v>
      </c>
      <c r="F16" s="356">
        <v>0</v>
      </c>
      <c r="G16" s="356">
        <v>85</v>
      </c>
      <c r="H16" s="356">
        <v>0</v>
      </c>
      <c r="I16" s="356">
        <f t="shared" si="1"/>
        <v>180</v>
      </c>
      <c r="J16" s="356">
        <f t="shared" si="1"/>
        <v>0</v>
      </c>
      <c r="K16" s="356">
        <v>95</v>
      </c>
      <c r="L16" s="356">
        <v>0</v>
      </c>
      <c r="M16" s="356">
        <v>85</v>
      </c>
      <c r="N16" s="356">
        <v>0</v>
      </c>
      <c r="O16" s="356">
        <v>175</v>
      </c>
      <c r="P16" s="356">
        <v>0</v>
      </c>
      <c r="Q16" s="356">
        <v>95</v>
      </c>
      <c r="R16" s="356">
        <v>0</v>
      </c>
      <c r="S16" s="356">
        <v>82</v>
      </c>
      <c r="T16" s="356">
        <v>0</v>
      </c>
    </row>
    <row r="17" spans="1:20" ht="28.5" customHeight="1">
      <c r="A17" s="351">
        <v>9</v>
      </c>
      <c r="B17" s="352" t="s">
        <v>229</v>
      </c>
      <c r="C17" s="353">
        <f t="shared" si="0"/>
        <v>347</v>
      </c>
      <c r="D17" s="353">
        <f t="shared" si="0"/>
        <v>0</v>
      </c>
      <c r="E17" s="353">
        <v>183</v>
      </c>
      <c r="F17" s="353">
        <v>0</v>
      </c>
      <c r="G17" s="353">
        <v>164</v>
      </c>
      <c r="H17" s="353">
        <v>0</v>
      </c>
      <c r="I17" s="353">
        <f t="shared" si="1"/>
        <v>347</v>
      </c>
      <c r="J17" s="353">
        <f t="shared" si="1"/>
        <v>0</v>
      </c>
      <c r="K17" s="353">
        <v>183</v>
      </c>
      <c r="L17" s="353">
        <v>0</v>
      </c>
      <c r="M17" s="353">
        <v>164</v>
      </c>
      <c r="N17" s="353">
        <v>0</v>
      </c>
      <c r="O17" s="353">
        <v>343</v>
      </c>
      <c r="P17" s="353">
        <v>0</v>
      </c>
      <c r="Q17" s="353">
        <v>183</v>
      </c>
      <c r="R17" s="353">
        <v>0</v>
      </c>
      <c r="S17" s="353">
        <v>162</v>
      </c>
      <c r="T17" s="353">
        <v>0</v>
      </c>
    </row>
    <row r="18" spans="1:20" ht="33" customHeight="1">
      <c r="A18" s="354">
        <v>10</v>
      </c>
      <c r="B18" s="355" t="s">
        <v>230</v>
      </c>
      <c r="C18" s="356">
        <f t="shared" si="0"/>
        <v>135</v>
      </c>
      <c r="D18" s="356">
        <f t="shared" si="0"/>
        <v>0</v>
      </c>
      <c r="E18" s="356">
        <v>61</v>
      </c>
      <c r="F18" s="356">
        <v>0</v>
      </c>
      <c r="G18" s="356">
        <v>74</v>
      </c>
      <c r="H18" s="356">
        <v>0</v>
      </c>
      <c r="I18" s="356">
        <f t="shared" si="1"/>
        <v>135</v>
      </c>
      <c r="J18" s="356">
        <f t="shared" si="1"/>
        <v>0</v>
      </c>
      <c r="K18" s="356">
        <v>61</v>
      </c>
      <c r="L18" s="356">
        <v>0</v>
      </c>
      <c r="M18" s="356">
        <v>74</v>
      </c>
      <c r="N18" s="356">
        <v>0</v>
      </c>
      <c r="O18" s="356">
        <v>134</v>
      </c>
      <c r="P18" s="356">
        <v>0</v>
      </c>
      <c r="Q18" s="356">
        <v>61</v>
      </c>
      <c r="R18" s="356">
        <v>0</v>
      </c>
      <c r="S18" s="356">
        <v>74</v>
      </c>
      <c r="T18" s="356">
        <v>0</v>
      </c>
    </row>
    <row r="19" spans="1:20" ht="30" customHeight="1">
      <c r="A19" s="351">
        <v>11</v>
      </c>
      <c r="B19" s="352" t="s">
        <v>231</v>
      </c>
      <c r="C19" s="353">
        <f t="shared" si="0"/>
        <v>235</v>
      </c>
      <c r="D19" s="353">
        <f t="shared" si="0"/>
        <v>0</v>
      </c>
      <c r="E19" s="353">
        <v>123</v>
      </c>
      <c r="F19" s="353">
        <v>0</v>
      </c>
      <c r="G19" s="353">
        <v>112</v>
      </c>
      <c r="H19" s="353">
        <v>0</v>
      </c>
      <c r="I19" s="353">
        <f t="shared" si="1"/>
        <v>235</v>
      </c>
      <c r="J19" s="353">
        <f t="shared" si="1"/>
        <v>0</v>
      </c>
      <c r="K19" s="353">
        <v>123</v>
      </c>
      <c r="L19" s="353">
        <v>0</v>
      </c>
      <c r="M19" s="353">
        <v>112</v>
      </c>
      <c r="N19" s="353">
        <v>0</v>
      </c>
      <c r="O19" s="353">
        <v>234</v>
      </c>
      <c r="P19" s="353">
        <v>0</v>
      </c>
      <c r="Q19" s="353">
        <v>123</v>
      </c>
      <c r="R19" s="353">
        <v>0</v>
      </c>
      <c r="S19" s="353">
        <v>112</v>
      </c>
      <c r="T19" s="353">
        <v>0</v>
      </c>
    </row>
    <row r="20" spans="1:20" ht="30" customHeight="1">
      <c r="A20" s="354">
        <v>12</v>
      </c>
      <c r="B20" s="355" t="s">
        <v>232</v>
      </c>
      <c r="C20" s="356">
        <f t="shared" si="0"/>
        <v>308</v>
      </c>
      <c r="D20" s="356">
        <f t="shared" si="0"/>
        <v>0</v>
      </c>
      <c r="E20" s="356">
        <v>140</v>
      </c>
      <c r="F20" s="356">
        <v>0</v>
      </c>
      <c r="G20" s="356">
        <v>168</v>
      </c>
      <c r="H20" s="356">
        <v>0</v>
      </c>
      <c r="I20" s="356">
        <f t="shared" si="1"/>
        <v>308</v>
      </c>
      <c r="J20" s="356">
        <f t="shared" si="1"/>
        <v>0</v>
      </c>
      <c r="K20" s="356">
        <v>140</v>
      </c>
      <c r="L20" s="356">
        <v>0</v>
      </c>
      <c r="M20" s="356">
        <v>168</v>
      </c>
      <c r="N20" s="356">
        <v>0</v>
      </c>
      <c r="O20" s="356">
        <v>300</v>
      </c>
      <c r="P20" s="356">
        <v>0</v>
      </c>
      <c r="Q20" s="356">
        <v>140</v>
      </c>
      <c r="R20" s="356">
        <v>0</v>
      </c>
      <c r="S20" s="356">
        <v>166</v>
      </c>
      <c r="T20" s="356">
        <v>0</v>
      </c>
    </row>
    <row r="21" spans="1:20" ht="28.5" customHeight="1">
      <c r="A21" s="351">
        <v>13</v>
      </c>
      <c r="B21" s="352" t="s">
        <v>233</v>
      </c>
      <c r="C21" s="353">
        <f t="shared" si="0"/>
        <v>167</v>
      </c>
      <c r="D21" s="353">
        <f t="shared" si="0"/>
        <v>0</v>
      </c>
      <c r="E21" s="353">
        <v>78</v>
      </c>
      <c r="F21" s="353">
        <v>0</v>
      </c>
      <c r="G21" s="353">
        <v>89</v>
      </c>
      <c r="H21" s="353">
        <v>0</v>
      </c>
      <c r="I21" s="353">
        <f t="shared" si="1"/>
        <v>167</v>
      </c>
      <c r="J21" s="353">
        <f t="shared" si="1"/>
        <v>0</v>
      </c>
      <c r="K21" s="353">
        <v>78</v>
      </c>
      <c r="L21" s="353">
        <v>0</v>
      </c>
      <c r="M21" s="353">
        <v>89</v>
      </c>
      <c r="N21" s="353">
        <v>0</v>
      </c>
      <c r="O21" s="353">
        <v>167</v>
      </c>
      <c r="P21" s="353">
        <v>0</v>
      </c>
      <c r="Q21" s="353">
        <v>78</v>
      </c>
      <c r="R21" s="353">
        <v>0</v>
      </c>
      <c r="S21" s="353">
        <v>89</v>
      </c>
      <c r="T21" s="353">
        <v>0</v>
      </c>
    </row>
    <row r="22" spans="1:20" ht="31.5" customHeight="1">
      <c r="A22" s="354">
        <v>14</v>
      </c>
      <c r="B22" s="355" t="s">
        <v>234</v>
      </c>
      <c r="C22" s="356">
        <f t="shared" si="0"/>
        <v>281</v>
      </c>
      <c r="D22" s="356">
        <f t="shared" si="0"/>
        <v>0</v>
      </c>
      <c r="E22" s="356">
        <v>141</v>
      </c>
      <c r="F22" s="356">
        <v>0</v>
      </c>
      <c r="G22" s="356">
        <v>140</v>
      </c>
      <c r="H22" s="356">
        <v>0</v>
      </c>
      <c r="I22" s="356">
        <f t="shared" si="1"/>
        <v>281</v>
      </c>
      <c r="J22" s="356">
        <f t="shared" si="1"/>
        <v>0</v>
      </c>
      <c r="K22" s="356">
        <v>141</v>
      </c>
      <c r="L22" s="356">
        <v>0</v>
      </c>
      <c r="M22" s="356">
        <v>140</v>
      </c>
      <c r="N22" s="356">
        <v>0</v>
      </c>
      <c r="O22" s="356">
        <v>278</v>
      </c>
      <c r="P22" s="356">
        <v>0</v>
      </c>
      <c r="Q22" s="356">
        <v>141</v>
      </c>
      <c r="R22" s="356">
        <v>0</v>
      </c>
      <c r="S22" s="356">
        <v>137</v>
      </c>
      <c r="T22" s="356">
        <v>0</v>
      </c>
    </row>
    <row r="23" spans="1:20" ht="28.5" customHeight="1">
      <c r="A23" s="351">
        <v>15</v>
      </c>
      <c r="B23" s="352" t="s">
        <v>235</v>
      </c>
      <c r="C23" s="353">
        <f t="shared" si="0"/>
        <v>239</v>
      </c>
      <c r="D23" s="353">
        <f t="shared" si="0"/>
        <v>0</v>
      </c>
      <c r="E23" s="353">
        <v>124</v>
      </c>
      <c r="F23" s="353">
        <v>0</v>
      </c>
      <c r="G23" s="353">
        <v>115</v>
      </c>
      <c r="H23" s="353">
        <v>0</v>
      </c>
      <c r="I23" s="353">
        <f t="shared" si="1"/>
        <v>239</v>
      </c>
      <c r="J23" s="353">
        <f t="shared" si="1"/>
        <v>0</v>
      </c>
      <c r="K23" s="353">
        <v>124</v>
      </c>
      <c r="L23" s="353">
        <v>0</v>
      </c>
      <c r="M23" s="353">
        <v>115</v>
      </c>
      <c r="N23" s="353">
        <v>0</v>
      </c>
      <c r="O23" s="353">
        <v>235</v>
      </c>
      <c r="P23" s="353">
        <v>0</v>
      </c>
      <c r="Q23" s="353">
        <v>124</v>
      </c>
      <c r="R23" s="353">
        <v>0</v>
      </c>
      <c r="S23" s="353">
        <v>112</v>
      </c>
      <c r="T23" s="353">
        <v>0</v>
      </c>
    </row>
    <row r="24" spans="1:20" ht="28.5" customHeight="1">
      <c r="A24" s="354">
        <v>16</v>
      </c>
      <c r="B24" s="355" t="s">
        <v>236</v>
      </c>
      <c r="C24" s="356">
        <f t="shared" si="0"/>
        <v>139</v>
      </c>
      <c r="D24" s="356">
        <f t="shared" si="0"/>
        <v>0</v>
      </c>
      <c r="E24" s="356">
        <v>79</v>
      </c>
      <c r="F24" s="356">
        <v>0</v>
      </c>
      <c r="G24" s="356">
        <v>60</v>
      </c>
      <c r="H24" s="356">
        <v>0</v>
      </c>
      <c r="I24" s="356">
        <f t="shared" si="1"/>
        <v>139</v>
      </c>
      <c r="J24" s="356">
        <f t="shared" si="1"/>
        <v>0</v>
      </c>
      <c r="K24" s="356">
        <v>79</v>
      </c>
      <c r="L24" s="356">
        <v>0</v>
      </c>
      <c r="M24" s="356">
        <v>60</v>
      </c>
      <c r="N24" s="356">
        <v>0</v>
      </c>
      <c r="O24" s="356">
        <v>138</v>
      </c>
      <c r="P24" s="356">
        <v>0</v>
      </c>
      <c r="Q24" s="356">
        <v>79</v>
      </c>
      <c r="R24" s="356">
        <v>0</v>
      </c>
      <c r="S24" s="356">
        <v>60</v>
      </c>
      <c r="T24" s="356">
        <v>0</v>
      </c>
    </row>
    <row r="25" spans="1:20" ht="32.25" customHeight="1">
      <c r="A25" s="351">
        <v>17</v>
      </c>
      <c r="B25" s="352" t="s">
        <v>237</v>
      </c>
      <c r="C25" s="353">
        <f t="shared" si="0"/>
        <v>279</v>
      </c>
      <c r="D25" s="353">
        <f t="shared" si="0"/>
        <v>0</v>
      </c>
      <c r="E25" s="353">
        <v>137</v>
      </c>
      <c r="F25" s="353">
        <v>0</v>
      </c>
      <c r="G25" s="353">
        <v>142</v>
      </c>
      <c r="H25" s="353">
        <v>0</v>
      </c>
      <c r="I25" s="353">
        <f t="shared" si="1"/>
        <v>279</v>
      </c>
      <c r="J25" s="353">
        <f t="shared" si="1"/>
        <v>0</v>
      </c>
      <c r="K25" s="353">
        <v>137</v>
      </c>
      <c r="L25" s="353">
        <v>0</v>
      </c>
      <c r="M25" s="353">
        <v>142</v>
      </c>
      <c r="N25" s="353">
        <v>0</v>
      </c>
      <c r="O25" s="353">
        <v>273</v>
      </c>
      <c r="P25" s="353">
        <v>0</v>
      </c>
      <c r="Q25" s="353">
        <v>137</v>
      </c>
      <c r="R25" s="353">
        <v>0</v>
      </c>
      <c r="S25" s="353">
        <v>139</v>
      </c>
      <c r="T25" s="353">
        <v>0</v>
      </c>
    </row>
    <row r="26" spans="1:20" ht="33.75" customHeight="1">
      <c r="A26" s="354">
        <v>18</v>
      </c>
      <c r="B26" s="355" t="s">
        <v>238</v>
      </c>
      <c r="C26" s="356">
        <f t="shared" si="0"/>
        <v>465</v>
      </c>
      <c r="D26" s="356">
        <f t="shared" si="0"/>
        <v>0</v>
      </c>
      <c r="E26" s="356">
        <v>233</v>
      </c>
      <c r="F26" s="356">
        <v>0</v>
      </c>
      <c r="G26" s="356">
        <v>232</v>
      </c>
      <c r="H26" s="356">
        <v>0</v>
      </c>
      <c r="I26" s="356">
        <f t="shared" si="1"/>
        <v>465</v>
      </c>
      <c r="J26" s="356">
        <f t="shared" si="1"/>
        <v>0</v>
      </c>
      <c r="K26" s="356">
        <v>233</v>
      </c>
      <c r="L26" s="356">
        <v>0</v>
      </c>
      <c r="M26" s="356">
        <v>232</v>
      </c>
      <c r="N26" s="356">
        <v>0</v>
      </c>
      <c r="O26" s="356">
        <v>456</v>
      </c>
      <c r="P26" s="356">
        <v>0</v>
      </c>
      <c r="Q26" s="356">
        <v>233</v>
      </c>
      <c r="R26" s="356">
        <v>0</v>
      </c>
      <c r="S26" s="356">
        <v>228</v>
      </c>
      <c r="T26" s="356">
        <v>0</v>
      </c>
    </row>
    <row r="27" spans="1:20" ht="44.25" customHeight="1">
      <c r="A27" s="351"/>
      <c r="B27" s="357" t="s">
        <v>102</v>
      </c>
      <c r="C27" s="358">
        <f>SUM(C9:C26)</f>
        <v>6341</v>
      </c>
      <c r="D27" s="358">
        <f>SUM(D9:D26)</f>
        <v>51</v>
      </c>
      <c r="E27" s="358">
        <f>E9+E10+E11+E12+E13+E14+E15+E16+E17+E18+E19+E20+E21+E22+E23+E24+E25+E26</f>
        <v>3095</v>
      </c>
      <c r="F27" s="358">
        <f>F9+F10+F11+F12+F13+F14+F15+F16+F17+F18+F19+F20+F21+F22+F23+F24+F25+F26</f>
        <v>19</v>
      </c>
      <c r="G27" s="358">
        <f>G9+G10+G11+G12+G13+G14+G15+G16+G17+G18+G19+G20+G21+G22+G23+G24+G25+G26</f>
        <v>3246</v>
      </c>
      <c r="H27" s="358">
        <f>H9+H10+H11+H12+H13+H14+H15+H16+H17+H18+H19+H20+H21+H22+H23+H24+H25+H26</f>
        <v>32</v>
      </c>
      <c r="I27" s="358">
        <f>SUM(I9:I26)</f>
        <v>6341</v>
      </c>
      <c r="J27" s="358">
        <f>SUM(J9:J26)</f>
        <v>51</v>
      </c>
      <c r="K27" s="358">
        <f>K9+K10+K11+K12+K13+K14+K15+K16+K17+K18+K19+K20+K21+K22+K23+K24+K25+K26</f>
        <v>3095</v>
      </c>
      <c r="L27" s="358">
        <f>L9+L10+L11+L12+L13+L14+L15+L16+L17+L18+L19+L20+L21+L22+L23+L24+L25+L26</f>
        <v>19</v>
      </c>
      <c r="M27" s="358">
        <f>SUM(M9:M26)</f>
        <v>3246</v>
      </c>
      <c r="N27" s="358">
        <f>N9+N10+N11+N12+N13+N14+N15+N16+N17+N18+N19+N20+N21+N22+N23+N24+N25+N26</f>
        <v>32</v>
      </c>
      <c r="O27" s="358">
        <f aca="true" t="shared" si="2" ref="O27:T27">O9+O10+O11+O12+O13+O14+O15+O16+O17+O18+O19+O20+O21+O22+O23+O24+O25+O26</f>
        <v>6242</v>
      </c>
      <c r="P27" s="358">
        <f t="shared" si="2"/>
        <v>51</v>
      </c>
      <c r="Q27" s="358">
        <f t="shared" si="2"/>
        <v>3095</v>
      </c>
      <c r="R27" s="358">
        <f t="shared" si="2"/>
        <v>19</v>
      </c>
      <c r="S27" s="358">
        <f t="shared" si="2"/>
        <v>3196</v>
      </c>
      <c r="T27" s="358">
        <f t="shared" si="2"/>
        <v>32</v>
      </c>
    </row>
  </sheetData>
  <sheetProtection/>
  <mergeCells count="9"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28" customWidth="1"/>
    <col min="2" max="2" width="19.25390625" style="28" customWidth="1"/>
    <col min="3" max="3" width="11.75390625" style="28" customWidth="1"/>
    <col min="4" max="4" width="9.375" style="28" customWidth="1"/>
    <col min="5" max="5" width="9.875" style="28" customWidth="1"/>
    <col min="6" max="6" width="9.375" style="28" customWidth="1"/>
    <col min="7" max="7" width="14.875" style="28" customWidth="1"/>
    <col min="8" max="8" width="13.25390625" style="28" customWidth="1"/>
    <col min="9" max="9" width="13.75390625" style="28" customWidth="1"/>
    <col min="10" max="10" width="10.875" style="28" customWidth="1"/>
    <col min="11" max="11" width="11.00390625" style="28" customWidth="1"/>
    <col min="12" max="12" width="12.25390625" style="28" customWidth="1"/>
    <col min="13" max="16384" width="9.125" style="28" customWidth="1"/>
  </cols>
  <sheetData>
    <row r="1" spans="2:11" ht="18" customHeight="1">
      <c r="B1" s="641" t="s">
        <v>116</v>
      </c>
      <c r="C1" s="641"/>
      <c r="D1" s="641"/>
      <c r="E1" s="641"/>
      <c r="F1" s="641"/>
      <c r="G1" s="641"/>
      <c r="H1" s="641"/>
      <c r="I1" s="642"/>
      <c r="J1" s="642"/>
      <c r="K1" s="642"/>
    </row>
    <row r="2" spans="1:12" ht="18" customHeight="1">
      <c r="A2" s="641" t="s">
        <v>117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3" spans="1:12" ht="18" customHeight="1">
      <c r="A3" s="643" t="s">
        <v>118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ht="18">
      <c r="C4" s="29"/>
    </row>
    <row r="5" spans="1:6" ht="14.25" customHeight="1" hidden="1">
      <c r="A5" s="30"/>
      <c r="B5" s="30"/>
      <c r="C5" s="30"/>
      <c r="D5" s="30"/>
      <c r="E5" s="30"/>
      <c r="F5" s="30"/>
    </row>
    <row r="6" spans="2:9" ht="18" customHeight="1">
      <c r="B6" s="645" t="s">
        <v>459</v>
      </c>
      <c r="C6" s="609"/>
      <c r="D6" s="609"/>
      <c r="E6" s="609"/>
      <c r="F6" s="642"/>
      <c r="G6" s="642"/>
      <c r="H6" s="642"/>
      <c r="I6" s="642"/>
    </row>
    <row r="7" spans="2:5" ht="18.75" thickBot="1">
      <c r="B7" s="215"/>
      <c r="C7" s="249"/>
      <c r="D7" s="249"/>
      <c r="E7" s="249"/>
    </row>
    <row r="8" spans="1:14" ht="26.25" customHeight="1">
      <c r="A8" s="663" t="s">
        <v>1</v>
      </c>
      <c r="B8" s="652" t="s">
        <v>30</v>
      </c>
      <c r="C8" s="655" t="s">
        <v>119</v>
      </c>
      <c r="D8" s="655" t="s">
        <v>120</v>
      </c>
      <c r="E8" s="655" t="s">
        <v>121</v>
      </c>
      <c r="F8" s="655" t="s">
        <v>122</v>
      </c>
      <c r="G8" s="655" t="s">
        <v>123</v>
      </c>
      <c r="H8" s="658" t="s">
        <v>124</v>
      </c>
      <c r="I8" s="497" t="s">
        <v>460</v>
      </c>
      <c r="J8" s="650"/>
      <c r="K8" s="650"/>
      <c r="L8" s="651"/>
      <c r="N8" s="31"/>
    </row>
    <row r="9" spans="1:12" ht="15.75" customHeight="1">
      <c r="A9" s="664"/>
      <c r="B9" s="653"/>
      <c r="C9" s="656"/>
      <c r="D9" s="656"/>
      <c r="E9" s="656"/>
      <c r="F9" s="656"/>
      <c r="G9" s="656"/>
      <c r="H9" s="659"/>
      <c r="I9" s="646" t="s">
        <v>125</v>
      </c>
      <c r="J9" s="647"/>
      <c r="K9" s="600"/>
      <c r="L9" s="648" t="s">
        <v>126</v>
      </c>
    </row>
    <row r="10" spans="1:12" ht="16.5" customHeight="1" thickBot="1">
      <c r="A10" s="665"/>
      <c r="B10" s="654"/>
      <c r="C10" s="657"/>
      <c r="D10" s="657"/>
      <c r="E10" s="657"/>
      <c r="F10" s="657"/>
      <c r="G10" s="657"/>
      <c r="H10" s="660"/>
      <c r="I10" s="469" t="s">
        <v>127</v>
      </c>
      <c r="J10" s="324" t="s">
        <v>128</v>
      </c>
      <c r="K10" s="324" t="s">
        <v>129</v>
      </c>
      <c r="L10" s="649"/>
    </row>
    <row r="11" spans="1:12" ht="18">
      <c r="A11" s="470">
        <v>1</v>
      </c>
      <c r="B11" s="471" t="s">
        <v>68</v>
      </c>
      <c r="C11" s="325">
        <v>3</v>
      </c>
      <c r="D11" s="325">
        <v>4</v>
      </c>
      <c r="E11" s="325">
        <v>118</v>
      </c>
      <c r="F11" s="325">
        <v>172</v>
      </c>
      <c r="G11" s="326">
        <v>297</v>
      </c>
      <c r="H11" s="485">
        <v>278</v>
      </c>
      <c r="I11" s="472">
        <v>342</v>
      </c>
      <c r="J11" s="327">
        <f>I11-K11</f>
        <v>333</v>
      </c>
      <c r="K11" s="327">
        <v>9</v>
      </c>
      <c r="L11" s="328">
        <v>320</v>
      </c>
    </row>
    <row r="12" spans="1:12" ht="18">
      <c r="A12" s="473">
        <v>2</v>
      </c>
      <c r="B12" s="474" t="s">
        <v>109</v>
      </c>
      <c r="C12" s="251">
        <v>1</v>
      </c>
      <c r="D12" s="251">
        <v>0</v>
      </c>
      <c r="E12" s="251">
        <v>80</v>
      </c>
      <c r="F12" s="251">
        <v>188</v>
      </c>
      <c r="G12" s="252">
        <v>269</v>
      </c>
      <c r="H12" s="486">
        <v>251</v>
      </c>
      <c r="I12" s="475">
        <v>289</v>
      </c>
      <c r="J12" s="476">
        <f aca="true" t="shared" si="0" ref="J12:J28">I12-K12</f>
        <v>287</v>
      </c>
      <c r="K12" s="476">
        <v>2</v>
      </c>
      <c r="L12" s="329">
        <v>271</v>
      </c>
    </row>
    <row r="13" spans="1:12" ht="18">
      <c r="A13" s="477">
        <v>3</v>
      </c>
      <c r="B13" s="478" t="s">
        <v>130</v>
      </c>
      <c r="C13" s="250">
        <v>11</v>
      </c>
      <c r="D13" s="250">
        <v>0</v>
      </c>
      <c r="E13" s="250">
        <v>276</v>
      </c>
      <c r="F13" s="250">
        <v>457</v>
      </c>
      <c r="G13" s="15">
        <v>744</v>
      </c>
      <c r="H13" s="487">
        <v>705</v>
      </c>
      <c r="I13" s="479">
        <v>808</v>
      </c>
      <c r="J13" s="327">
        <f t="shared" si="0"/>
        <v>796</v>
      </c>
      <c r="K13" s="327">
        <v>12</v>
      </c>
      <c r="L13" s="330">
        <v>762</v>
      </c>
    </row>
    <row r="14" spans="1:12" ht="18">
      <c r="A14" s="473">
        <v>4</v>
      </c>
      <c r="B14" s="474" t="s">
        <v>111</v>
      </c>
      <c r="C14" s="251">
        <v>6</v>
      </c>
      <c r="D14" s="251">
        <v>0</v>
      </c>
      <c r="E14" s="251">
        <v>287</v>
      </c>
      <c r="F14" s="251">
        <v>563</v>
      </c>
      <c r="G14" s="252">
        <v>856</v>
      </c>
      <c r="H14" s="486">
        <v>791</v>
      </c>
      <c r="I14" s="475">
        <v>934</v>
      </c>
      <c r="J14" s="476">
        <f t="shared" si="0"/>
        <v>920</v>
      </c>
      <c r="K14" s="476">
        <v>14</v>
      </c>
      <c r="L14" s="329">
        <v>855</v>
      </c>
    </row>
    <row r="15" spans="1:12" ht="18">
      <c r="A15" s="477">
        <v>5</v>
      </c>
      <c r="B15" s="478" t="s">
        <v>112</v>
      </c>
      <c r="C15" s="250">
        <v>5</v>
      </c>
      <c r="D15" s="250">
        <v>0</v>
      </c>
      <c r="E15" s="250">
        <v>204</v>
      </c>
      <c r="F15" s="250">
        <v>291</v>
      </c>
      <c r="G15" s="15">
        <v>500</v>
      </c>
      <c r="H15" s="487">
        <v>476</v>
      </c>
      <c r="I15" s="479">
        <v>568</v>
      </c>
      <c r="J15" s="327">
        <f t="shared" si="0"/>
        <v>559</v>
      </c>
      <c r="K15" s="327">
        <v>9</v>
      </c>
      <c r="L15" s="330">
        <v>538</v>
      </c>
    </row>
    <row r="16" spans="1:12" ht="18">
      <c r="A16" s="473">
        <v>6</v>
      </c>
      <c r="B16" s="474" t="s">
        <v>40</v>
      </c>
      <c r="C16" s="251">
        <v>10</v>
      </c>
      <c r="D16" s="251">
        <v>10</v>
      </c>
      <c r="E16" s="251">
        <v>344</v>
      </c>
      <c r="F16" s="251">
        <v>663</v>
      </c>
      <c r="G16" s="252">
        <v>1027</v>
      </c>
      <c r="H16" s="486">
        <v>955</v>
      </c>
      <c r="I16" s="475">
        <v>1117</v>
      </c>
      <c r="J16" s="476">
        <f t="shared" si="0"/>
        <v>1092</v>
      </c>
      <c r="K16" s="476">
        <v>25</v>
      </c>
      <c r="L16" s="329">
        <v>1029</v>
      </c>
    </row>
    <row r="17" spans="1:12" ht="18">
      <c r="A17" s="477">
        <v>7</v>
      </c>
      <c r="B17" s="478" t="s">
        <v>41</v>
      </c>
      <c r="C17" s="250">
        <v>4</v>
      </c>
      <c r="D17" s="250">
        <v>3</v>
      </c>
      <c r="E17" s="250">
        <v>158</v>
      </c>
      <c r="F17" s="250">
        <v>180</v>
      </c>
      <c r="G17" s="15">
        <v>345</v>
      </c>
      <c r="H17" s="487">
        <v>324</v>
      </c>
      <c r="I17" s="479">
        <v>402</v>
      </c>
      <c r="J17" s="327">
        <f t="shared" si="0"/>
        <v>390</v>
      </c>
      <c r="K17" s="327">
        <v>12</v>
      </c>
      <c r="L17" s="330">
        <v>377</v>
      </c>
    </row>
    <row r="18" spans="1:14" ht="18">
      <c r="A18" s="473">
        <v>8</v>
      </c>
      <c r="B18" s="474" t="s">
        <v>42</v>
      </c>
      <c r="C18" s="251">
        <v>5</v>
      </c>
      <c r="D18" s="251">
        <v>0</v>
      </c>
      <c r="E18" s="251">
        <v>71</v>
      </c>
      <c r="F18" s="251">
        <v>174</v>
      </c>
      <c r="G18" s="252">
        <v>250</v>
      </c>
      <c r="H18" s="486">
        <v>232</v>
      </c>
      <c r="I18" s="475">
        <v>265</v>
      </c>
      <c r="J18" s="476">
        <f t="shared" si="0"/>
        <v>260</v>
      </c>
      <c r="K18" s="476">
        <v>5</v>
      </c>
      <c r="L18" s="329">
        <v>246</v>
      </c>
      <c r="N18" s="32"/>
    </row>
    <row r="19" spans="1:12" ht="18">
      <c r="A19" s="477">
        <v>9</v>
      </c>
      <c r="B19" s="478" t="s">
        <v>43</v>
      </c>
      <c r="C19" s="250">
        <v>1</v>
      </c>
      <c r="D19" s="250">
        <v>0</v>
      </c>
      <c r="E19" s="250">
        <v>103</v>
      </c>
      <c r="F19" s="250">
        <v>176</v>
      </c>
      <c r="G19" s="15">
        <v>280</v>
      </c>
      <c r="H19" s="487">
        <v>268</v>
      </c>
      <c r="I19" s="479">
        <v>307</v>
      </c>
      <c r="J19" s="327">
        <f t="shared" si="0"/>
        <v>305</v>
      </c>
      <c r="K19" s="327">
        <v>2</v>
      </c>
      <c r="L19" s="330">
        <v>293</v>
      </c>
    </row>
    <row r="20" spans="1:12" ht="18">
      <c r="A20" s="473">
        <v>10</v>
      </c>
      <c r="B20" s="474" t="s">
        <v>44</v>
      </c>
      <c r="C20" s="251">
        <v>12</v>
      </c>
      <c r="D20" s="251">
        <v>0</v>
      </c>
      <c r="E20" s="251">
        <v>124</v>
      </c>
      <c r="F20" s="251">
        <v>205</v>
      </c>
      <c r="G20" s="252">
        <v>341</v>
      </c>
      <c r="H20" s="486">
        <v>328</v>
      </c>
      <c r="I20" s="475">
        <v>361</v>
      </c>
      <c r="J20" s="476">
        <f t="shared" si="0"/>
        <v>348</v>
      </c>
      <c r="K20" s="476">
        <v>13</v>
      </c>
      <c r="L20" s="329">
        <v>347</v>
      </c>
    </row>
    <row r="21" spans="1:12" ht="18">
      <c r="A21" s="477">
        <v>11</v>
      </c>
      <c r="B21" s="478" t="s">
        <v>45</v>
      </c>
      <c r="C21" s="250">
        <v>4</v>
      </c>
      <c r="D21" s="250">
        <v>10</v>
      </c>
      <c r="E21" s="250">
        <v>59</v>
      </c>
      <c r="F21" s="250">
        <v>137</v>
      </c>
      <c r="G21" s="15">
        <v>210</v>
      </c>
      <c r="H21" s="487">
        <v>195</v>
      </c>
      <c r="I21" s="479">
        <v>232</v>
      </c>
      <c r="J21" s="327">
        <f t="shared" si="0"/>
        <v>216</v>
      </c>
      <c r="K21" s="327">
        <v>16</v>
      </c>
      <c r="L21" s="330">
        <v>216</v>
      </c>
    </row>
    <row r="22" spans="1:12" ht="18">
      <c r="A22" s="473">
        <v>12</v>
      </c>
      <c r="B22" s="474" t="s">
        <v>46</v>
      </c>
      <c r="C22" s="251">
        <v>1</v>
      </c>
      <c r="D22" s="251">
        <v>0</v>
      </c>
      <c r="E22" s="251">
        <v>188</v>
      </c>
      <c r="F22" s="251">
        <v>446</v>
      </c>
      <c r="G22" s="252">
        <v>635</v>
      </c>
      <c r="H22" s="486">
        <v>593</v>
      </c>
      <c r="I22" s="475">
        <v>683</v>
      </c>
      <c r="J22" s="476">
        <f t="shared" si="0"/>
        <v>681</v>
      </c>
      <c r="K22" s="476">
        <v>2</v>
      </c>
      <c r="L22" s="329">
        <v>633</v>
      </c>
    </row>
    <row r="23" spans="1:12" ht="18">
      <c r="A23" s="477">
        <v>13</v>
      </c>
      <c r="B23" s="478" t="s">
        <v>47</v>
      </c>
      <c r="C23" s="250">
        <v>12</v>
      </c>
      <c r="D23" s="250">
        <v>0</v>
      </c>
      <c r="E23" s="250">
        <v>121</v>
      </c>
      <c r="F23" s="250">
        <v>189</v>
      </c>
      <c r="G23" s="15">
        <v>322</v>
      </c>
      <c r="H23" s="487">
        <v>307</v>
      </c>
      <c r="I23" s="479">
        <v>352</v>
      </c>
      <c r="J23" s="327">
        <f t="shared" si="0"/>
        <v>333</v>
      </c>
      <c r="K23" s="327">
        <v>19</v>
      </c>
      <c r="L23" s="330">
        <v>333</v>
      </c>
    </row>
    <row r="24" spans="1:12" ht="18">
      <c r="A24" s="473">
        <v>14</v>
      </c>
      <c r="B24" s="474" t="s">
        <v>48</v>
      </c>
      <c r="C24" s="251">
        <v>6</v>
      </c>
      <c r="D24" s="251">
        <v>7</v>
      </c>
      <c r="E24" s="251">
        <v>127</v>
      </c>
      <c r="F24" s="251">
        <v>294</v>
      </c>
      <c r="G24" s="252">
        <v>434</v>
      </c>
      <c r="H24" s="486">
        <v>404</v>
      </c>
      <c r="I24" s="475">
        <v>460</v>
      </c>
      <c r="J24" s="476">
        <f t="shared" si="0"/>
        <v>443</v>
      </c>
      <c r="K24" s="476">
        <v>17</v>
      </c>
      <c r="L24" s="329">
        <v>424</v>
      </c>
    </row>
    <row r="25" spans="1:12" ht="18">
      <c r="A25" s="477">
        <v>15</v>
      </c>
      <c r="B25" s="478" t="s">
        <v>49</v>
      </c>
      <c r="C25" s="250">
        <v>3</v>
      </c>
      <c r="D25" s="250">
        <v>4</v>
      </c>
      <c r="E25" s="250">
        <v>96</v>
      </c>
      <c r="F25" s="250">
        <v>217</v>
      </c>
      <c r="G25" s="15">
        <v>320</v>
      </c>
      <c r="H25" s="487">
        <v>297</v>
      </c>
      <c r="I25" s="479">
        <v>341</v>
      </c>
      <c r="J25" s="327">
        <f t="shared" si="0"/>
        <v>332</v>
      </c>
      <c r="K25" s="327">
        <v>9</v>
      </c>
      <c r="L25" s="330">
        <v>316</v>
      </c>
    </row>
    <row r="26" spans="1:12" ht="18">
      <c r="A26" s="473">
        <v>16</v>
      </c>
      <c r="B26" s="474" t="s">
        <v>50</v>
      </c>
      <c r="C26" s="251">
        <v>1</v>
      </c>
      <c r="D26" s="251">
        <v>0</v>
      </c>
      <c r="E26" s="251">
        <v>31</v>
      </c>
      <c r="F26" s="251">
        <v>58</v>
      </c>
      <c r="G26" s="252">
        <v>90</v>
      </c>
      <c r="H26" s="486">
        <v>87</v>
      </c>
      <c r="I26" s="475">
        <v>96</v>
      </c>
      <c r="J26" s="476">
        <f t="shared" si="0"/>
        <v>95</v>
      </c>
      <c r="K26" s="476">
        <v>1</v>
      </c>
      <c r="L26" s="329">
        <v>92</v>
      </c>
    </row>
    <row r="27" spans="1:12" ht="18">
      <c r="A27" s="477">
        <v>17</v>
      </c>
      <c r="B27" s="478" t="s">
        <v>51</v>
      </c>
      <c r="C27" s="250">
        <v>8</v>
      </c>
      <c r="D27" s="250">
        <v>7</v>
      </c>
      <c r="E27" s="250">
        <v>140</v>
      </c>
      <c r="F27" s="250">
        <v>391</v>
      </c>
      <c r="G27" s="15">
        <v>546</v>
      </c>
      <c r="H27" s="487">
        <v>510</v>
      </c>
      <c r="I27" s="479">
        <v>578</v>
      </c>
      <c r="J27" s="327">
        <f t="shared" si="0"/>
        <v>561</v>
      </c>
      <c r="K27" s="327">
        <v>17</v>
      </c>
      <c r="L27" s="330">
        <v>539</v>
      </c>
    </row>
    <row r="28" spans="1:12" ht="18.75" thickBot="1">
      <c r="A28" s="480">
        <v>18</v>
      </c>
      <c r="B28" s="481" t="s">
        <v>52</v>
      </c>
      <c r="C28" s="331">
        <v>4</v>
      </c>
      <c r="D28" s="331">
        <v>0</v>
      </c>
      <c r="E28" s="331">
        <v>121</v>
      </c>
      <c r="F28" s="331">
        <v>194</v>
      </c>
      <c r="G28" s="332">
        <v>319</v>
      </c>
      <c r="H28" s="488">
        <v>302</v>
      </c>
      <c r="I28" s="482">
        <v>353</v>
      </c>
      <c r="J28" s="483">
        <f t="shared" si="0"/>
        <v>347</v>
      </c>
      <c r="K28" s="483">
        <v>6</v>
      </c>
      <c r="L28" s="333">
        <v>334</v>
      </c>
    </row>
    <row r="29" spans="1:12" ht="30" customHeight="1" thickBot="1">
      <c r="A29" s="661" t="s">
        <v>27</v>
      </c>
      <c r="B29" s="662"/>
      <c r="C29" s="334">
        <v>97</v>
      </c>
      <c r="D29" s="334">
        <v>45</v>
      </c>
      <c r="E29" s="334">
        <v>2648</v>
      </c>
      <c r="F29" s="334">
        <v>4995</v>
      </c>
      <c r="G29" s="334">
        <v>7785</v>
      </c>
      <c r="H29" s="489">
        <v>7303</v>
      </c>
      <c r="I29" s="484">
        <v>8488</v>
      </c>
      <c r="J29" s="335">
        <f>SUM(J11:J28)</f>
        <v>8298</v>
      </c>
      <c r="K29" s="335">
        <v>190</v>
      </c>
      <c r="L29" s="336">
        <v>7925</v>
      </c>
    </row>
  </sheetData>
  <sheetProtection/>
  <mergeCells count="16">
    <mergeCell ref="D8:D10"/>
    <mergeCell ref="E8:E10"/>
    <mergeCell ref="F8:F10"/>
    <mergeCell ref="H8:H10"/>
    <mergeCell ref="A29:B29"/>
    <mergeCell ref="A8:A10"/>
    <mergeCell ref="B1:K1"/>
    <mergeCell ref="A2:L2"/>
    <mergeCell ref="A3:L3"/>
    <mergeCell ref="B6:I6"/>
    <mergeCell ref="I9:K9"/>
    <mergeCell ref="L9:L10"/>
    <mergeCell ref="I8:L8"/>
    <mergeCell ref="B8:B10"/>
    <mergeCell ref="G8:G10"/>
    <mergeCell ref="C8:C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20.75390625" style="0" customWidth="1"/>
    <col min="3" max="3" width="22.875" style="0" customWidth="1"/>
    <col min="4" max="4" width="22.375" style="0" customWidth="1"/>
  </cols>
  <sheetData>
    <row r="1" spans="1:4" ht="54" customHeight="1">
      <c r="A1" s="666" t="s">
        <v>461</v>
      </c>
      <c r="B1" s="666"/>
      <c r="C1" s="666"/>
      <c r="D1" s="666"/>
    </row>
    <row r="2" spans="1:4" ht="63.75">
      <c r="A2" s="253" t="s">
        <v>108</v>
      </c>
      <c r="B2" s="253" t="s">
        <v>30</v>
      </c>
      <c r="C2" s="253" t="s">
        <v>260</v>
      </c>
      <c r="D2" s="212" t="s">
        <v>462</v>
      </c>
    </row>
    <row r="3" spans="1:4" ht="18">
      <c r="A3" s="213">
        <v>1</v>
      </c>
      <c r="B3" s="160" t="s">
        <v>35</v>
      </c>
      <c r="C3" s="256">
        <v>37449</v>
      </c>
      <c r="D3" s="256">
        <v>13166</v>
      </c>
    </row>
    <row r="4" spans="1:4" ht="18">
      <c r="A4" s="255">
        <v>2</v>
      </c>
      <c r="B4" s="201" t="s">
        <v>36</v>
      </c>
      <c r="C4" s="257">
        <v>37147</v>
      </c>
      <c r="D4" s="257">
        <v>7850</v>
      </c>
    </row>
    <row r="5" spans="1:4" ht="18">
      <c r="A5" s="213">
        <v>3</v>
      </c>
      <c r="B5" s="155" t="s">
        <v>37</v>
      </c>
      <c r="C5" s="256">
        <v>74532</v>
      </c>
      <c r="D5" s="256">
        <v>22862</v>
      </c>
    </row>
    <row r="6" spans="1:4" ht="18">
      <c r="A6" s="255">
        <v>4</v>
      </c>
      <c r="B6" s="201" t="s">
        <v>38</v>
      </c>
      <c r="C6" s="257">
        <v>164192</v>
      </c>
      <c r="D6" s="257">
        <v>48942</v>
      </c>
    </row>
    <row r="7" spans="1:4" ht="18">
      <c r="A7" s="213">
        <v>5</v>
      </c>
      <c r="B7" s="155" t="s">
        <v>39</v>
      </c>
      <c r="C7" s="256">
        <v>98924</v>
      </c>
      <c r="D7" s="256">
        <v>27394</v>
      </c>
    </row>
    <row r="8" spans="1:4" ht="18">
      <c r="A8" s="255">
        <v>6</v>
      </c>
      <c r="B8" s="201" t="s">
        <v>40</v>
      </c>
      <c r="C8" s="257">
        <v>143016</v>
      </c>
      <c r="D8" s="257">
        <v>35421</v>
      </c>
    </row>
    <row r="9" spans="1:4" ht="18">
      <c r="A9" s="213">
        <v>7</v>
      </c>
      <c r="B9" s="155" t="s">
        <v>41</v>
      </c>
      <c r="C9" s="256">
        <v>51728</v>
      </c>
      <c r="D9" s="256">
        <v>11176</v>
      </c>
    </row>
    <row r="10" spans="1:4" ht="18">
      <c r="A10" s="255">
        <v>8</v>
      </c>
      <c r="B10" s="201" t="s">
        <v>42</v>
      </c>
      <c r="C10" s="257">
        <v>42877</v>
      </c>
      <c r="D10" s="257">
        <v>14836</v>
      </c>
    </row>
    <row r="11" spans="1:4" ht="18">
      <c r="A11" s="213">
        <v>9</v>
      </c>
      <c r="B11" s="155" t="s">
        <v>43</v>
      </c>
      <c r="C11" s="256">
        <v>67167</v>
      </c>
      <c r="D11" s="256">
        <v>15450</v>
      </c>
    </row>
    <row r="12" spans="1:4" ht="18">
      <c r="A12" s="255">
        <v>10</v>
      </c>
      <c r="B12" s="201" t="s">
        <v>44</v>
      </c>
      <c r="C12" s="257">
        <v>22476</v>
      </c>
      <c r="D12" s="257">
        <v>5827</v>
      </c>
    </row>
    <row r="13" spans="1:4" ht="18">
      <c r="A13" s="213">
        <v>11</v>
      </c>
      <c r="B13" s="155" t="s">
        <v>45</v>
      </c>
      <c r="C13" s="256">
        <v>37968</v>
      </c>
      <c r="D13" s="256">
        <v>8695</v>
      </c>
    </row>
    <row r="14" spans="1:4" ht="18">
      <c r="A14" s="255">
        <v>12</v>
      </c>
      <c r="B14" s="201" t="s">
        <v>46</v>
      </c>
      <c r="C14" s="257">
        <v>43298</v>
      </c>
      <c r="D14" s="257">
        <v>13283</v>
      </c>
    </row>
    <row r="15" spans="1:4" ht="18">
      <c r="A15" s="213">
        <v>13</v>
      </c>
      <c r="B15" s="155" t="s">
        <v>47</v>
      </c>
      <c r="C15" s="256">
        <v>25430</v>
      </c>
      <c r="D15" s="256">
        <v>5603</v>
      </c>
    </row>
    <row r="16" spans="1:4" ht="18">
      <c r="A16" s="255">
        <v>14</v>
      </c>
      <c r="B16" s="201" t="s">
        <v>48</v>
      </c>
      <c r="C16" s="257">
        <v>41246</v>
      </c>
      <c r="D16" s="257">
        <v>9153</v>
      </c>
    </row>
    <row r="17" spans="1:4" ht="18">
      <c r="A17" s="213">
        <v>15</v>
      </c>
      <c r="B17" s="155" t="s">
        <v>49</v>
      </c>
      <c r="C17" s="256">
        <v>34551</v>
      </c>
      <c r="D17" s="256">
        <v>8371</v>
      </c>
    </row>
    <row r="18" spans="1:4" ht="18">
      <c r="A18" s="255">
        <v>16</v>
      </c>
      <c r="B18" s="201" t="s">
        <v>50</v>
      </c>
      <c r="C18" s="257">
        <v>44145</v>
      </c>
      <c r="D18" s="257">
        <v>14093</v>
      </c>
    </row>
    <row r="19" spans="1:4" ht="18">
      <c r="A19" s="213">
        <v>17</v>
      </c>
      <c r="B19" s="155" t="s">
        <v>51</v>
      </c>
      <c r="C19" s="256">
        <v>54353</v>
      </c>
      <c r="D19" s="256">
        <v>13461</v>
      </c>
    </row>
    <row r="20" spans="1:4" ht="18">
      <c r="A20" s="255">
        <v>18</v>
      </c>
      <c r="B20" s="181" t="s">
        <v>52</v>
      </c>
      <c r="C20" s="257">
        <v>81117</v>
      </c>
      <c r="D20" s="257">
        <v>12405</v>
      </c>
    </row>
    <row r="21" spans="1:4" ht="31.5">
      <c r="A21" s="7"/>
      <c r="B21" s="254" t="s">
        <v>102</v>
      </c>
      <c r="C21" s="254">
        <f>SUM(C3:C20)</f>
        <v>1101616</v>
      </c>
      <c r="D21" s="254">
        <f>SUM(D3:D20)</f>
        <v>287988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1" sqref="G11"/>
    </sheetView>
  </sheetViews>
  <sheetFormatPr defaultColWidth="9.00390625" defaultRowHeight="12.75"/>
  <cols>
    <col min="2" max="2" width="28.375" style="0" customWidth="1"/>
    <col min="3" max="3" width="17.625" style="0" customWidth="1"/>
    <col min="4" max="4" width="19.75390625" style="0" customWidth="1"/>
    <col min="5" max="5" width="25.625" style="0" customWidth="1"/>
  </cols>
  <sheetData>
    <row r="1" spans="1:5" ht="120" customHeight="1">
      <c r="A1" s="667" t="s">
        <v>261</v>
      </c>
      <c r="B1" s="667"/>
      <c r="C1" s="667"/>
      <c r="D1" s="667"/>
      <c r="E1" s="642"/>
    </row>
    <row r="2" spans="1:5" ht="18">
      <c r="A2" s="668" t="s">
        <v>463</v>
      </c>
      <c r="B2" s="668"/>
      <c r="C2" s="668"/>
      <c r="D2" s="668"/>
      <c r="E2" s="28"/>
    </row>
    <row r="3" spans="1:5" ht="78.75">
      <c r="A3" s="135" t="s">
        <v>1</v>
      </c>
      <c r="B3" s="55" t="s">
        <v>30</v>
      </c>
      <c r="C3" s="293" t="s">
        <v>262</v>
      </c>
      <c r="D3" s="293" t="s">
        <v>263</v>
      </c>
      <c r="E3" s="55" t="s">
        <v>264</v>
      </c>
    </row>
    <row r="4" spans="1:5" ht="18">
      <c r="A4" s="133">
        <v>1</v>
      </c>
      <c r="B4" s="338" t="s">
        <v>35</v>
      </c>
      <c r="C4" s="337">
        <v>138</v>
      </c>
      <c r="D4" s="337">
        <v>138</v>
      </c>
      <c r="E4" s="344">
        <v>141</v>
      </c>
    </row>
    <row r="5" spans="1:5" ht="18">
      <c r="A5" s="258">
        <v>2</v>
      </c>
      <c r="B5" s="339" t="s">
        <v>36</v>
      </c>
      <c r="C5" s="345">
        <v>71</v>
      </c>
      <c r="D5" s="345">
        <v>71</v>
      </c>
      <c r="E5" s="346">
        <v>71</v>
      </c>
    </row>
    <row r="6" spans="1:5" ht="18">
      <c r="A6" s="133">
        <v>3</v>
      </c>
      <c r="B6" s="343" t="s">
        <v>37</v>
      </c>
      <c r="C6" s="337">
        <v>129</v>
      </c>
      <c r="D6" s="337">
        <v>127</v>
      </c>
      <c r="E6" s="344">
        <v>129</v>
      </c>
    </row>
    <row r="7" spans="1:5" ht="18">
      <c r="A7" s="258">
        <v>4</v>
      </c>
      <c r="B7" s="339" t="s">
        <v>38</v>
      </c>
      <c r="C7" s="345">
        <v>200</v>
      </c>
      <c r="D7" s="345">
        <v>195</v>
      </c>
      <c r="E7" s="346">
        <v>202</v>
      </c>
    </row>
    <row r="8" spans="1:5" ht="18">
      <c r="A8" s="133">
        <v>5</v>
      </c>
      <c r="B8" s="343" t="s">
        <v>39</v>
      </c>
      <c r="C8" s="337">
        <v>54</v>
      </c>
      <c r="D8" s="337">
        <v>54</v>
      </c>
      <c r="E8" s="344">
        <v>53</v>
      </c>
    </row>
    <row r="9" spans="1:5" ht="18">
      <c r="A9" s="258">
        <v>6</v>
      </c>
      <c r="B9" s="339" t="s">
        <v>40</v>
      </c>
      <c r="C9" s="345">
        <v>354</v>
      </c>
      <c r="D9" s="345">
        <v>354</v>
      </c>
      <c r="E9" s="346">
        <v>356</v>
      </c>
    </row>
    <row r="10" spans="1:5" ht="18">
      <c r="A10" s="133">
        <v>7</v>
      </c>
      <c r="B10" s="343" t="s">
        <v>41</v>
      </c>
      <c r="C10" s="337">
        <v>61</v>
      </c>
      <c r="D10" s="337">
        <v>61</v>
      </c>
      <c r="E10" s="344">
        <v>63</v>
      </c>
    </row>
    <row r="11" spans="1:5" ht="18">
      <c r="A11" s="258">
        <v>8</v>
      </c>
      <c r="B11" s="339" t="s">
        <v>42</v>
      </c>
      <c r="C11" s="345">
        <v>88</v>
      </c>
      <c r="D11" s="345">
        <v>88</v>
      </c>
      <c r="E11" s="346">
        <v>90</v>
      </c>
    </row>
    <row r="12" spans="1:5" ht="18">
      <c r="A12" s="133">
        <v>9</v>
      </c>
      <c r="B12" s="343" t="s">
        <v>43</v>
      </c>
      <c r="C12" s="337">
        <v>137</v>
      </c>
      <c r="D12" s="337">
        <v>137</v>
      </c>
      <c r="E12" s="344">
        <v>136</v>
      </c>
    </row>
    <row r="13" spans="1:5" ht="18">
      <c r="A13" s="258">
        <v>10</v>
      </c>
      <c r="B13" s="339" t="s">
        <v>44</v>
      </c>
      <c r="C13" s="345">
        <v>12</v>
      </c>
      <c r="D13" s="345">
        <v>12</v>
      </c>
      <c r="E13" s="346">
        <v>12</v>
      </c>
    </row>
    <row r="14" spans="1:5" ht="18">
      <c r="A14" s="133">
        <v>11</v>
      </c>
      <c r="B14" s="343" t="s">
        <v>45</v>
      </c>
      <c r="C14" s="337">
        <v>35</v>
      </c>
      <c r="D14" s="337">
        <v>35</v>
      </c>
      <c r="E14" s="344">
        <v>34</v>
      </c>
    </row>
    <row r="15" spans="1:5" ht="18">
      <c r="A15" s="258">
        <v>12</v>
      </c>
      <c r="B15" s="339" t="s">
        <v>46</v>
      </c>
      <c r="C15" s="345">
        <v>146</v>
      </c>
      <c r="D15" s="345">
        <v>146</v>
      </c>
      <c r="E15" s="346">
        <v>147</v>
      </c>
    </row>
    <row r="16" spans="1:5" ht="18">
      <c r="A16" s="133">
        <v>13</v>
      </c>
      <c r="B16" s="343" t="s">
        <v>47</v>
      </c>
      <c r="C16" s="337">
        <v>83</v>
      </c>
      <c r="D16" s="337">
        <v>84</v>
      </c>
      <c r="E16" s="344">
        <v>85</v>
      </c>
    </row>
    <row r="17" spans="1:5" ht="18">
      <c r="A17" s="258">
        <v>14</v>
      </c>
      <c r="B17" s="339" t="s">
        <v>48</v>
      </c>
      <c r="C17" s="345">
        <v>106</v>
      </c>
      <c r="D17" s="345">
        <v>106</v>
      </c>
      <c r="E17" s="346">
        <v>108</v>
      </c>
    </row>
    <row r="18" spans="1:5" ht="18">
      <c r="A18" s="133">
        <v>15</v>
      </c>
      <c r="B18" s="343" t="s">
        <v>49</v>
      </c>
      <c r="C18" s="337">
        <v>100</v>
      </c>
      <c r="D18" s="337">
        <v>100</v>
      </c>
      <c r="E18" s="344">
        <v>100</v>
      </c>
    </row>
    <row r="19" spans="1:5" ht="18">
      <c r="A19" s="258">
        <v>16</v>
      </c>
      <c r="B19" s="339" t="s">
        <v>50</v>
      </c>
      <c r="C19" s="345">
        <v>55</v>
      </c>
      <c r="D19" s="345">
        <v>55</v>
      </c>
      <c r="E19" s="346">
        <v>57</v>
      </c>
    </row>
    <row r="20" spans="1:5" ht="18">
      <c r="A20" s="133">
        <v>17</v>
      </c>
      <c r="B20" s="343" t="s">
        <v>51</v>
      </c>
      <c r="C20" s="337">
        <v>162</v>
      </c>
      <c r="D20" s="337">
        <v>162</v>
      </c>
      <c r="E20" s="344">
        <v>164</v>
      </c>
    </row>
    <row r="21" spans="1:5" ht="18">
      <c r="A21" s="258">
        <v>18</v>
      </c>
      <c r="B21" s="342" t="s">
        <v>52</v>
      </c>
      <c r="C21" s="345">
        <v>74</v>
      </c>
      <c r="D21" s="345">
        <v>74</v>
      </c>
      <c r="E21" s="346">
        <v>72</v>
      </c>
    </row>
    <row r="22" spans="1:5" ht="18.75">
      <c r="A22" s="134"/>
      <c r="B22" s="341" t="s">
        <v>27</v>
      </c>
      <c r="C22" s="340">
        <v>2005</v>
      </c>
      <c r="D22" s="340">
        <v>1999</v>
      </c>
      <c r="E22" s="344">
        <v>2020</v>
      </c>
    </row>
  </sheetData>
  <sheetProtection/>
  <mergeCells count="2">
    <mergeCell ref="A1:E1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L1" sqref="L1"/>
    </sheetView>
  </sheetViews>
  <sheetFormatPr defaultColWidth="9.00390625" defaultRowHeight="12.75"/>
  <cols>
    <col min="2" max="2" width="26.25390625" style="0" customWidth="1"/>
    <col min="3" max="3" width="16.625" style="0" customWidth="1"/>
    <col min="4" max="4" width="16.375" style="0" customWidth="1"/>
    <col min="5" max="5" width="24.00390625" style="0" customWidth="1"/>
  </cols>
  <sheetData>
    <row r="1" spans="1:5" ht="129" customHeight="1">
      <c r="A1" s="667" t="s">
        <v>265</v>
      </c>
      <c r="B1" s="667"/>
      <c r="C1" s="667"/>
      <c r="D1" s="667"/>
      <c r="E1" s="667"/>
    </row>
    <row r="2" spans="1:5" ht="18">
      <c r="A2" s="668" t="s">
        <v>464</v>
      </c>
      <c r="B2" s="668"/>
      <c r="C2" s="668"/>
      <c r="D2" s="668"/>
      <c r="E2" s="668"/>
    </row>
    <row r="3" spans="1:5" ht="18">
      <c r="A3" s="28"/>
      <c r="B3" s="136"/>
      <c r="C3" s="137"/>
      <c r="D3" s="137"/>
      <c r="E3" s="28"/>
    </row>
    <row r="4" spans="1:5" ht="78.75">
      <c r="A4" s="135" t="s">
        <v>1</v>
      </c>
      <c r="B4" s="55" t="s">
        <v>30</v>
      </c>
      <c r="C4" s="55" t="s">
        <v>262</v>
      </c>
      <c r="D4" s="55" t="s">
        <v>263</v>
      </c>
      <c r="E4" s="55" t="s">
        <v>465</v>
      </c>
    </row>
    <row r="5" spans="1:5" ht="18">
      <c r="A5" s="133">
        <v>1</v>
      </c>
      <c r="B5" s="259" t="s">
        <v>35</v>
      </c>
      <c r="C5" s="214">
        <v>16</v>
      </c>
      <c r="D5" s="214">
        <v>16</v>
      </c>
      <c r="E5" s="266">
        <v>7</v>
      </c>
    </row>
    <row r="6" spans="1:5" ht="18">
      <c r="A6" s="258">
        <v>2</v>
      </c>
      <c r="B6" s="260" t="s">
        <v>36</v>
      </c>
      <c r="C6" s="263">
        <v>18</v>
      </c>
      <c r="D6" s="263">
        <v>16</v>
      </c>
      <c r="E6" s="267">
        <v>10</v>
      </c>
    </row>
    <row r="7" spans="1:5" ht="18">
      <c r="A7" s="133">
        <v>3</v>
      </c>
      <c r="B7" s="261" t="s">
        <v>37</v>
      </c>
      <c r="C7" s="214">
        <v>28</v>
      </c>
      <c r="D7" s="214">
        <v>28</v>
      </c>
      <c r="E7" s="266">
        <v>27</v>
      </c>
    </row>
    <row r="8" spans="1:5" ht="18">
      <c r="A8" s="258">
        <v>4</v>
      </c>
      <c r="B8" s="260" t="s">
        <v>38</v>
      </c>
      <c r="C8" s="263">
        <v>675</v>
      </c>
      <c r="D8" s="263">
        <v>639</v>
      </c>
      <c r="E8" s="267">
        <v>659</v>
      </c>
    </row>
    <row r="9" spans="1:5" ht="18">
      <c r="A9" s="133">
        <v>5</v>
      </c>
      <c r="B9" s="261" t="s">
        <v>39</v>
      </c>
      <c r="C9" s="214">
        <v>194</v>
      </c>
      <c r="D9" s="214">
        <v>188</v>
      </c>
      <c r="E9" s="266">
        <v>128</v>
      </c>
    </row>
    <row r="10" spans="1:5" ht="18">
      <c r="A10" s="258">
        <v>6</v>
      </c>
      <c r="B10" s="260" t="s">
        <v>40</v>
      </c>
      <c r="C10" s="263">
        <v>287</v>
      </c>
      <c r="D10" s="263">
        <v>275</v>
      </c>
      <c r="E10" s="267">
        <v>273</v>
      </c>
    </row>
    <row r="11" spans="1:5" ht="18">
      <c r="A11" s="133">
        <v>7</v>
      </c>
      <c r="B11" s="261" t="s">
        <v>41</v>
      </c>
      <c r="C11" s="214">
        <v>128</v>
      </c>
      <c r="D11" s="214">
        <v>123</v>
      </c>
      <c r="E11" s="266">
        <v>127</v>
      </c>
    </row>
    <row r="12" spans="1:5" ht="18">
      <c r="A12" s="258">
        <v>8</v>
      </c>
      <c r="B12" s="260" t="s">
        <v>42</v>
      </c>
      <c r="C12" s="263">
        <v>54</v>
      </c>
      <c r="D12" s="263">
        <v>51</v>
      </c>
      <c r="E12" s="267">
        <v>54</v>
      </c>
    </row>
    <row r="13" spans="1:5" ht="18">
      <c r="A13" s="133">
        <v>9</v>
      </c>
      <c r="B13" s="261" t="s">
        <v>43</v>
      </c>
      <c r="C13" s="214">
        <v>71</v>
      </c>
      <c r="D13" s="214">
        <v>69</v>
      </c>
      <c r="E13" s="266">
        <v>70</v>
      </c>
    </row>
    <row r="14" spans="1:5" ht="18">
      <c r="A14" s="258">
        <v>10</v>
      </c>
      <c r="B14" s="260" t="s">
        <v>44</v>
      </c>
      <c r="C14" s="263">
        <v>44</v>
      </c>
      <c r="D14" s="263">
        <v>40</v>
      </c>
      <c r="E14" s="267">
        <v>39</v>
      </c>
    </row>
    <row r="15" spans="1:5" ht="18">
      <c r="A15" s="133">
        <v>11</v>
      </c>
      <c r="B15" s="261" t="s">
        <v>45</v>
      </c>
      <c r="C15" s="214">
        <v>75</v>
      </c>
      <c r="D15" s="214">
        <v>73</v>
      </c>
      <c r="E15" s="266">
        <v>70</v>
      </c>
    </row>
    <row r="16" spans="1:5" ht="18">
      <c r="A16" s="258">
        <v>12</v>
      </c>
      <c r="B16" s="260" t="s">
        <v>46</v>
      </c>
      <c r="C16" s="263">
        <v>102</v>
      </c>
      <c r="D16" s="263">
        <v>99</v>
      </c>
      <c r="E16" s="267">
        <v>102</v>
      </c>
    </row>
    <row r="17" spans="1:5" ht="18">
      <c r="A17" s="133">
        <v>13</v>
      </c>
      <c r="B17" s="261" t="s">
        <v>47</v>
      </c>
      <c r="C17" s="214">
        <v>15</v>
      </c>
      <c r="D17" s="214">
        <v>15</v>
      </c>
      <c r="E17" s="266">
        <v>15</v>
      </c>
    </row>
    <row r="18" spans="1:5" ht="18">
      <c r="A18" s="258">
        <v>14</v>
      </c>
      <c r="B18" s="260" t="s">
        <v>48</v>
      </c>
      <c r="C18" s="263">
        <v>116</v>
      </c>
      <c r="D18" s="263">
        <v>109</v>
      </c>
      <c r="E18" s="267">
        <v>106</v>
      </c>
    </row>
    <row r="19" spans="1:5" ht="18">
      <c r="A19" s="133">
        <v>15</v>
      </c>
      <c r="B19" s="261" t="s">
        <v>49</v>
      </c>
      <c r="C19" s="214">
        <v>23</v>
      </c>
      <c r="D19" s="214">
        <v>21</v>
      </c>
      <c r="E19" s="266">
        <v>26</v>
      </c>
    </row>
    <row r="20" spans="1:5" ht="18">
      <c r="A20" s="258">
        <v>16</v>
      </c>
      <c r="B20" s="260" t="s">
        <v>50</v>
      </c>
      <c r="C20" s="263">
        <v>92</v>
      </c>
      <c r="D20" s="263">
        <v>89</v>
      </c>
      <c r="E20" s="267">
        <v>95</v>
      </c>
    </row>
    <row r="21" spans="1:5" ht="18">
      <c r="A21" s="133">
        <v>17</v>
      </c>
      <c r="B21" s="261" t="s">
        <v>51</v>
      </c>
      <c r="C21" s="214">
        <v>57</v>
      </c>
      <c r="D21" s="214">
        <v>57</v>
      </c>
      <c r="E21" s="266">
        <v>56</v>
      </c>
    </row>
    <row r="22" spans="1:5" ht="18">
      <c r="A22" s="258">
        <v>18</v>
      </c>
      <c r="B22" s="262" t="s">
        <v>52</v>
      </c>
      <c r="C22" s="263">
        <v>139</v>
      </c>
      <c r="D22" s="263">
        <v>123</v>
      </c>
      <c r="E22" s="267">
        <v>115</v>
      </c>
    </row>
    <row r="23" spans="1:5" ht="18">
      <c r="A23" s="134"/>
      <c r="B23" s="264" t="s">
        <v>27</v>
      </c>
      <c r="C23" s="264">
        <v>2134</v>
      </c>
      <c r="D23" s="264">
        <v>2031</v>
      </c>
      <c r="E23" s="265">
        <v>1979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S19" sqref="S19"/>
    </sheetView>
  </sheetViews>
  <sheetFormatPr defaultColWidth="9.00390625" defaultRowHeight="12.75"/>
  <cols>
    <col min="1" max="1" width="3.25390625" style="211" customWidth="1"/>
    <col min="2" max="2" width="22.75390625" style="211" bestFit="1" customWidth="1"/>
    <col min="3" max="3" width="7.125" style="211" customWidth="1"/>
    <col min="4" max="4" width="7.25390625" style="211" customWidth="1"/>
    <col min="5" max="5" width="6.875" style="211" customWidth="1"/>
    <col min="6" max="6" width="7.00390625" style="211" customWidth="1"/>
    <col min="7" max="7" width="7.75390625" style="211" customWidth="1"/>
    <col min="8" max="8" width="7.625" style="211" customWidth="1"/>
    <col min="9" max="9" width="6.75390625" style="211" customWidth="1"/>
    <col min="10" max="10" width="7.875" style="211" customWidth="1"/>
    <col min="11" max="11" width="7.75390625" style="211" customWidth="1"/>
    <col min="12" max="12" width="8.00390625" style="211" customWidth="1"/>
    <col min="13" max="13" width="6.875" style="211" customWidth="1"/>
    <col min="14" max="14" width="8.125" style="211" customWidth="1"/>
    <col min="15" max="15" width="7.375" style="211" customWidth="1"/>
    <col min="16" max="16" width="8.875" style="211" customWidth="1"/>
    <col min="17" max="16384" width="9.125" style="211" customWidth="1"/>
  </cols>
  <sheetData>
    <row r="1" spans="1:16" s="210" customFormat="1" ht="12.75" customHeight="1">
      <c r="A1" s="209"/>
      <c r="B1" s="209"/>
      <c r="C1" s="209"/>
      <c r="D1" s="209"/>
      <c r="E1" s="209"/>
      <c r="F1" s="209"/>
      <c r="G1" s="209"/>
      <c r="H1" s="671" t="s">
        <v>266</v>
      </c>
      <c r="I1" s="671"/>
      <c r="J1" s="209"/>
      <c r="K1" s="209"/>
      <c r="L1" s="209"/>
      <c r="M1" s="209"/>
      <c r="N1" s="209"/>
      <c r="O1" s="209"/>
      <c r="P1" s="209"/>
    </row>
    <row r="2" spans="1:16" s="210" customFormat="1" ht="12.75" customHeight="1">
      <c r="A2" s="672" t="s">
        <v>267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</row>
    <row r="3" spans="1:16" s="210" customFormat="1" ht="12.75" customHeight="1">
      <c r="A3" s="672" t="s">
        <v>268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</row>
    <row r="4" spans="1:16" s="210" customFormat="1" ht="19.5" customHeight="1">
      <c r="A4" s="276"/>
      <c r="B4" s="276"/>
      <c r="C4" s="276"/>
      <c r="D4" s="276"/>
      <c r="E4" s="276"/>
      <c r="F4" s="276"/>
      <c r="G4" s="686" t="s">
        <v>466</v>
      </c>
      <c r="H4" s="686"/>
      <c r="I4" s="686"/>
      <c r="J4" s="686"/>
      <c r="K4" s="686"/>
      <c r="L4" s="276"/>
      <c r="M4" s="276"/>
      <c r="N4" s="276"/>
      <c r="O4" s="276"/>
      <c r="P4" s="276"/>
    </row>
    <row r="5" spans="1:16" s="210" customFormat="1" ht="12.75" customHeight="1">
      <c r="A5" s="681" t="s">
        <v>29</v>
      </c>
      <c r="B5" s="676" t="s">
        <v>30</v>
      </c>
      <c r="C5" s="273"/>
      <c r="D5" s="288"/>
      <c r="E5" s="274"/>
      <c r="F5" s="274"/>
      <c r="G5" s="274"/>
      <c r="H5" s="274"/>
      <c r="I5" s="274"/>
      <c r="J5" s="274" t="s">
        <v>269</v>
      </c>
      <c r="K5" s="274"/>
      <c r="L5" s="274"/>
      <c r="M5" s="274"/>
      <c r="N5" s="274"/>
      <c r="O5" s="274"/>
      <c r="P5" s="275"/>
    </row>
    <row r="6" spans="1:16" ht="12.75" customHeight="1">
      <c r="A6" s="682"/>
      <c r="B6" s="676"/>
      <c r="C6" s="287" t="s">
        <v>270</v>
      </c>
      <c r="D6" s="673" t="s">
        <v>271</v>
      </c>
      <c r="E6" s="675"/>
      <c r="F6" s="673" t="s">
        <v>272</v>
      </c>
      <c r="G6" s="674"/>
      <c r="H6" s="674"/>
      <c r="I6" s="675"/>
      <c r="J6" s="673" t="s">
        <v>273</v>
      </c>
      <c r="K6" s="674"/>
      <c r="L6" s="674"/>
      <c r="M6" s="675"/>
      <c r="N6" s="673" t="s">
        <v>274</v>
      </c>
      <c r="O6" s="674"/>
      <c r="P6" s="675"/>
    </row>
    <row r="7" spans="1:16" ht="10.5" customHeight="1">
      <c r="A7" s="682"/>
      <c r="B7" s="676"/>
      <c r="C7" s="287" t="s">
        <v>275</v>
      </c>
      <c r="D7" s="684" t="s">
        <v>276</v>
      </c>
      <c r="E7" s="685"/>
      <c r="F7" s="271"/>
      <c r="G7" s="270"/>
      <c r="H7" s="270"/>
      <c r="I7" s="272"/>
      <c r="J7" s="271"/>
      <c r="K7" s="270"/>
      <c r="L7" s="270"/>
      <c r="M7" s="272"/>
      <c r="N7" s="271"/>
      <c r="O7" s="270"/>
      <c r="P7" s="272"/>
    </row>
    <row r="8" spans="1:16" ht="9.75" customHeight="1">
      <c r="A8" s="682"/>
      <c r="B8" s="676"/>
      <c r="C8" s="287" t="s">
        <v>277</v>
      </c>
      <c r="D8" s="677" t="s">
        <v>278</v>
      </c>
      <c r="E8" s="678"/>
      <c r="F8" s="669" t="s">
        <v>279</v>
      </c>
      <c r="G8" s="670"/>
      <c r="H8" s="669" t="s">
        <v>280</v>
      </c>
      <c r="I8" s="670"/>
      <c r="J8" s="669" t="s">
        <v>279</v>
      </c>
      <c r="K8" s="670"/>
      <c r="L8" s="669" t="s">
        <v>280</v>
      </c>
      <c r="M8" s="670"/>
      <c r="N8" s="669" t="s">
        <v>281</v>
      </c>
      <c r="O8" s="670"/>
      <c r="P8" s="289" t="s">
        <v>282</v>
      </c>
    </row>
    <row r="9" spans="1:16" ht="9.75" customHeight="1">
      <c r="A9" s="682"/>
      <c r="B9" s="676"/>
      <c r="C9" s="287" t="s">
        <v>283</v>
      </c>
      <c r="D9" s="677" t="s">
        <v>284</v>
      </c>
      <c r="E9" s="678"/>
      <c r="F9" s="677" t="s">
        <v>285</v>
      </c>
      <c r="G9" s="678"/>
      <c r="H9" s="677" t="s">
        <v>286</v>
      </c>
      <c r="I9" s="678"/>
      <c r="J9" s="677" t="s">
        <v>287</v>
      </c>
      <c r="K9" s="678"/>
      <c r="L9" s="677" t="s">
        <v>286</v>
      </c>
      <c r="M9" s="678"/>
      <c r="N9" s="677" t="s">
        <v>31</v>
      </c>
      <c r="O9" s="678"/>
      <c r="P9" s="291" t="s">
        <v>288</v>
      </c>
    </row>
    <row r="10" spans="1:16" ht="9.75" customHeight="1">
      <c r="A10" s="682"/>
      <c r="B10" s="676"/>
      <c r="C10" s="268"/>
      <c r="D10" s="679" t="s">
        <v>289</v>
      </c>
      <c r="E10" s="680"/>
      <c r="F10" s="679" t="s">
        <v>289</v>
      </c>
      <c r="G10" s="680"/>
      <c r="H10" s="679" t="s">
        <v>289</v>
      </c>
      <c r="I10" s="680"/>
      <c r="J10" s="679" t="s">
        <v>289</v>
      </c>
      <c r="K10" s="680"/>
      <c r="L10" s="679" t="s">
        <v>289</v>
      </c>
      <c r="M10" s="680"/>
      <c r="N10" s="679" t="s">
        <v>289</v>
      </c>
      <c r="O10" s="680"/>
      <c r="P10" s="290" t="s">
        <v>290</v>
      </c>
    </row>
    <row r="11" spans="1:16" ht="9.75" customHeight="1">
      <c r="A11" s="682"/>
      <c r="B11" s="676"/>
      <c r="C11" s="268"/>
      <c r="D11" s="289" t="s">
        <v>291</v>
      </c>
      <c r="E11" s="289" t="s">
        <v>292</v>
      </c>
      <c r="F11" s="289" t="s">
        <v>291</v>
      </c>
      <c r="G11" s="289" t="s">
        <v>292</v>
      </c>
      <c r="H11" s="289" t="s">
        <v>291</v>
      </c>
      <c r="I11" s="289" t="s">
        <v>292</v>
      </c>
      <c r="J11" s="289" t="s">
        <v>291</v>
      </c>
      <c r="K11" s="289" t="s">
        <v>292</v>
      </c>
      <c r="L11" s="289" t="s">
        <v>291</v>
      </c>
      <c r="M11" s="289" t="s">
        <v>292</v>
      </c>
      <c r="N11" s="289" t="s">
        <v>291</v>
      </c>
      <c r="O11" s="289" t="s">
        <v>292</v>
      </c>
      <c r="P11" s="289" t="s">
        <v>293</v>
      </c>
    </row>
    <row r="12" spans="1:16" ht="9.75" customHeight="1">
      <c r="A12" s="683"/>
      <c r="B12" s="676"/>
      <c r="C12" s="269"/>
      <c r="D12" s="290" t="s">
        <v>294</v>
      </c>
      <c r="E12" s="290" t="s">
        <v>295</v>
      </c>
      <c r="F12" s="290" t="s">
        <v>294</v>
      </c>
      <c r="G12" s="290" t="s">
        <v>295</v>
      </c>
      <c r="H12" s="290" t="s">
        <v>294</v>
      </c>
      <c r="I12" s="290" t="s">
        <v>295</v>
      </c>
      <c r="J12" s="290" t="s">
        <v>294</v>
      </c>
      <c r="K12" s="290" t="s">
        <v>295</v>
      </c>
      <c r="L12" s="290" t="s">
        <v>294</v>
      </c>
      <c r="M12" s="290" t="s">
        <v>295</v>
      </c>
      <c r="N12" s="290" t="s">
        <v>294</v>
      </c>
      <c r="O12" s="290" t="s">
        <v>295</v>
      </c>
      <c r="P12" s="290" t="s">
        <v>296</v>
      </c>
    </row>
    <row r="13" spans="1:16" ht="17.25" customHeight="1">
      <c r="A13" s="280" t="s">
        <v>297</v>
      </c>
      <c r="B13" s="279" t="s">
        <v>68</v>
      </c>
      <c r="C13" s="285">
        <v>10</v>
      </c>
      <c r="D13" s="286">
        <v>0</v>
      </c>
      <c r="E13" s="286">
        <v>0</v>
      </c>
      <c r="F13" s="286">
        <v>2</v>
      </c>
      <c r="G13" s="286">
        <v>6</v>
      </c>
      <c r="H13" s="286">
        <v>2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</row>
    <row r="14" spans="1:16" ht="17.25" customHeight="1">
      <c r="A14" s="281" t="s">
        <v>191</v>
      </c>
      <c r="B14" s="282" t="s">
        <v>109</v>
      </c>
      <c r="C14" s="283">
        <v>38</v>
      </c>
      <c r="D14" s="284">
        <v>2</v>
      </c>
      <c r="E14" s="284">
        <v>0</v>
      </c>
      <c r="F14" s="284">
        <v>12</v>
      </c>
      <c r="G14" s="284">
        <v>16</v>
      </c>
      <c r="H14" s="284">
        <v>8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</row>
    <row r="15" spans="1:16" ht="17.25" customHeight="1">
      <c r="A15" s="280" t="s">
        <v>192</v>
      </c>
      <c r="B15" s="279" t="s">
        <v>110</v>
      </c>
      <c r="C15" s="277">
        <v>24</v>
      </c>
      <c r="D15" s="278">
        <v>0</v>
      </c>
      <c r="E15" s="278">
        <v>0</v>
      </c>
      <c r="F15" s="278">
        <v>18</v>
      </c>
      <c r="G15" s="278">
        <v>6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</row>
    <row r="16" spans="1:16" ht="17.25" customHeight="1">
      <c r="A16" s="281" t="s">
        <v>193</v>
      </c>
      <c r="B16" s="282" t="s">
        <v>111</v>
      </c>
      <c r="C16" s="283">
        <v>84</v>
      </c>
      <c r="D16" s="284">
        <v>1</v>
      </c>
      <c r="E16" s="284">
        <v>0</v>
      </c>
      <c r="F16" s="284">
        <v>46</v>
      </c>
      <c r="G16" s="284">
        <v>26</v>
      </c>
      <c r="H16" s="284">
        <v>3</v>
      </c>
      <c r="I16" s="284">
        <v>1</v>
      </c>
      <c r="J16" s="284">
        <v>1</v>
      </c>
      <c r="K16" s="284">
        <v>1</v>
      </c>
      <c r="L16" s="284">
        <v>0</v>
      </c>
      <c r="M16" s="284">
        <v>0</v>
      </c>
      <c r="N16" s="284">
        <v>1</v>
      </c>
      <c r="O16" s="284">
        <v>2</v>
      </c>
      <c r="P16" s="284">
        <v>2</v>
      </c>
    </row>
    <row r="17" spans="1:16" ht="17.25" customHeight="1">
      <c r="A17" s="280" t="s">
        <v>194</v>
      </c>
      <c r="B17" s="279" t="s">
        <v>112</v>
      </c>
      <c r="C17" s="277">
        <v>44</v>
      </c>
      <c r="D17" s="278">
        <v>4</v>
      </c>
      <c r="E17" s="278">
        <v>0</v>
      </c>
      <c r="F17" s="278">
        <v>26</v>
      </c>
      <c r="G17" s="278">
        <v>6</v>
      </c>
      <c r="H17" s="278">
        <v>7</v>
      </c>
      <c r="I17" s="278">
        <v>0</v>
      </c>
      <c r="J17" s="278">
        <v>1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</row>
    <row r="18" spans="1:16" ht="17.25" customHeight="1">
      <c r="A18" s="281" t="s">
        <v>195</v>
      </c>
      <c r="B18" s="282" t="s">
        <v>40</v>
      </c>
      <c r="C18" s="283">
        <v>67</v>
      </c>
      <c r="D18" s="284">
        <v>0</v>
      </c>
      <c r="E18" s="284">
        <v>0</v>
      </c>
      <c r="F18" s="284">
        <v>26</v>
      </c>
      <c r="G18" s="284">
        <v>12</v>
      </c>
      <c r="H18" s="284">
        <v>23</v>
      </c>
      <c r="I18" s="284">
        <v>1</v>
      </c>
      <c r="J18" s="284">
        <v>3</v>
      </c>
      <c r="K18" s="284">
        <v>0</v>
      </c>
      <c r="L18" s="284">
        <v>1</v>
      </c>
      <c r="M18" s="284">
        <v>0</v>
      </c>
      <c r="N18" s="284">
        <v>1</v>
      </c>
      <c r="O18" s="284">
        <v>0</v>
      </c>
      <c r="P18" s="284">
        <v>0</v>
      </c>
    </row>
    <row r="19" spans="1:16" ht="17.25" customHeight="1">
      <c r="A19" s="280" t="s">
        <v>196</v>
      </c>
      <c r="B19" s="279" t="s">
        <v>41</v>
      </c>
      <c r="C19" s="277">
        <v>50</v>
      </c>
      <c r="D19" s="278">
        <v>3</v>
      </c>
      <c r="E19" s="278">
        <v>0</v>
      </c>
      <c r="F19" s="278">
        <v>20</v>
      </c>
      <c r="G19" s="278">
        <v>16</v>
      </c>
      <c r="H19" s="278">
        <v>10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1</v>
      </c>
      <c r="O19" s="278">
        <v>0</v>
      </c>
      <c r="P19" s="278">
        <v>0</v>
      </c>
    </row>
    <row r="20" spans="1:16" ht="17.25" customHeight="1">
      <c r="A20" s="281" t="s">
        <v>197</v>
      </c>
      <c r="B20" s="282" t="s">
        <v>42</v>
      </c>
      <c r="C20" s="283">
        <v>15</v>
      </c>
      <c r="D20" s="284">
        <v>0</v>
      </c>
      <c r="E20" s="284">
        <v>0</v>
      </c>
      <c r="F20" s="284">
        <v>10</v>
      </c>
      <c r="G20" s="284"/>
      <c r="H20" s="284">
        <v>5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</row>
    <row r="21" spans="1:16" ht="17.25" customHeight="1">
      <c r="A21" s="280" t="s">
        <v>244</v>
      </c>
      <c r="B21" s="279" t="s">
        <v>43</v>
      </c>
      <c r="C21" s="277">
        <v>39</v>
      </c>
      <c r="D21" s="278">
        <v>0</v>
      </c>
      <c r="E21" s="278">
        <v>0</v>
      </c>
      <c r="F21" s="278">
        <v>20</v>
      </c>
      <c r="G21" s="278">
        <v>11</v>
      </c>
      <c r="H21" s="278">
        <v>8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</row>
    <row r="22" spans="1:16" ht="17.25" customHeight="1">
      <c r="A22" s="281" t="s">
        <v>298</v>
      </c>
      <c r="B22" s="282" t="s">
        <v>44</v>
      </c>
      <c r="C22" s="283">
        <v>14</v>
      </c>
      <c r="D22" s="284">
        <v>0</v>
      </c>
      <c r="E22" s="284">
        <v>0</v>
      </c>
      <c r="F22" s="284">
        <v>8</v>
      </c>
      <c r="G22" s="284">
        <v>3</v>
      </c>
      <c r="H22" s="284">
        <v>2</v>
      </c>
      <c r="I22" s="284">
        <v>0</v>
      </c>
      <c r="J22" s="284">
        <v>0</v>
      </c>
      <c r="K22" s="284">
        <v>0</v>
      </c>
      <c r="L22" s="284">
        <v>1</v>
      </c>
      <c r="M22" s="284">
        <v>0</v>
      </c>
      <c r="N22" s="284">
        <v>0</v>
      </c>
      <c r="O22" s="284">
        <v>0</v>
      </c>
      <c r="P22" s="284">
        <v>0</v>
      </c>
    </row>
    <row r="23" spans="1:16" ht="17.25" customHeight="1">
      <c r="A23" s="280" t="s">
        <v>198</v>
      </c>
      <c r="B23" s="279" t="s">
        <v>45</v>
      </c>
      <c r="C23" s="277">
        <v>13</v>
      </c>
      <c r="D23" s="278">
        <v>0</v>
      </c>
      <c r="E23" s="278">
        <v>0</v>
      </c>
      <c r="F23" s="278">
        <v>9</v>
      </c>
      <c r="G23" s="278">
        <v>3</v>
      </c>
      <c r="H23" s="278">
        <v>1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8">
        <v>0</v>
      </c>
    </row>
    <row r="24" spans="1:16" ht="17.25" customHeight="1">
      <c r="A24" s="281" t="s">
        <v>299</v>
      </c>
      <c r="B24" s="282" t="s">
        <v>46</v>
      </c>
      <c r="C24" s="283">
        <v>38</v>
      </c>
      <c r="D24" s="284">
        <v>1</v>
      </c>
      <c r="E24" s="284">
        <v>0</v>
      </c>
      <c r="F24" s="284">
        <v>24</v>
      </c>
      <c r="G24" s="284">
        <v>8</v>
      </c>
      <c r="H24" s="284">
        <v>5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</row>
    <row r="25" spans="1:16" ht="17.25" customHeight="1">
      <c r="A25" s="280" t="s">
        <v>199</v>
      </c>
      <c r="B25" s="279" t="s">
        <v>47</v>
      </c>
      <c r="C25" s="277">
        <v>15</v>
      </c>
      <c r="D25" s="278">
        <v>0</v>
      </c>
      <c r="E25" s="278">
        <v>0</v>
      </c>
      <c r="F25" s="278">
        <v>2</v>
      </c>
      <c r="G25" s="278">
        <v>7</v>
      </c>
      <c r="H25" s="278">
        <v>4</v>
      </c>
      <c r="I25" s="278">
        <v>0</v>
      </c>
      <c r="J25" s="278">
        <v>0</v>
      </c>
      <c r="K25" s="278">
        <v>0</v>
      </c>
      <c r="L25" s="278">
        <v>2</v>
      </c>
      <c r="M25" s="278">
        <v>0</v>
      </c>
      <c r="N25" s="278">
        <v>0</v>
      </c>
      <c r="O25" s="278">
        <v>0</v>
      </c>
      <c r="P25" s="278">
        <v>0</v>
      </c>
    </row>
    <row r="26" spans="1:16" ht="17.25" customHeight="1">
      <c r="A26" s="281" t="s">
        <v>300</v>
      </c>
      <c r="B26" s="282" t="s">
        <v>48</v>
      </c>
      <c r="C26" s="283">
        <v>22</v>
      </c>
      <c r="D26" s="284">
        <v>0</v>
      </c>
      <c r="E26" s="284">
        <v>0</v>
      </c>
      <c r="F26" s="284">
        <v>7</v>
      </c>
      <c r="G26" s="284">
        <v>11</v>
      </c>
      <c r="H26" s="284">
        <v>3</v>
      </c>
      <c r="I26" s="284">
        <v>0</v>
      </c>
      <c r="J26" s="284">
        <v>1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</row>
    <row r="27" spans="1:16" ht="17.25" customHeight="1">
      <c r="A27" s="280" t="s">
        <v>301</v>
      </c>
      <c r="B27" s="279" t="s">
        <v>49</v>
      </c>
      <c r="C27" s="277">
        <v>38</v>
      </c>
      <c r="D27" s="278">
        <v>0</v>
      </c>
      <c r="E27" s="278">
        <v>0</v>
      </c>
      <c r="F27" s="278">
        <v>29</v>
      </c>
      <c r="G27" s="278">
        <v>4</v>
      </c>
      <c r="H27" s="278">
        <v>5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</row>
    <row r="28" spans="1:16" ht="17.25" customHeight="1">
      <c r="A28" s="281" t="s">
        <v>200</v>
      </c>
      <c r="B28" s="282" t="s">
        <v>50</v>
      </c>
      <c r="C28" s="283">
        <v>196</v>
      </c>
      <c r="D28" s="284">
        <v>2</v>
      </c>
      <c r="E28" s="284">
        <v>1</v>
      </c>
      <c r="F28" s="284">
        <v>35</v>
      </c>
      <c r="G28" s="284">
        <v>81</v>
      </c>
      <c r="H28" s="284">
        <v>50</v>
      </c>
      <c r="I28" s="284">
        <v>22</v>
      </c>
      <c r="J28" s="284">
        <v>1</v>
      </c>
      <c r="K28" s="284">
        <v>2</v>
      </c>
      <c r="L28" s="284">
        <v>2</v>
      </c>
      <c r="M28" s="284">
        <v>0</v>
      </c>
      <c r="N28" s="284">
        <v>0</v>
      </c>
      <c r="O28" s="284">
        <v>0</v>
      </c>
      <c r="P28" s="284">
        <v>0</v>
      </c>
    </row>
    <row r="29" spans="1:16" ht="17.25" customHeight="1">
      <c r="A29" s="280" t="s">
        <v>302</v>
      </c>
      <c r="B29" s="279" t="s">
        <v>51</v>
      </c>
      <c r="C29" s="277">
        <v>53</v>
      </c>
      <c r="D29" s="278">
        <v>1</v>
      </c>
      <c r="E29" s="278">
        <v>0</v>
      </c>
      <c r="F29" s="278">
        <v>22</v>
      </c>
      <c r="G29" s="278">
        <v>10</v>
      </c>
      <c r="H29" s="278">
        <v>18</v>
      </c>
      <c r="I29" s="278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1</v>
      </c>
      <c r="O29" s="278">
        <v>1</v>
      </c>
      <c r="P29" s="278">
        <v>0</v>
      </c>
    </row>
    <row r="30" spans="1:16" ht="17.25" customHeight="1">
      <c r="A30" s="281" t="s">
        <v>303</v>
      </c>
      <c r="B30" s="282" t="s">
        <v>52</v>
      </c>
      <c r="C30" s="283">
        <v>35</v>
      </c>
      <c r="D30" s="284">
        <v>0</v>
      </c>
      <c r="E30" s="284">
        <v>0</v>
      </c>
      <c r="F30" s="284">
        <v>10</v>
      </c>
      <c r="G30" s="284">
        <v>17</v>
      </c>
      <c r="H30" s="284">
        <v>5</v>
      </c>
      <c r="I30" s="284">
        <v>2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1</v>
      </c>
      <c r="P30" s="284">
        <v>0</v>
      </c>
    </row>
    <row r="31" spans="1:16" ht="20.25" customHeight="1">
      <c r="A31" s="687" t="s">
        <v>27</v>
      </c>
      <c r="B31" s="687"/>
      <c r="C31" s="292">
        <f>SUM(C13:C30)</f>
        <v>795</v>
      </c>
      <c r="D31" s="292">
        <v>14</v>
      </c>
      <c r="E31" s="292">
        <v>1</v>
      </c>
      <c r="F31" s="292">
        <v>326</v>
      </c>
      <c r="G31" s="292">
        <v>243</v>
      </c>
      <c r="H31" s="292">
        <v>159</v>
      </c>
      <c r="I31" s="292">
        <v>26</v>
      </c>
      <c r="J31" s="292">
        <v>7</v>
      </c>
      <c r="K31" s="292">
        <v>3</v>
      </c>
      <c r="L31" s="292">
        <v>6</v>
      </c>
      <c r="M31" s="292">
        <f>SUM(M13:M30)</f>
        <v>0</v>
      </c>
      <c r="N31" s="292">
        <v>4</v>
      </c>
      <c r="O31" s="292">
        <v>4</v>
      </c>
      <c r="P31" s="292">
        <v>2</v>
      </c>
    </row>
  </sheetData>
  <sheetProtection/>
  <mergeCells count="30">
    <mergeCell ref="G4:K4"/>
    <mergeCell ref="A31:B31"/>
    <mergeCell ref="D10:E10"/>
    <mergeCell ref="F10:G10"/>
    <mergeCell ref="N10:O10"/>
    <mergeCell ref="J9:K9"/>
    <mergeCell ref="L9:M9"/>
    <mergeCell ref="D9:E9"/>
    <mergeCell ref="F9:G9"/>
    <mergeCell ref="H9:I9"/>
    <mergeCell ref="L10:M10"/>
    <mergeCell ref="H10:I10"/>
    <mergeCell ref="J10:K10"/>
    <mergeCell ref="A5:A12"/>
    <mergeCell ref="J6:M6"/>
    <mergeCell ref="D8:E8"/>
    <mergeCell ref="F8:G8"/>
    <mergeCell ref="D6:E6"/>
    <mergeCell ref="F6:I6"/>
    <mergeCell ref="D7:E7"/>
    <mergeCell ref="N8:O8"/>
    <mergeCell ref="H1:I1"/>
    <mergeCell ref="A2:P2"/>
    <mergeCell ref="A3:P3"/>
    <mergeCell ref="J8:K8"/>
    <mergeCell ref="N6:P6"/>
    <mergeCell ref="B5:B12"/>
    <mergeCell ref="N9:O9"/>
    <mergeCell ref="H8:I8"/>
    <mergeCell ref="L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zoomScale="85" zoomScaleNormal="85" zoomScalePageLayoutView="0" workbookViewId="0" topLeftCell="A1">
      <selection activeCell="S7" sqref="S7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2:18" s="45" customFormat="1" ht="45.75" customHeight="1">
      <c r="B1" s="513" t="s">
        <v>337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</row>
    <row r="2" spans="1:19" s="50" customFormat="1" ht="33" customHeight="1">
      <c r="A2" s="501"/>
      <c r="B2" s="501" t="s">
        <v>30</v>
      </c>
      <c r="C2" s="504" t="s">
        <v>148</v>
      </c>
      <c r="D2" s="509" t="s">
        <v>149</v>
      </c>
      <c r="E2" s="510"/>
      <c r="F2" s="503" t="s">
        <v>150</v>
      </c>
      <c r="G2" s="503"/>
      <c r="H2" s="507" t="s">
        <v>151</v>
      </c>
      <c r="I2" s="508"/>
      <c r="J2" s="507" t="s">
        <v>152</v>
      </c>
      <c r="K2" s="508"/>
      <c r="L2" s="507" t="s">
        <v>153</v>
      </c>
      <c r="M2" s="511"/>
      <c r="N2" s="503" t="s">
        <v>154</v>
      </c>
      <c r="O2" s="503" t="s">
        <v>155</v>
      </c>
      <c r="P2" s="503" t="s">
        <v>156</v>
      </c>
      <c r="Q2" s="503" t="s">
        <v>157</v>
      </c>
      <c r="R2" s="509" t="s">
        <v>27</v>
      </c>
      <c r="S2" s="512" t="s">
        <v>309</v>
      </c>
    </row>
    <row r="3" spans="1:19" s="50" customFormat="1" ht="64.5" customHeight="1">
      <c r="A3" s="502"/>
      <c r="B3" s="506"/>
      <c r="C3" s="505"/>
      <c r="D3" s="71" t="s">
        <v>158</v>
      </c>
      <c r="E3" s="71" t="s">
        <v>159</v>
      </c>
      <c r="F3" s="71" t="s">
        <v>158</v>
      </c>
      <c r="G3" s="71" t="s">
        <v>159</v>
      </c>
      <c r="H3" s="71" t="s">
        <v>158</v>
      </c>
      <c r="I3" s="71" t="s">
        <v>159</v>
      </c>
      <c r="J3" s="71" t="s">
        <v>158</v>
      </c>
      <c r="K3" s="71" t="s">
        <v>159</v>
      </c>
      <c r="L3" s="71" t="s">
        <v>158</v>
      </c>
      <c r="M3" s="71" t="s">
        <v>159</v>
      </c>
      <c r="N3" s="503"/>
      <c r="O3" s="503"/>
      <c r="P3" s="503"/>
      <c r="Q3" s="503"/>
      <c r="R3" s="509"/>
      <c r="S3" s="512"/>
    </row>
    <row r="4" spans="1:19" s="50" customFormat="1" ht="12.75" customHeight="1">
      <c r="A4" s="60"/>
      <c r="B4" s="72" t="s">
        <v>160</v>
      </c>
      <c r="C4" s="73">
        <v>1</v>
      </c>
      <c r="D4" s="73">
        <v>2</v>
      </c>
      <c r="E4" s="73">
        <v>3</v>
      </c>
      <c r="F4" s="73">
        <v>4</v>
      </c>
      <c r="G4" s="73">
        <v>5</v>
      </c>
      <c r="H4" s="73">
        <v>6</v>
      </c>
      <c r="I4" s="73">
        <v>7</v>
      </c>
      <c r="J4" s="73">
        <v>8</v>
      </c>
      <c r="K4" s="73">
        <v>9</v>
      </c>
      <c r="L4" s="73">
        <v>10</v>
      </c>
      <c r="M4" s="73">
        <v>11</v>
      </c>
      <c r="N4" s="73">
        <v>12</v>
      </c>
      <c r="O4" s="73">
        <v>13</v>
      </c>
      <c r="P4" s="73">
        <v>14</v>
      </c>
      <c r="Q4" s="73">
        <v>15</v>
      </c>
      <c r="R4" s="74"/>
      <c r="S4" s="58"/>
    </row>
    <row r="5" spans="1:20" ht="21" customHeight="1">
      <c r="A5" s="7">
        <v>1</v>
      </c>
      <c r="B5" s="77" t="s">
        <v>35</v>
      </c>
      <c r="C5" s="86" t="s">
        <v>338</v>
      </c>
      <c r="D5" s="85">
        <v>99</v>
      </c>
      <c r="E5" s="79">
        <v>61</v>
      </c>
      <c r="F5" s="85">
        <v>38</v>
      </c>
      <c r="G5" s="85">
        <v>23</v>
      </c>
      <c r="H5" s="86">
        <v>26</v>
      </c>
      <c r="I5" s="294">
        <v>37</v>
      </c>
      <c r="J5" s="295">
        <v>9</v>
      </c>
      <c r="K5" s="80">
        <v>330</v>
      </c>
      <c r="L5" s="78">
        <v>10</v>
      </c>
      <c r="M5" s="78">
        <v>42</v>
      </c>
      <c r="N5" s="78">
        <v>3555</v>
      </c>
      <c r="O5" s="79" t="s">
        <v>339</v>
      </c>
      <c r="P5" s="91">
        <v>269</v>
      </c>
      <c r="Q5" s="79">
        <v>2</v>
      </c>
      <c r="R5" s="81">
        <f>C5+D5+E5+F5+G5+H5+I5+J5+K5+L5+M5+N5+O5+P5+Q5</f>
        <v>4596</v>
      </c>
      <c r="S5" s="296">
        <v>4659</v>
      </c>
      <c r="T5" t="s">
        <v>161</v>
      </c>
    </row>
    <row r="6" spans="1:20" ht="21" customHeight="1">
      <c r="A6" s="76">
        <v>2</v>
      </c>
      <c r="B6" s="297" t="s">
        <v>36</v>
      </c>
      <c r="C6" s="82" t="s">
        <v>303</v>
      </c>
      <c r="D6" s="83">
        <v>52</v>
      </c>
      <c r="E6" s="83">
        <v>7</v>
      </c>
      <c r="F6" s="83">
        <v>79</v>
      </c>
      <c r="G6" s="83">
        <v>24</v>
      </c>
      <c r="H6" s="82">
        <v>181</v>
      </c>
      <c r="I6" s="298">
        <v>243</v>
      </c>
      <c r="J6" s="299">
        <v>3</v>
      </c>
      <c r="K6" s="84">
        <v>270</v>
      </c>
      <c r="L6" s="82">
        <v>28</v>
      </c>
      <c r="M6" s="82">
        <v>27</v>
      </c>
      <c r="N6" s="82">
        <v>3798</v>
      </c>
      <c r="O6" s="83" t="s">
        <v>340</v>
      </c>
      <c r="P6" s="398">
        <v>57</v>
      </c>
      <c r="Q6" s="83">
        <v>4980</v>
      </c>
      <c r="R6" s="204">
        <f aca="true" t="shared" si="0" ref="R6:R23">C6+D6+E6+F6+G6+H6+I6+J6+K6+L6+M6+N6+O6+P6+Q6</f>
        <v>9875</v>
      </c>
      <c r="S6" s="300">
        <v>10397</v>
      </c>
      <c r="T6" t="s">
        <v>162</v>
      </c>
    </row>
    <row r="7" spans="1:20" ht="21" customHeight="1">
      <c r="A7" s="7">
        <v>3</v>
      </c>
      <c r="B7" s="64" t="s">
        <v>37</v>
      </c>
      <c r="C7" s="86" t="s">
        <v>341</v>
      </c>
      <c r="D7" s="85">
        <v>361</v>
      </c>
      <c r="E7" s="79">
        <v>48</v>
      </c>
      <c r="F7" s="85">
        <v>133</v>
      </c>
      <c r="G7" s="85">
        <v>20</v>
      </c>
      <c r="H7" s="86">
        <v>77</v>
      </c>
      <c r="I7" s="294">
        <v>53</v>
      </c>
      <c r="J7" s="295">
        <v>13</v>
      </c>
      <c r="K7" s="80">
        <v>502</v>
      </c>
      <c r="L7" s="78">
        <v>26</v>
      </c>
      <c r="M7" s="78">
        <v>55</v>
      </c>
      <c r="N7" s="78">
        <v>10281</v>
      </c>
      <c r="O7" s="79" t="s">
        <v>342</v>
      </c>
      <c r="P7" s="91">
        <v>205</v>
      </c>
      <c r="Q7" s="79">
        <v>1</v>
      </c>
      <c r="R7" s="81">
        <f t="shared" si="0"/>
        <v>11994</v>
      </c>
      <c r="S7" s="301">
        <v>12737</v>
      </c>
      <c r="T7" t="s">
        <v>163</v>
      </c>
    </row>
    <row r="8" spans="1:20" ht="21" customHeight="1">
      <c r="A8" s="76">
        <v>4</v>
      </c>
      <c r="B8" s="297" t="s">
        <v>38</v>
      </c>
      <c r="C8" s="82" t="s">
        <v>343</v>
      </c>
      <c r="D8" s="83">
        <v>412</v>
      </c>
      <c r="E8" s="83">
        <v>127</v>
      </c>
      <c r="F8" s="83">
        <v>1994</v>
      </c>
      <c r="G8" s="83">
        <v>648</v>
      </c>
      <c r="H8" s="82">
        <v>263</v>
      </c>
      <c r="I8" s="298">
        <v>253</v>
      </c>
      <c r="J8" s="299">
        <v>297</v>
      </c>
      <c r="K8" s="84">
        <v>2399</v>
      </c>
      <c r="L8" s="82">
        <v>151</v>
      </c>
      <c r="M8" s="82">
        <v>264</v>
      </c>
      <c r="N8" s="82">
        <v>19123</v>
      </c>
      <c r="O8" s="83" t="s">
        <v>344</v>
      </c>
      <c r="P8" s="398">
        <v>420</v>
      </c>
      <c r="Q8" s="83">
        <v>29</v>
      </c>
      <c r="R8" s="204">
        <f t="shared" si="0"/>
        <v>26862</v>
      </c>
      <c r="S8" s="300">
        <v>27198</v>
      </c>
      <c r="T8" t="s">
        <v>164</v>
      </c>
    </row>
    <row r="9" spans="1:20" ht="21" customHeight="1">
      <c r="A9" s="7">
        <v>5</v>
      </c>
      <c r="B9" s="64" t="s">
        <v>39</v>
      </c>
      <c r="C9" s="86" t="s">
        <v>345</v>
      </c>
      <c r="D9" s="85">
        <v>352</v>
      </c>
      <c r="E9" s="79">
        <v>24</v>
      </c>
      <c r="F9" s="85">
        <v>549</v>
      </c>
      <c r="G9" s="85">
        <v>66</v>
      </c>
      <c r="H9" s="86">
        <v>285</v>
      </c>
      <c r="I9" s="294">
        <v>156</v>
      </c>
      <c r="J9" s="295">
        <v>89</v>
      </c>
      <c r="K9" s="80">
        <v>1636</v>
      </c>
      <c r="L9" s="78">
        <v>54</v>
      </c>
      <c r="M9" s="78">
        <v>143</v>
      </c>
      <c r="N9" s="78">
        <v>19771</v>
      </c>
      <c r="O9" s="79" t="s">
        <v>346</v>
      </c>
      <c r="P9" s="91">
        <v>313</v>
      </c>
      <c r="Q9" s="79">
        <v>25</v>
      </c>
      <c r="R9" s="81">
        <f t="shared" si="0"/>
        <v>23894</v>
      </c>
      <c r="S9" s="301">
        <v>24382</v>
      </c>
      <c r="T9" t="s">
        <v>165</v>
      </c>
    </row>
    <row r="10" spans="1:20" ht="21" customHeight="1">
      <c r="A10" s="76">
        <v>6</v>
      </c>
      <c r="B10" s="297" t="s">
        <v>40</v>
      </c>
      <c r="C10" s="82" t="s">
        <v>347</v>
      </c>
      <c r="D10" s="83">
        <v>425</v>
      </c>
      <c r="E10" s="83">
        <v>32</v>
      </c>
      <c r="F10" s="83">
        <v>805</v>
      </c>
      <c r="G10" s="83">
        <v>214</v>
      </c>
      <c r="H10" s="82">
        <v>982</v>
      </c>
      <c r="I10" s="298">
        <v>1052</v>
      </c>
      <c r="J10" s="299">
        <v>51</v>
      </c>
      <c r="K10" s="84">
        <v>1182</v>
      </c>
      <c r="L10" s="82">
        <v>57</v>
      </c>
      <c r="M10" s="82">
        <v>213</v>
      </c>
      <c r="N10" s="82">
        <v>17521</v>
      </c>
      <c r="O10" s="83" t="s">
        <v>320</v>
      </c>
      <c r="P10" s="398">
        <v>352</v>
      </c>
      <c r="Q10" s="83">
        <v>11</v>
      </c>
      <c r="R10" s="204">
        <f t="shared" si="0"/>
        <v>23411</v>
      </c>
      <c r="S10" s="300">
        <v>24403</v>
      </c>
      <c r="T10" t="s">
        <v>166</v>
      </c>
    </row>
    <row r="11" spans="1:20" ht="21" customHeight="1">
      <c r="A11" s="7">
        <v>7</v>
      </c>
      <c r="B11" s="64" t="s">
        <v>41</v>
      </c>
      <c r="C11" s="86" t="s">
        <v>348</v>
      </c>
      <c r="D11" s="85">
        <v>92</v>
      </c>
      <c r="E11" s="79">
        <v>36</v>
      </c>
      <c r="F11" s="85">
        <v>139</v>
      </c>
      <c r="G11" s="85">
        <v>53</v>
      </c>
      <c r="H11" s="86">
        <v>202</v>
      </c>
      <c r="I11" s="294">
        <v>372</v>
      </c>
      <c r="J11" s="295">
        <v>12</v>
      </c>
      <c r="K11" s="80">
        <v>487</v>
      </c>
      <c r="L11" s="78">
        <v>37</v>
      </c>
      <c r="M11" s="78">
        <v>40</v>
      </c>
      <c r="N11" s="78">
        <v>7225</v>
      </c>
      <c r="O11" s="79" t="s">
        <v>349</v>
      </c>
      <c r="P11" s="91">
        <v>186</v>
      </c>
      <c r="Q11" s="79">
        <v>2880</v>
      </c>
      <c r="R11" s="81">
        <f t="shared" si="0"/>
        <v>11930</v>
      </c>
      <c r="S11" s="301">
        <v>12473</v>
      </c>
      <c r="T11" t="s">
        <v>167</v>
      </c>
    </row>
    <row r="12" spans="1:20" ht="21" customHeight="1">
      <c r="A12" s="76">
        <v>8</v>
      </c>
      <c r="B12" s="297" t="s">
        <v>42</v>
      </c>
      <c r="C12" s="82" t="s">
        <v>200</v>
      </c>
      <c r="D12" s="83">
        <v>92</v>
      </c>
      <c r="E12" s="83">
        <v>22</v>
      </c>
      <c r="F12" s="83">
        <v>59</v>
      </c>
      <c r="G12" s="83">
        <v>42</v>
      </c>
      <c r="H12" s="82">
        <v>53</v>
      </c>
      <c r="I12" s="298">
        <v>145</v>
      </c>
      <c r="J12" s="299">
        <v>11</v>
      </c>
      <c r="K12" s="84">
        <v>329</v>
      </c>
      <c r="L12" s="82">
        <v>10</v>
      </c>
      <c r="M12" s="82">
        <v>63</v>
      </c>
      <c r="N12" s="82">
        <v>4441</v>
      </c>
      <c r="O12" s="83" t="s">
        <v>318</v>
      </c>
      <c r="P12" s="398">
        <v>169</v>
      </c>
      <c r="Q12" s="83">
        <v>9</v>
      </c>
      <c r="R12" s="204">
        <f t="shared" si="0"/>
        <v>5587</v>
      </c>
      <c r="S12" s="300">
        <v>6026</v>
      </c>
      <c r="T12" t="s">
        <v>168</v>
      </c>
    </row>
    <row r="13" spans="1:20" ht="21" customHeight="1">
      <c r="A13" s="7">
        <v>9</v>
      </c>
      <c r="B13" s="64" t="s">
        <v>43</v>
      </c>
      <c r="C13" s="86" t="s">
        <v>341</v>
      </c>
      <c r="D13" s="85">
        <v>194</v>
      </c>
      <c r="E13" s="79">
        <v>31</v>
      </c>
      <c r="F13" s="85">
        <v>289</v>
      </c>
      <c r="G13" s="85">
        <v>67</v>
      </c>
      <c r="H13" s="86">
        <v>257</v>
      </c>
      <c r="I13" s="294">
        <v>241</v>
      </c>
      <c r="J13" s="295">
        <v>20</v>
      </c>
      <c r="K13" s="80">
        <v>449</v>
      </c>
      <c r="L13" s="78">
        <v>33</v>
      </c>
      <c r="M13" s="78">
        <v>81</v>
      </c>
      <c r="N13" s="78">
        <v>8216</v>
      </c>
      <c r="O13" s="79" t="s">
        <v>350</v>
      </c>
      <c r="P13" s="91">
        <v>215</v>
      </c>
      <c r="Q13" s="79">
        <v>19</v>
      </c>
      <c r="R13" s="81">
        <f t="shared" si="0"/>
        <v>10335</v>
      </c>
      <c r="S13" s="301">
        <v>10507</v>
      </c>
      <c r="T13" t="s">
        <v>169</v>
      </c>
    </row>
    <row r="14" spans="1:20" ht="21" customHeight="1">
      <c r="A14" s="76">
        <v>10</v>
      </c>
      <c r="B14" s="297" t="s">
        <v>44</v>
      </c>
      <c r="C14" s="82" t="s">
        <v>304</v>
      </c>
      <c r="D14" s="83">
        <v>54</v>
      </c>
      <c r="E14" s="83">
        <v>26</v>
      </c>
      <c r="F14" s="83">
        <v>21</v>
      </c>
      <c r="G14" s="83">
        <v>11</v>
      </c>
      <c r="H14" s="82">
        <v>39</v>
      </c>
      <c r="I14" s="298">
        <v>50</v>
      </c>
      <c r="J14" s="299">
        <v>5</v>
      </c>
      <c r="K14" s="84">
        <v>216</v>
      </c>
      <c r="L14" s="82">
        <v>12</v>
      </c>
      <c r="M14" s="82">
        <v>27</v>
      </c>
      <c r="N14" s="82">
        <v>2773</v>
      </c>
      <c r="O14" s="83" t="s">
        <v>351</v>
      </c>
      <c r="P14" s="398">
        <v>96</v>
      </c>
      <c r="Q14" s="83">
        <v>6</v>
      </c>
      <c r="R14" s="204">
        <f t="shared" si="0"/>
        <v>3413</v>
      </c>
      <c r="S14" s="300">
        <v>3725</v>
      </c>
      <c r="T14" t="s">
        <v>170</v>
      </c>
    </row>
    <row r="15" spans="1:20" ht="21" customHeight="1">
      <c r="A15" s="7">
        <v>11</v>
      </c>
      <c r="B15" s="64" t="s">
        <v>45</v>
      </c>
      <c r="C15" s="86" t="s">
        <v>302</v>
      </c>
      <c r="D15" s="85">
        <v>87</v>
      </c>
      <c r="E15" s="79">
        <v>14</v>
      </c>
      <c r="F15" s="85">
        <v>274</v>
      </c>
      <c r="G15" s="85">
        <v>83</v>
      </c>
      <c r="H15" s="86">
        <v>193</v>
      </c>
      <c r="I15" s="294">
        <v>212</v>
      </c>
      <c r="J15" s="295">
        <v>9</v>
      </c>
      <c r="K15" s="80">
        <v>620</v>
      </c>
      <c r="L15" s="78">
        <v>12</v>
      </c>
      <c r="M15" s="78">
        <v>66</v>
      </c>
      <c r="N15" s="78">
        <v>4916</v>
      </c>
      <c r="O15" s="79" t="s">
        <v>352</v>
      </c>
      <c r="P15" s="91">
        <v>92</v>
      </c>
      <c r="Q15" s="79">
        <v>4</v>
      </c>
      <c r="R15" s="81">
        <f t="shared" si="0"/>
        <v>6684</v>
      </c>
      <c r="S15" s="301">
        <v>6721</v>
      </c>
      <c r="T15" t="s">
        <v>171</v>
      </c>
    </row>
    <row r="16" spans="1:20" ht="21" customHeight="1">
      <c r="A16" s="76">
        <v>12</v>
      </c>
      <c r="B16" s="297" t="s">
        <v>46</v>
      </c>
      <c r="C16" s="82" t="s">
        <v>353</v>
      </c>
      <c r="D16" s="83">
        <v>119</v>
      </c>
      <c r="E16" s="83">
        <v>64</v>
      </c>
      <c r="F16" s="83">
        <v>213</v>
      </c>
      <c r="G16" s="83">
        <v>66</v>
      </c>
      <c r="H16" s="82">
        <v>306</v>
      </c>
      <c r="I16" s="298">
        <v>521</v>
      </c>
      <c r="J16" s="299">
        <v>19</v>
      </c>
      <c r="K16" s="84">
        <v>533</v>
      </c>
      <c r="L16" s="82">
        <v>38</v>
      </c>
      <c r="M16" s="82">
        <v>65</v>
      </c>
      <c r="N16" s="82">
        <v>7437</v>
      </c>
      <c r="O16" s="83" t="s">
        <v>354</v>
      </c>
      <c r="P16" s="398">
        <v>241</v>
      </c>
      <c r="Q16" s="83">
        <v>9</v>
      </c>
      <c r="R16" s="204">
        <f t="shared" si="0"/>
        <v>9867</v>
      </c>
      <c r="S16" s="300">
        <v>9960</v>
      </c>
      <c r="T16" t="s">
        <v>172</v>
      </c>
    </row>
    <row r="17" spans="1:20" ht="21" customHeight="1">
      <c r="A17" s="7">
        <v>13</v>
      </c>
      <c r="B17" s="64" t="s">
        <v>47</v>
      </c>
      <c r="C17" s="86" t="s">
        <v>299</v>
      </c>
      <c r="D17" s="85">
        <v>57</v>
      </c>
      <c r="E17" s="79">
        <v>19</v>
      </c>
      <c r="F17" s="85">
        <v>22</v>
      </c>
      <c r="G17" s="85">
        <v>6</v>
      </c>
      <c r="H17" s="86">
        <v>188</v>
      </c>
      <c r="I17" s="294">
        <v>313</v>
      </c>
      <c r="J17" s="295">
        <v>7</v>
      </c>
      <c r="K17" s="80">
        <v>214</v>
      </c>
      <c r="L17" s="78">
        <v>10</v>
      </c>
      <c r="M17" s="78">
        <v>45</v>
      </c>
      <c r="N17" s="78">
        <v>3031</v>
      </c>
      <c r="O17" s="79" t="s">
        <v>355</v>
      </c>
      <c r="P17" s="91">
        <v>142</v>
      </c>
      <c r="Q17" s="79">
        <v>8</v>
      </c>
      <c r="R17" s="81">
        <f t="shared" si="0"/>
        <v>4145</v>
      </c>
      <c r="S17" s="301">
        <v>4264</v>
      </c>
      <c r="T17" t="s">
        <v>173</v>
      </c>
    </row>
    <row r="18" spans="1:20" ht="21" customHeight="1">
      <c r="A18" s="76">
        <v>14</v>
      </c>
      <c r="B18" s="297" t="s">
        <v>48</v>
      </c>
      <c r="C18" s="82" t="s">
        <v>348</v>
      </c>
      <c r="D18" s="83">
        <v>85</v>
      </c>
      <c r="E18" s="83">
        <v>13</v>
      </c>
      <c r="F18" s="83">
        <v>175</v>
      </c>
      <c r="G18" s="83">
        <v>47</v>
      </c>
      <c r="H18" s="82">
        <v>70</v>
      </c>
      <c r="I18" s="298">
        <v>80</v>
      </c>
      <c r="J18" s="299">
        <v>23</v>
      </c>
      <c r="K18" s="84">
        <v>505</v>
      </c>
      <c r="L18" s="82">
        <v>29</v>
      </c>
      <c r="M18" s="82">
        <v>312</v>
      </c>
      <c r="N18" s="82">
        <v>5634</v>
      </c>
      <c r="O18" s="83" t="s">
        <v>356</v>
      </c>
      <c r="P18" s="398">
        <v>126</v>
      </c>
      <c r="Q18" s="83">
        <v>13</v>
      </c>
      <c r="R18" s="204">
        <f t="shared" si="0"/>
        <v>7220</v>
      </c>
      <c r="S18" s="300">
        <v>7401</v>
      </c>
      <c r="T18" t="s">
        <v>174</v>
      </c>
    </row>
    <row r="19" spans="1:20" ht="21" customHeight="1">
      <c r="A19" s="7">
        <v>15</v>
      </c>
      <c r="B19" s="64" t="s">
        <v>49</v>
      </c>
      <c r="C19" s="86" t="s">
        <v>357</v>
      </c>
      <c r="D19" s="85">
        <v>91</v>
      </c>
      <c r="E19" s="79">
        <v>12</v>
      </c>
      <c r="F19" s="85">
        <v>47</v>
      </c>
      <c r="G19" s="85">
        <v>49</v>
      </c>
      <c r="H19" s="86">
        <v>118</v>
      </c>
      <c r="I19" s="294">
        <v>123</v>
      </c>
      <c r="J19" s="295">
        <v>7</v>
      </c>
      <c r="K19" s="80">
        <v>259</v>
      </c>
      <c r="L19" s="78">
        <v>34</v>
      </c>
      <c r="M19" s="78">
        <v>13</v>
      </c>
      <c r="N19" s="78">
        <v>5241</v>
      </c>
      <c r="O19" s="79" t="s">
        <v>358</v>
      </c>
      <c r="P19" s="91">
        <v>116</v>
      </c>
      <c r="Q19" s="79">
        <v>2</v>
      </c>
      <c r="R19" s="81">
        <f t="shared" si="0"/>
        <v>6239</v>
      </c>
      <c r="S19" s="301">
        <v>6583</v>
      </c>
      <c r="T19" t="s">
        <v>175</v>
      </c>
    </row>
    <row r="20" spans="1:20" ht="21" customHeight="1">
      <c r="A20" s="76">
        <v>16</v>
      </c>
      <c r="B20" s="297" t="s">
        <v>50</v>
      </c>
      <c r="C20" s="82" t="s">
        <v>304</v>
      </c>
      <c r="D20" s="83">
        <v>82</v>
      </c>
      <c r="E20" s="83">
        <v>19</v>
      </c>
      <c r="F20" s="83">
        <v>255</v>
      </c>
      <c r="G20" s="83">
        <v>98</v>
      </c>
      <c r="H20" s="82">
        <v>65</v>
      </c>
      <c r="I20" s="298">
        <v>156</v>
      </c>
      <c r="J20" s="299">
        <v>18</v>
      </c>
      <c r="K20" s="84">
        <v>343</v>
      </c>
      <c r="L20" s="82">
        <v>127</v>
      </c>
      <c r="M20" s="82">
        <v>781</v>
      </c>
      <c r="N20" s="82">
        <v>3438</v>
      </c>
      <c r="O20" s="83" t="s">
        <v>340</v>
      </c>
      <c r="P20" s="398">
        <v>101</v>
      </c>
      <c r="Q20" s="83">
        <v>24</v>
      </c>
      <c r="R20" s="204">
        <f t="shared" si="0"/>
        <v>5634</v>
      </c>
      <c r="S20" s="300">
        <v>5975</v>
      </c>
      <c r="T20" t="s">
        <v>176</v>
      </c>
    </row>
    <row r="21" spans="1:20" ht="21" customHeight="1">
      <c r="A21" s="7">
        <v>17</v>
      </c>
      <c r="B21" s="64" t="s">
        <v>51</v>
      </c>
      <c r="C21" s="86" t="s">
        <v>359</v>
      </c>
      <c r="D21" s="85">
        <v>111</v>
      </c>
      <c r="E21" s="79">
        <v>58</v>
      </c>
      <c r="F21" s="85">
        <v>57</v>
      </c>
      <c r="G21" s="85">
        <v>32</v>
      </c>
      <c r="H21" s="86">
        <v>22</v>
      </c>
      <c r="I21" s="294">
        <v>61</v>
      </c>
      <c r="J21" s="295">
        <v>15</v>
      </c>
      <c r="K21" s="80">
        <v>482</v>
      </c>
      <c r="L21" s="78">
        <v>41</v>
      </c>
      <c r="M21" s="78">
        <v>34</v>
      </c>
      <c r="N21" s="78">
        <v>5463</v>
      </c>
      <c r="O21" s="79" t="s">
        <v>315</v>
      </c>
      <c r="P21" s="91">
        <v>247</v>
      </c>
      <c r="Q21" s="79">
        <v>9</v>
      </c>
      <c r="R21" s="81">
        <f t="shared" si="0"/>
        <v>6853</v>
      </c>
      <c r="S21" s="301">
        <v>7056</v>
      </c>
      <c r="T21" t="s">
        <v>177</v>
      </c>
    </row>
    <row r="22" spans="1:20" ht="21" customHeight="1">
      <c r="A22" s="76">
        <v>18</v>
      </c>
      <c r="B22" s="302" t="s">
        <v>52</v>
      </c>
      <c r="C22" s="82" t="s">
        <v>360</v>
      </c>
      <c r="D22" s="83">
        <v>148</v>
      </c>
      <c r="E22" s="83">
        <v>30</v>
      </c>
      <c r="F22" s="83">
        <v>253</v>
      </c>
      <c r="G22" s="83">
        <v>84</v>
      </c>
      <c r="H22" s="82">
        <v>646</v>
      </c>
      <c r="I22" s="298">
        <v>901</v>
      </c>
      <c r="J22" s="299">
        <v>35</v>
      </c>
      <c r="K22" s="84">
        <v>549</v>
      </c>
      <c r="L22" s="82">
        <v>34</v>
      </c>
      <c r="M22" s="82">
        <v>75</v>
      </c>
      <c r="N22" s="82">
        <v>8913</v>
      </c>
      <c r="O22" s="83" t="s">
        <v>361</v>
      </c>
      <c r="P22" s="398">
        <v>229</v>
      </c>
      <c r="Q22" s="83">
        <v>14</v>
      </c>
      <c r="R22" s="204">
        <f t="shared" si="0"/>
        <v>12167</v>
      </c>
      <c r="S22" s="300">
        <v>12288</v>
      </c>
      <c r="T22" t="s">
        <v>178</v>
      </c>
    </row>
    <row r="23" spans="1:19" s="17" customFormat="1" ht="30.75" customHeight="1">
      <c r="A23" s="70"/>
      <c r="B23" s="303" t="s">
        <v>102</v>
      </c>
      <c r="C23" s="399" t="s">
        <v>362</v>
      </c>
      <c r="D23" s="90">
        <v>2913</v>
      </c>
      <c r="E23" s="89">
        <v>643</v>
      </c>
      <c r="F23" s="90">
        <v>5402</v>
      </c>
      <c r="G23" s="90">
        <v>1633</v>
      </c>
      <c r="H23" s="90">
        <v>3973</v>
      </c>
      <c r="I23" s="90">
        <v>4969</v>
      </c>
      <c r="J23" s="88">
        <v>643</v>
      </c>
      <c r="K23" s="88">
        <v>11305</v>
      </c>
      <c r="L23" s="88">
        <v>743</v>
      </c>
      <c r="M23" s="88">
        <v>2346</v>
      </c>
      <c r="N23" s="88">
        <v>140777</v>
      </c>
      <c r="O23" s="88" t="s">
        <v>363</v>
      </c>
      <c r="P23" s="92">
        <v>3576</v>
      </c>
      <c r="Q23" s="88">
        <v>8045</v>
      </c>
      <c r="R23" s="81">
        <f t="shared" si="0"/>
        <v>190706</v>
      </c>
      <c r="S23" s="87">
        <v>196755</v>
      </c>
    </row>
    <row r="25" s="51" customFormat="1" ht="15">
      <c r="B25" s="75" t="s">
        <v>179</v>
      </c>
    </row>
    <row r="26" s="51" customFormat="1" ht="12.75" customHeight="1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 customHeight="1"/>
    <row r="36" s="51" customFormat="1" ht="12.75"/>
    <row r="37" s="51" customFormat="1" ht="12.75"/>
    <row r="38" s="51" customFormat="1" ht="12.75" customHeight="1"/>
    <row r="39" s="51" customFormat="1" ht="12.75"/>
    <row r="40" s="51" customFormat="1" ht="12.75"/>
    <row r="41" s="51" customFormat="1" ht="12.75" customHeight="1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25.5" customHeight="1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 customHeight="1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33" customHeight="1"/>
    <row r="70" s="51" customFormat="1" ht="12.75"/>
    <row r="71" spans="1:11" s="51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51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51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51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51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51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51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51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51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51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51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51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51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51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51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51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51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51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51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51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51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51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51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51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51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51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51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51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51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51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51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51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51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51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51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51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51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51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51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51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51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51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51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51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51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51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51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51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51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51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51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51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51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51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51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51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51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51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51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51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51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51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51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51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51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51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51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51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51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51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51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51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51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51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51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51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51" customFormat="1" ht="12.75">
      <c r="A147"/>
      <c r="B147"/>
      <c r="C147"/>
      <c r="D147"/>
      <c r="E147"/>
      <c r="F147"/>
      <c r="G147"/>
      <c r="H147"/>
      <c r="I147"/>
      <c r="J147"/>
      <c r="K147"/>
    </row>
  </sheetData>
  <sheetProtection/>
  <mergeCells count="15">
    <mergeCell ref="L2:M2"/>
    <mergeCell ref="S2:S3"/>
    <mergeCell ref="P2:P3"/>
    <mergeCell ref="N2:N3"/>
    <mergeCell ref="O2:O3"/>
    <mergeCell ref="B1:R1"/>
    <mergeCell ref="R2:R3"/>
    <mergeCell ref="Q2:Q3"/>
    <mergeCell ref="J2:K2"/>
    <mergeCell ref="A2:A3"/>
    <mergeCell ref="F2:G2"/>
    <mergeCell ref="C2:C3"/>
    <mergeCell ref="B2:B3"/>
    <mergeCell ref="H2:I2"/>
    <mergeCell ref="D2:E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48" customHeight="1" thickBot="1">
      <c r="A1" s="521" t="s">
        <v>28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0" ht="20.25" customHeight="1">
      <c r="A2" s="531" t="s">
        <v>29</v>
      </c>
      <c r="B2" s="534" t="s">
        <v>30</v>
      </c>
      <c r="C2" s="524" t="s">
        <v>310</v>
      </c>
      <c r="D2" s="525"/>
      <c r="E2" s="525"/>
      <c r="F2" s="537"/>
      <c r="G2" s="524" t="s">
        <v>311</v>
      </c>
      <c r="H2" s="525"/>
      <c r="I2" s="525"/>
      <c r="J2" s="526"/>
    </row>
    <row r="3" spans="1:10" ht="76.5" customHeight="1">
      <c r="A3" s="532"/>
      <c r="B3" s="535"/>
      <c r="C3" s="522" t="s">
        <v>364</v>
      </c>
      <c r="D3" s="523"/>
      <c r="E3" s="164" t="s">
        <v>365</v>
      </c>
      <c r="F3" s="164" t="s">
        <v>366</v>
      </c>
      <c r="G3" s="522" t="s">
        <v>367</v>
      </c>
      <c r="H3" s="523"/>
      <c r="I3" s="165" t="s">
        <v>368</v>
      </c>
      <c r="J3" s="167" t="s">
        <v>369</v>
      </c>
    </row>
    <row r="4" spans="1:10" ht="45.75" thickBot="1">
      <c r="A4" s="533"/>
      <c r="B4" s="536"/>
      <c r="C4" s="163" t="s">
        <v>31</v>
      </c>
      <c r="D4" s="163" t="s">
        <v>32</v>
      </c>
      <c r="E4" s="163" t="s">
        <v>33</v>
      </c>
      <c r="F4" s="163" t="s">
        <v>33</v>
      </c>
      <c r="G4" s="163" t="s">
        <v>31</v>
      </c>
      <c r="H4" s="163" t="s">
        <v>32</v>
      </c>
      <c r="I4" s="163" t="s">
        <v>34</v>
      </c>
      <c r="J4" s="168" t="s">
        <v>34</v>
      </c>
    </row>
    <row r="5" spans="1:10" ht="18">
      <c r="A5" s="159">
        <v>1</v>
      </c>
      <c r="B5" s="160" t="s">
        <v>35</v>
      </c>
      <c r="C5" s="161">
        <v>100</v>
      </c>
      <c r="D5" s="161">
        <v>3</v>
      </c>
      <c r="E5" s="162">
        <v>103</v>
      </c>
      <c r="F5" s="162">
        <v>108</v>
      </c>
      <c r="G5" s="161">
        <v>5209</v>
      </c>
      <c r="H5" s="161">
        <v>125</v>
      </c>
      <c r="I5" s="162">
        <v>5550</v>
      </c>
      <c r="J5" s="169">
        <v>5561</v>
      </c>
    </row>
    <row r="6" spans="1:10" ht="18">
      <c r="A6" s="400">
        <v>2</v>
      </c>
      <c r="B6" s="401" t="s">
        <v>36</v>
      </c>
      <c r="C6" s="402">
        <v>38</v>
      </c>
      <c r="D6" s="402">
        <v>1</v>
      </c>
      <c r="E6" s="403">
        <v>39</v>
      </c>
      <c r="F6" s="403">
        <v>41</v>
      </c>
      <c r="G6" s="402">
        <v>2019</v>
      </c>
      <c r="H6" s="402">
        <v>11</v>
      </c>
      <c r="I6" s="403">
        <v>2211</v>
      </c>
      <c r="J6" s="404">
        <v>2218</v>
      </c>
    </row>
    <row r="7" spans="1:10" ht="18">
      <c r="A7" s="158">
        <v>3</v>
      </c>
      <c r="B7" s="155" t="s">
        <v>37</v>
      </c>
      <c r="C7" s="156">
        <v>73</v>
      </c>
      <c r="D7" s="156">
        <v>4</v>
      </c>
      <c r="E7" s="157">
        <v>75</v>
      </c>
      <c r="F7" s="157">
        <v>81</v>
      </c>
      <c r="G7" s="156">
        <v>5899</v>
      </c>
      <c r="H7" s="156">
        <v>90</v>
      </c>
      <c r="I7" s="157">
        <v>6383</v>
      </c>
      <c r="J7" s="170">
        <v>6425</v>
      </c>
    </row>
    <row r="8" spans="1:10" ht="18">
      <c r="A8" s="400">
        <v>4</v>
      </c>
      <c r="B8" s="401" t="s">
        <v>38</v>
      </c>
      <c r="C8" s="402">
        <v>321</v>
      </c>
      <c r="D8" s="402">
        <v>17</v>
      </c>
      <c r="E8" s="403">
        <v>357</v>
      </c>
      <c r="F8" s="403">
        <v>367</v>
      </c>
      <c r="G8" s="402">
        <v>14067</v>
      </c>
      <c r="H8" s="402">
        <v>625</v>
      </c>
      <c r="I8" s="403">
        <v>15338</v>
      </c>
      <c r="J8" s="404">
        <v>15281</v>
      </c>
    </row>
    <row r="9" spans="1:10" ht="18">
      <c r="A9" s="158">
        <v>5</v>
      </c>
      <c r="B9" s="155" t="s">
        <v>39</v>
      </c>
      <c r="C9" s="156">
        <v>108</v>
      </c>
      <c r="D9" s="156">
        <v>18</v>
      </c>
      <c r="E9" s="157">
        <v>118</v>
      </c>
      <c r="F9" s="157">
        <v>126</v>
      </c>
      <c r="G9" s="156">
        <v>8784</v>
      </c>
      <c r="H9" s="156">
        <v>263</v>
      </c>
      <c r="I9" s="157">
        <v>9266</v>
      </c>
      <c r="J9" s="170">
        <v>9138</v>
      </c>
    </row>
    <row r="10" spans="1:10" ht="18">
      <c r="A10" s="400">
        <v>6</v>
      </c>
      <c r="B10" s="401" t="s">
        <v>40</v>
      </c>
      <c r="C10" s="402">
        <v>209</v>
      </c>
      <c r="D10" s="402">
        <v>12</v>
      </c>
      <c r="E10" s="403">
        <v>231</v>
      </c>
      <c r="F10" s="403">
        <v>245</v>
      </c>
      <c r="G10" s="402">
        <v>14601</v>
      </c>
      <c r="H10" s="402">
        <v>657</v>
      </c>
      <c r="I10" s="403">
        <v>15602</v>
      </c>
      <c r="J10" s="404">
        <v>15599</v>
      </c>
    </row>
    <row r="11" spans="1:10" ht="18">
      <c r="A11" s="158">
        <v>7</v>
      </c>
      <c r="B11" s="155" t="s">
        <v>41</v>
      </c>
      <c r="C11" s="156">
        <v>113</v>
      </c>
      <c r="D11" s="156">
        <v>14</v>
      </c>
      <c r="E11" s="157">
        <v>124</v>
      </c>
      <c r="F11" s="157">
        <v>130</v>
      </c>
      <c r="G11" s="156">
        <v>5125</v>
      </c>
      <c r="H11" s="156">
        <v>217</v>
      </c>
      <c r="I11" s="157">
        <v>5373</v>
      </c>
      <c r="J11" s="170">
        <v>5396</v>
      </c>
    </row>
    <row r="12" spans="1:10" ht="18">
      <c r="A12" s="400">
        <v>8</v>
      </c>
      <c r="B12" s="401" t="s">
        <v>42</v>
      </c>
      <c r="C12" s="402">
        <v>97</v>
      </c>
      <c r="D12" s="402">
        <v>15</v>
      </c>
      <c r="E12" s="403">
        <v>100</v>
      </c>
      <c r="F12" s="403">
        <v>105</v>
      </c>
      <c r="G12" s="402">
        <v>5497</v>
      </c>
      <c r="H12" s="402">
        <v>666</v>
      </c>
      <c r="I12" s="403">
        <v>5675</v>
      </c>
      <c r="J12" s="404">
        <v>5699</v>
      </c>
    </row>
    <row r="13" spans="1:10" ht="18">
      <c r="A13" s="158">
        <v>9</v>
      </c>
      <c r="B13" s="155" t="s">
        <v>43</v>
      </c>
      <c r="C13" s="156">
        <v>101</v>
      </c>
      <c r="D13" s="156">
        <v>7</v>
      </c>
      <c r="E13" s="157">
        <v>102</v>
      </c>
      <c r="F13" s="157">
        <v>113</v>
      </c>
      <c r="G13" s="156">
        <v>5915</v>
      </c>
      <c r="H13" s="156">
        <v>316</v>
      </c>
      <c r="I13" s="157">
        <v>6345</v>
      </c>
      <c r="J13" s="170">
        <v>6390</v>
      </c>
    </row>
    <row r="14" spans="1:10" ht="18">
      <c r="A14" s="400">
        <v>10</v>
      </c>
      <c r="B14" s="401" t="s">
        <v>44</v>
      </c>
      <c r="C14" s="402">
        <v>37</v>
      </c>
      <c r="D14" s="402">
        <v>2</v>
      </c>
      <c r="E14" s="403">
        <v>39</v>
      </c>
      <c r="F14" s="403">
        <v>44</v>
      </c>
      <c r="G14" s="402">
        <v>2215</v>
      </c>
      <c r="H14" s="402">
        <v>68</v>
      </c>
      <c r="I14" s="403">
        <v>2405</v>
      </c>
      <c r="J14" s="404">
        <v>2382</v>
      </c>
    </row>
    <row r="15" spans="1:10" ht="18">
      <c r="A15" s="158">
        <v>11</v>
      </c>
      <c r="B15" s="155" t="s">
        <v>45</v>
      </c>
      <c r="C15" s="156">
        <v>67</v>
      </c>
      <c r="D15" s="156">
        <v>2</v>
      </c>
      <c r="E15" s="157">
        <v>72</v>
      </c>
      <c r="F15" s="157">
        <v>75</v>
      </c>
      <c r="G15" s="156">
        <v>3648</v>
      </c>
      <c r="H15" s="156">
        <v>15</v>
      </c>
      <c r="I15" s="157">
        <v>4035</v>
      </c>
      <c r="J15" s="170">
        <v>4007</v>
      </c>
    </row>
    <row r="16" spans="1:10" ht="18">
      <c r="A16" s="400">
        <v>12</v>
      </c>
      <c r="B16" s="401" t="s">
        <v>46</v>
      </c>
      <c r="C16" s="402">
        <v>88</v>
      </c>
      <c r="D16" s="402">
        <v>3</v>
      </c>
      <c r="E16" s="403">
        <v>95</v>
      </c>
      <c r="F16" s="403">
        <v>110</v>
      </c>
      <c r="G16" s="402">
        <v>5092</v>
      </c>
      <c r="H16" s="402">
        <v>114</v>
      </c>
      <c r="I16" s="403">
        <v>5652</v>
      </c>
      <c r="J16" s="404">
        <v>5652</v>
      </c>
    </row>
    <row r="17" spans="1:10" ht="18">
      <c r="A17" s="158">
        <v>13</v>
      </c>
      <c r="B17" s="155" t="s">
        <v>47</v>
      </c>
      <c r="C17" s="156">
        <v>44</v>
      </c>
      <c r="D17" s="156">
        <v>0</v>
      </c>
      <c r="E17" s="157">
        <v>45</v>
      </c>
      <c r="F17" s="157">
        <v>47</v>
      </c>
      <c r="G17" s="156">
        <v>2959</v>
      </c>
      <c r="H17" s="156">
        <v>92</v>
      </c>
      <c r="I17" s="157">
        <v>3147</v>
      </c>
      <c r="J17" s="170">
        <v>3175</v>
      </c>
    </row>
    <row r="18" spans="1:10" ht="18">
      <c r="A18" s="400">
        <v>14</v>
      </c>
      <c r="B18" s="401" t="s">
        <v>48</v>
      </c>
      <c r="C18" s="402">
        <v>55</v>
      </c>
      <c r="D18" s="402">
        <v>8</v>
      </c>
      <c r="E18" s="403">
        <v>59</v>
      </c>
      <c r="F18" s="403">
        <v>57</v>
      </c>
      <c r="G18" s="402">
        <v>3163</v>
      </c>
      <c r="H18" s="402">
        <v>124</v>
      </c>
      <c r="I18" s="403">
        <v>3453</v>
      </c>
      <c r="J18" s="404">
        <v>3414</v>
      </c>
    </row>
    <row r="19" spans="1:10" ht="18">
      <c r="A19" s="158">
        <v>15</v>
      </c>
      <c r="B19" s="155" t="s">
        <v>49</v>
      </c>
      <c r="C19" s="156">
        <v>56</v>
      </c>
      <c r="D19" s="156">
        <v>2</v>
      </c>
      <c r="E19" s="157">
        <v>61</v>
      </c>
      <c r="F19" s="157">
        <v>67</v>
      </c>
      <c r="G19" s="156">
        <v>3284</v>
      </c>
      <c r="H19" s="156">
        <v>134</v>
      </c>
      <c r="I19" s="157">
        <v>3533</v>
      </c>
      <c r="J19" s="170">
        <v>3537</v>
      </c>
    </row>
    <row r="20" spans="1:10" ht="18">
      <c r="A20" s="400">
        <v>16</v>
      </c>
      <c r="B20" s="401" t="s">
        <v>50</v>
      </c>
      <c r="C20" s="402">
        <v>101</v>
      </c>
      <c r="D20" s="402">
        <v>6</v>
      </c>
      <c r="E20" s="403">
        <v>102</v>
      </c>
      <c r="F20" s="403">
        <v>109</v>
      </c>
      <c r="G20" s="402">
        <v>8194</v>
      </c>
      <c r="H20" s="402">
        <v>327</v>
      </c>
      <c r="I20" s="403">
        <v>9020</v>
      </c>
      <c r="J20" s="404">
        <v>9020</v>
      </c>
    </row>
    <row r="21" spans="1:10" ht="18">
      <c r="A21" s="158">
        <v>17</v>
      </c>
      <c r="B21" s="155" t="s">
        <v>51</v>
      </c>
      <c r="C21" s="156">
        <v>104</v>
      </c>
      <c r="D21" s="156">
        <v>17</v>
      </c>
      <c r="E21" s="157">
        <v>106</v>
      </c>
      <c r="F21" s="157">
        <v>119</v>
      </c>
      <c r="G21" s="156">
        <v>6024</v>
      </c>
      <c r="H21" s="156">
        <v>597</v>
      </c>
      <c r="I21" s="157">
        <v>6240</v>
      </c>
      <c r="J21" s="170">
        <v>6307</v>
      </c>
    </row>
    <row r="22" spans="1:10" ht="18">
      <c r="A22" s="400">
        <v>18</v>
      </c>
      <c r="B22" s="401" t="s">
        <v>52</v>
      </c>
      <c r="C22" s="402">
        <v>95</v>
      </c>
      <c r="D22" s="402">
        <v>4</v>
      </c>
      <c r="E22" s="403">
        <v>102</v>
      </c>
      <c r="F22" s="403">
        <v>106</v>
      </c>
      <c r="G22" s="402">
        <v>6773</v>
      </c>
      <c r="H22" s="402">
        <v>151</v>
      </c>
      <c r="I22" s="403">
        <v>7255</v>
      </c>
      <c r="J22" s="404">
        <v>7161</v>
      </c>
    </row>
    <row r="23" spans="1:10" ht="20.25">
      <c r="A23" s="527"/>
      <c r="B23" s="529" t="s">
        <v>27</v>
      </c>
      <c r="C23" s="166">
        <v>1807</v>
      </c>
      <c r="D23" s="166">
        <v>135</v>
      </c>
      <c r="E23" s="515">
        <f aca="true" t="shared" si="0" ref="E23:J23">SUM(E5:E22)</f>
        <v>1930</v>
      </c>
      <c r="F23" s="515">
        <f t="shared" si="0"/>
        <v>2050</v>
      </c>
      <c r="G23" s="166">
        <v>108468</v>
      </c>
      <c r="H23" s="166">
        <v>4592</v>
      </c>
      <c r="I23" s="515">
        <f t="shared" si="0"/>
        <v>116483</v>
      </c>
      <c r="J23" s="517">
        <f t="shared" si="0"/>
        <v>116362</v>
      </c>
    </row>
    <row r="24" spans="1:10" ht="24" thickBot="1">
      <c r="A24" s="528"/>
      <c r="B24" s="530"/>
      <c r="C24" s="519">
        <f>C23+D23</f>
        <v>1942</v>
      </c>
      <c r="D24" s="520"/>
      <c r="E24" s="516"/>
      <c r="F24" s="516"/>
      <c r="G24" s="519">
        <f>G23+H23</f>
        <v>113060</v>
      </c>
      <c r="H24" s="520"/>
      <c r="I24" s="516"/>
      <c r="J24" s="518"/>
    </row>
    <row r="25" spans="1:10" ht="35.25" customHeight="1">
      <c r="A25" s="514" t="s">
        <v>53</v>
      </c>
      <c r="B25" s="514"/>
      <c r="C25" s="514"/>
      <c r="D25" s="514"/>
      <c r="E25" s="514"/>
      <c r="F25" s="514"/>
      <c r="G25" s="514"/>
      <c r="H25" s="514"/>
      <c r="I25" s="514"/>
      <c r="J25" s="514"/>
    </row>
  </sheetData>
  <sheetProtection/>
  <mergeCells count="16">
    <mergeCell ref="A1:J1"/>
    <mergeCell ref="G3:H3"/>
    <mergeCell ref="C3:D3"/>
    <mergeCell ref="G2:J2"/>
    <mergeCell ref="A23:A24"/>
    <mergeCell ref="B23:B24"/>
    <mergeCell ref="E23:E24"/>
    <mergeCell ref="A2:A4"/>
    <mergeCell ref="B2:B4"/>
    <mergeCell ref="C2:F2"/>
    <mergeCell ref="A25:J25"/>
    <mergeCell ref="I23:I24"/>
    <mergeCell ref="J23:J24"/>
    <mergeCell ref="G24:H24"/>
    <mergeCell ref="F23:F24"/>
    <mergeCell ref="C24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95" zoomScaleNormal="95" zoomScalePageLayoutView="0" workbookViewId="0" topLeftCell="A16">
      <selection activeCell="T13" sqref="T13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6.12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5" width="6.625" style="0" customWidth="1"/>
    <col min="16" max="16" width="5.625" style="0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7.125" style="0" customWidth="1"/>
    <col min="24" max="24" width="7.625" style="0" customWidth="1"/>
    <col min="25" max="25" width="7.25390625" style="0" customWidth="1"/>
    <col min="26" max="26" width="6.875" style="0" customWidth="1"/>
    <col min="27" max="27" width="8.75390625" style="0" customWidth="1"/>
    <col min="28" max="28" width="7.25390625" style="0" customWidth="1"/>
    <col min="29" max="29" width="7.875" style="0" customWidth="1"/>
    <col min="30" max="30" width="12.00390625" style="0" customWidth="1"/>
    <col min="31" max="31" width="13.75390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2" s="16" customFormat="1" ht="36" customHeight="1">
      <c r="A1" s="546" t="s">
        <v>87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3" ht="18" customHeight="1">
      <c r="A2" s="544" t="s">
        <v>88</v>
      </c>
      <c r="B2" s="550" t="s">
        <v>30</v>
      </c>
      <c r="C2" s="553" t="s">
        <v>367</v>
      </c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38" t="s">
        <v>370</v>
      </c>
      <c r="AE2" s="538"/>
      <c r="AF2" s="538" t="s">
        <v>371</v>
      </c>
      <c r="AG2" s="538"/>
    </row>
    <row r="3" spans="1:34" ht="46.5" customHeight="1">
      <c r="A3" s="544"/>
      <c r="B3" s="551"/>
      <c r="C3" s="544" t="s">
        <v>89</v>
      </c>
      <c r="D3" s="544"/>
      <c r="E3" s="544"/>
      <c r="F3" s="544"/>
      <c r="G3" s="544" t="s">
        <v>90</v>
      </c>
      <c r="H3" s="544"/>
      <c r="I3" s="544"/>
      <c r="J3" s="544"/>
      <c r="K3" s="544" t="s">
        <v>91</v>
      </c>
      <c r="L3" s="544"/>
      <c r="M3" s="544"/>
      <c r="N3" s="544"/>
      <c r="O3" s="544" t="s">
        <v>92</v>
      </c>
      <c r="P3" s="544"/>
      <c r="Q3" s="544"/>
      <c r="R3" s="544"/>
      <c r="S3" s="544" t="s">
        <v>93</v>
      </c>
      <c r="T3" s="544"/>
      <c r="U3" s="544"/>
      <c r="V3" s="544"/>
      <c r="W3" s="544" t="s">
        <v>94</v>
      </c>
      <c r="X3" s="544"/>
      <c r="Y3" s="544"/>
      <c r="Z3" s="544"/>
      <c r="AA3" s="554" t="s">
        <v>27</v>
      </c>
      <c r="AB3" s="554"/>
      <c r="AC3" s="547" t="s">
        <v>8</v>
      </c>
      <c r="AD3" s="538"/>
      <c r="AE3" s="538"/>
      <c r="AF3" s="538"/>
      <c r="AG3" s="538"/>
      <c r="AH3" s="203"/>
    </row>
    <row r="4" spans="1:34" ht="33" customHeight="1">
      <c r="A4" s="544"/>
      <c r="B4" s="551"/>
      <c r="C4" s="545" t="s">
        <v>95</v>
      </c>
      <c r="D4" s="545"/>
      <c r="E4" s="545" t="s">
        <v>96</v>
      </c>
      <c r="F4" s="545"/>
      <c r="G4" s="545" t="s">
        <v>95</v>
      </c>
      <c r="H4" s="545"/>
      <c r="I4" s="545" t="s">
        <v>96</v>
      </c>
      <c r="J4" s="545"/>
      <c r="K4" s="545" t="s">
        <v>95</v>
      </c>
      <c r="L4" s="545"/>
      <c r="M4" s="545" t="s">
        <v>96</v>
      </c>
      <c r="N4" s="545"/>
      <c r="O4" s="545" t="s">
        <v>95</v>
      </c>
      <c r="P4" s="545"/>
      <c r="Q4" s="545" t="s">
        <v>96</v>
      </c>
      <c r="R4" s="545"/>
      <c r="S4" s="545" t="s">
        <v>95</v>
      </c>
      <c r="T4" s="545"/>
      <c r="U4" s="545" t="s">
        <v>96</v>
      </c>
      <c r="V4" s="545"/>
      <c r="W4" s="545" t="s">
        <v>95</v>
      </c>
      <c r="X4" s="545"/>
      <c r="Y4" s="545" t="s">
        <v>96</v>
      </c>
      <c r="Z4" s="545"/>
      <c r="AA4" s="554"/>
      <c r="AB4" s="554"/>
      <c r="AC4" s="547"/>
      <c r="AD4" s="538" t="s">
        <v>97</v>
      </c>
      <c r="AE4" s="538" t="s">
        <v>98</v>
      </c>
      <c r="AF4" s="538" t="s">
        <v>97</v>
      </c>
      <c r="AG4" s="538" t="s">
        <v>98</v>
      </c>
      <c r="AH4" s="205"/>
    </row>
    <row r="5" spans="1:34" ht="24">
      <c r="A5" s="544"/>
      <c r="B5" s="552"/>
      <c r="C5" s="176" t="s">
        <v>99</v>
      </c>
      <c r="D5" s="176" t="s">
        <v>100</v>
      </c>
      <c r="E5" s="176" t="s">
        <v>99</v>
      </c>
      <c r="F5" s="176" t="s">
        <v>100</v>
      </c>
      <c r="G5" s="176" t="s">
        <v>99</v>
      </c>
      <c r="H5" s="176" t="s">
        <v>100</v>
      </c>
      <c r="I5" s="176" t="s">
        <v>99</v>
      </c>
      <c r="J5" s="176" t="s">
        <v>100</v>
      </c>
      <c r="K5" s="176" t="s">
        <v>99</v>
      </c>
      <c r="L5" s="176" t="s">
        <v>100</v>
      </c>
      <c r="M5" s="176" t="s">
        <v>99</v>
      </c>
      <c r="N5" s="176" t="s">
        <v>100</v>
      </c>
      <c r="O5" s="176" t="s">
        <v>99</v>
      </c>
      <c r="P5" s="176" t="s">
        <v>100</v>
      </c>
      <c r="Q5" s="176" t="s">
        <v>99</v>
      </c>
      <c r="R5" s="176" t="s">
        <v>100</v>
      </c>
      <c r="S5" s="176" t="s">
        <v>99</v>
      </c>
      <c r="T5" s="176" t="s">
        <v>100</v>
      </c>
      <c r="U5" s="176" t="s">
        <v>99</v>
      </c>
      <c r="V5" s="176" t="s">
        <v>100</v>
      </c>
      <c r="W5" s="176" t="s">
        <v>99</v>
      </c>
      <c r="X5" s="176" t="s">
        <v>100</v>
      </c>
      <c r="Y5" s="176" t="s">
        <v>99</v>
      </c>
      <c r="Z5" s="176" t="s">
        <v>100</v>
      </c>
      <c r="AA5" s="176" t="s">
        <v>101</v>
      </c>
      <c r="AB5" s="176" t="s">
        <v>100</v>
      </c>
      <c r="AC5" s="547"/>
      <c r="AD5" s="538"/>
      <c r="AE5" s="538"/>
      <c r="AF5" s="538"/>
      <c r="AG5" s="538"/>
      <c r="AH5" s="206"/>
    </row>
    <row r="6" spans="1:34" ht="19.5">
      <c r="A6" s="154">
        <v>1</v>
      </c>
      <c r="B6" s="160" t="s">
        <v>35</v>
      </c>
      <c r="C6" s="174">
        <v>41</v>
      </c>
      <c r="D6" s="174">
        <v>5</v>
      </c>
      <c r="E6" s="174">
        <v>30</v>
      </c>
      <c r="F6" s="174">
        <v>0</v>
      </c>
      <c r="G6" s="174">
        <v>2</v>
      </c>
      <c r="H6" s="174">
        <v>0</v>
      </c>
      <c r="I6" s="174">
        <v>2</v>
      </c>
      <c r="J6" s="174">
        <v>0</v>
      </c>
      <c r="K6" s="174">
        <v>25</v>
      </c>
      <c r="L6" s="174">
        <v>3</v>
      </c>
      <c r="M6" s="174">
        <v>1</v>
      </c>
      <c r="N6" s="174">
        <v>0</v>
      </c>
      <c r="O6" s="174">
        <v>19</v>
      </c>
      <c r="P6" s="174">
        <v>3</v>
      </c>
      <c r="Q6" s="174">
        <v>9</v>
      </c>
      <c r="R6" s="174">
        <v>0</v>
      </c>
      <c r="S6" s="174">
        <v>2</v>
      </c>
      <c r="T6" s="174">
        <v>0</v>
      </c>
      <c r="U6" s="174">
        <v>2</v>
      </c>
      <c r="V6" s="174">
        <v>0</v>
      </c>
      <c r="W6" s="174">
        <v>178</v>
      </c>
      <c r="X6" s="174">
        <v>90</v>
      </c>
      <c r="Y6" s="174">
        <v>126</v>
      </c>
      <c r="Z6" s="174">
        <v>0</v>
      </c>
      <c r="AA6" s="174">
        <v>437</v>
      </c>
      <c r="AB6" s="174">
        <v>101</v>
      </c>
      <c r="AC6" s="190">
        <v>538</v>
      </c>
      <c r="AD6" s="175">
        <v>456</v>
      </c>
      <c r="AE6" s="175">
        <v>317</v>
      </c>
      <c r="AF6" s="175">
        <v>452</v>
      </c>
      <c r="AG6" s="175">
        <v>314</v>
      </c>
      <c r="AH6" s="151"/>
    </row>
    <row r="7" spans="1:34" ht="19.5">
      <c r="A7" s="179">
        <v>2</v>
      </c>
      <c r="B7" s="201" t="s">
        <v>36</v>
      </c>
      <c r="C7" s="180">
        <v>37</v>
      </c>
      <c r="D7" s="180">
        <v>12</v>
      </c>
      <c r="E7" s="180">
        <v>11</v>
      </c>
      <c r="F7" s="180">
        <v>1</v>
      </c>
      <c r="G7" s="180">
        <v>1</v>
      </c>
      <c r="H7" s="180">
        <v>0</v>
      </c>
      <c r="I7" s="180">
        <v>0</v>
      </c>
      <c r="J7" s="180">
        <v>0</v>
      </c>
      <c r="K7" s="180">
        <v>11</v>
      </c>
      <c r="L7" s="180">
        <v>1</v>
      </c>
      <c r="M7" s="180">
        <v>0</v>
      </c>
      <c r="N7" s="180">
        <v>0</v>
      </c>
      <c r="O7" s="180">
        <v>19</v>
      </c>
      <c r="P7" s="180">
        <v>1</v>
      </c>
      <c r="Q7" s="180">
        <v>0</v>
      </c>
      <c r="R7" s="180">
        <v>0</v>
      </c>
      <c r="S7" s="180">
        <v>2</v>
      </c>
      <c r="T7" s="180">
        <v>1</v>
      </c>
      <c r="U7" s="180">
        <v>0</v>
      </c>
      <c r="V7" s="180">
        <v>0</v>
      </c>
      <c r="W7" s="180">
        <v>302</v>
      </c>
      <c r="X7" s="180">
        <v>111</v>
      </c>
      <c r="Y7" s="180">
        <v>124</v>
      </c>
      <c r="Z7" s="180">
        <v>1</v>
      </c>
      <c r="AA7" s="195">
        <v>507</v>
      </c>
      <c r="AB7" s="195">
        <v>128</v>
      </c>
      <c r="AC7" s="191">
        <v>635</v>
      </c>
      <c r="AD7" s="178">
        <v>599</v>
      </c>
      <c r="AE7" s="178">
        <v>509</v>
      </c>
      <c r="AF7" s="178">
        <v>546</v>
      </c>
      <c r="AG7" s="178">
        <v>463</v>
      </c>
      <c r="AH7" s="151"/>
    </row>
    <row r="8" spans="1:34" ht="19.5">
      <c r="A8" s="154">
        <v>3</v>
      </c>
      <c r="B8" s="155" t="s">
        <v>37</v>
      </c>
      <c r="C8" s="171">
        <v>23</v>
      </c>
      <c r="D8" s="171">
        <v>4</v>
      </c>
      <c r="E8" s="171">
        <v>24</v>
      </c>
      <c r="F8" s="171">
        <v>0</v>
      </c>
      <c r="G8" s="171">
        <v>3</v>
      </c>
      <c r="H8" s="171">
        <v>0</v>
      </c>
      <c r="I8" s="171">
        <v>2</v>
      </c>
      <c r="J8" s="171">
        <v>0</v>
      </c>
      <c r="K8" s="171">
        <v>6</v>
      </c>
      <c r="L8" s="171">
        <v>0</v>
      </c>
      <c r="M8" s="171">
        <v>0</v>
      </c>
      <c r="N8" s="171">
        <v>0</v>
      </c>
      <c r="O8" s="171">
        <v>26</v>
      </c>
      <c r="P8" s="171">
        <v>3</v>
      </c>
      <c r="Q8" s="171">
        <v>8</v>
      </c>
      <c r="R8" s="171">
        <v>0</v>
      </c>
      <c r="S8" s="171">
        <v>1</v>
      </c>
      <c r="T8" s="171">
        <v>1</v>
      </c>
      <c r="U8" s="171">
        <v>2</v>
      </c>
      <c r="V8" s="171">
        <v>0</v>
      </c>
      <c r="W8" s="171">
        <v>160</v>
      </c>
      <c r="X8" s="171">
        <v>88</v>
      </c>
      <c r="Y8" s="171">
        <v>186</v>
      </c>
      <c r="Z8" s="171">
        <v>2</v>
      </c>
      <c r="AA8" s="174">
        <v>441</v>
      </c>
      <c r="AB8" s="174">
        <v>98</v>
      </c>
      <c r="AC8" s="192">
        <v>539</v>
      </c>
      <c r="AD8" s="173">
        <v>551</v>
      </c>
      <c r="AE8" s="173">
        <v>424</v>
      </c>
      <c r="AF8" s="173">
        <v>549</v>
      </c>
      <c r="AG8" s="173">
        <v>422</v>
      </c>
      <c r="AH8" s="151"/>
    </row>
    <row r="9" spans="1:34" ht="19.5">
      <c r="A9" s="179">
        <v>4</v>
      </c>
      <c r="B9" s="201" t="s">
        <v>38</v>
      </c>
      <c r="C9" s="180">
        <v>261</v>
      </c>
      <c r="D9" s="180">
        <v>68</v>
      </c>
      <c r="E9" s="180">
        <v>78</v>
      </c>
      <c r="F9" s="180">
        <v>1</v>
      </c>
      <c r="G9" s="180">
        <v>0</v>
      </c>
      <c r="H9" s="180">
        <v>0</v>
      </c>
      <c r="I9" s="180">
        <v>0</v>
      </c>
      <c r="J9" s="180">
        <v>0</v>
      </c>
      <c r="K9" s="180">
        <v>26</v>
      </c>
      <c r="L9" s="180">
        <v>13</v>
      </c>
      <c r="M9" s="180">
        <v>0</v>
      </c>
      <c r="N9" s="180">
        <v>0</v>
      </c>
      <c r="O9" s="180">
        <v>25</v>
      </c>
      <c r="P9" s="180">
        <v>9</v>
      </c>
      <c r="Q9" s="180">
        <v>4</v>
      </c>
      <c r="R9" s="180">
        <v>0</v>
      </c>
      <c r="S9" s="180">
        <v>2</v>
      </c>
      <c r="T9" s="180">
        <v>0</v>
      </c>
      <c r="U9" s="180">
        <v>7</v>
      </c>
      <c r="V9" s="180">
        <v>0</v>
      </c>
      <c r="W9" s="180">
        <v>765</v>
      </c>
      <c r="X9" s="180">
        <v>331</v>
      </c>
      <c r="Y9" s="180">
        <v>409</v>
      </c>
      <c r="Z9" s="180">
        <v>2</v>
      </c>
      <c r="AA9" s="195">
        <v>1577</v>
      </c>
      <c r="AB9" s="195">
        <v>424</v>
      </c>
      <c r="AC9" s="191">
        <v>2001</v>
      </c>
      <c r="AD9" s="178">
        <v>1719</v>
      </c>
      <c r="AE9" s="178">
        <v>1266</v>
      </c>
      <c r="AF9" s="178">
        <v>1760</v>
      </c>
      <c r="AG9" s="178">
        <v>1294</v>
      </c>
      <c r="AH9" s="151"/>
    </row>
    <row r="10" spans="1:34" ht="19.5">
      <c r="A10" s="154">
        <v>5</v>
      </c>
      <c r="B10" s="155" t="s">
        <v>39</v>
      </c>
      <c r="C10" s="171">
        <v>117</v>
      </c>
      <c r="D10" s="171">
        <v>37</v>
      </c>
      <c r="E10" s="171">
        <v>26</v>
      </c>
      <c r="F10" s="171">
        <v>1</v>
      </c>
      <c r="G10" s="171">
        <v>1</v>
      </c>
      <c r="H10" s="171">
        <v>0</v>
      </c>
      <c r="I10" s="171">
        <v>0</v>
      </c>
      <c r="J10" s="171">
        <v>0</v>
      </c>
      <c r="K10" s="171">
        <v>10</v>
      </c>
      <c r="L10" s="171">
        <v>2</v>
      </c>
      <c r="M10" s="171">
        <v>0</v>
      </c>
      <c r="N10" s="171">
        <v>0</v>
      </c>
      <c r="O10" s="171">
        <v>24</v>
      </c>
      <c r="P10" s="171">
        <v>13</v>
      </c>
      <c r="Q10" s="171">
        <v>2</v>
      </c>
      <c r="R10" s="171">
        <v>0</v>
      </c>
      <c r="S10" s="171">
        <v>1</v>
      </c>
      <c r="T10" s="171">
        <v>0</v>
      </c>
      <c r="U10" s="171">
        <v>4</v>
      </c>
      <c r="V10" s="171">
        <v>0</v>
      </c>
      <c r="W10" s="171">
        <v>543</v>
      </c>
      <c r="X10" s="171">
        <v>215</v>
      </c>
      <c r="Y10" s="171">
        <v>223</v>
      </c>
      <c r="Z10" s="171">
        <v>3</v>
      </c>
      <c r="AA10" s="174">
        <v>951</v>
      </c>
      <c r="AB10" s="174">
        <v>271</v>
      </c>
      <c r="AC10" s="192">
        <v>1222</v>
      </c>
      <c r="AD10" s="173">
        <v>1048</v>
      </c>
      <c r="AE10" s="173">
        <v>830</v>
      </c>
      <c r="AF10" s="173">
        <v>1051</v>
      </c>
      <c r="AG10" s="173">
        <v>834</v>
      </c>
      <c r="AH10" s="151"/>
    </row>
    <row r="11" spans="1:34" ht="19.5">
      <c r="A11" s="179">
        <v>6</v>
      </c>
      <c r="B11" s="201" t="s">
        <v>40</v>
      </c>
      <c r="C11" s="180">
        <v>229</v>
      </c>
      <c r="D11" s="180">
        <v>71</v>
      </c>
      <c r="E11" s="180">
        <v>93</v>
      </c>
      <c r="F11" s="180">
        <v>1</v>
      </c>
      <c r="G11" s="180">
        <v>3</v>
      </c>
      <c r="H11" s="180">
        <v>3</v>
      </c>
      <c r="I11" s="180">
        <v>0</v>
      </c>
      <c r="J11" s="180">
        <v>0</v>
      </c>
      <c r="K11" s="180">
        <v>35</v>
      </c>
      <c r="L11" s="180">
        <v>3</v>
      </c>
      <c r="M11" s="180">
        <v>1</v>
      </c>
      <c r="N11" s="180">
        <v>0</v>
      </c>
      <c r="O11" s="180">
        <v>35</v>
      </c>
      <c r="P11" s="180">
        <v>7</v>
      </c>
      <c r="Q11" s="180">
        <v>1</v>
      </c>
      <c r="R11" s="180">
        <v>0</v>
      </c>
      <c r="S11" s="180">
        <v>0</v>
      </c>
      <c r="T11" s="180">
        <v>0</v>
      </c>
      <c r="U11" s="180">
        <v>1</v>
      </c>
      <c r="V11" s="180">
        <v>0</v>
      </c>
      <c r="W11" s="180">
        <v>701</v>
      </c>
      <c r="X11" s="180">
        <v>241</v>
      </c>
      <c r="Y11" s="180">
        <v>375</v>
      </c>
      <c r="Z11" s="180">
        <v>3</v>
      </c>
      <c r="AA11" s="195">
        <v>1474</v>
      </c>
      <c r="AB11" s="195">
        <v>329</v>
      </c>
      <c r="AC11" s="191">
        <v>1803</v>
      </c>
      <c r="AD11" s="178">
        <v>1540</v>
      </c>
      <c r="AE11" s="178">
        <v>1124</v>
      </c>
      <c r="AF11" s="178">
        <v>1551</v>
      </c>
      <c r="AG11" s="178">
        <v>1135</v>
      </c>
      <c r="AH11" s="151"/>
    </row>
    <row r="12" spans="1:34" ht="19.5">
      <c r="A12" s="154">
        <v>7</v>
      </c>
      <c r="B12" s="155" t="s">
        <v>41</v>
      </c>
      <c r="C12" s="171">
        <v>15</v>
      </c>
      <c r="D12" s="171">
        <v>4</v>
      </c>
      <c r="E12" s="171">
        <v>2</v>
      </c>
      <c r="F12" s="171">
        <v>0</v>
      </c>
      <c r="G12" s="171">
        <v>0</v>
      </c>
      <c r="H12" s="171">
        <v>0</v>
      </c>
      <c r="I12" s="171">
        <v>1</v>
      </c>
      <c r="J12" s="171">
        <v>0</v>
      </c>
      <c r="K12" s="171">
        <v>4</v>
      </c>
      <c r="L12" s="171">
        <v>0</v>
      </c>
      <c r="M12" s="171">
        <v>2</v>
      </c>
      <c r="N12" s="171">
        <v>0</v>
      </c>
      <c r="O12" s="171">
        <v>4</v>
      </c>
      <c r="P12" s="171">
        <v>1</v>
      </c>
      <c r="Q12" s="171">
        <v>1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63</v>
      </c>
      <c r="X12" s="171">
        <v>24</v>
      </c>
      <c r="Y12" s="171">
        <v>38</v>
      </c>
      <c r="Z12" s="171">
        <v>3</v>
      </c>
      <c r="AA12" s="174">
        <v>130</v>
      </c>
      <c r="AB12" s="174">
        <v>32</v>
      </c>
      <c r="AC12" s="192">
        <v>162</v>
      </c>
      <c r="AD12" s="173">
        <v>271</v>
      </c>
      <c r="AE12" s="173">
        <v>193</v>
      </c>
      <c r="AF12" s="173">
        <v>278</v>
      </c>
      <c r="AG12" s="173">
        <v>193</v>
      </c>
      <c r="AH12" s="151"/>
    </row>
    <row r="13" spans="1:34" ht="19.5">
      <c r="A13" s="179">
        <v>8</v>
      </c>
      <c r="B13" s="201" t="s">
        <v>42</v>
      </c>
      <c r="C13" s="180">
        <v>54</v>
      </c>
      <c r="D13" s="180">
        <v>28</v>
      </c>
      <c r="E13" s="180">
        <v>33</v>
      </c>
      <c r="F13" s="180">
        <v>0</v>
      </c>
      <c r="G13" s="180">
        <v>2</v>
      </c>
      <c r="H13" s="180">
        <v>1</v>
      </c>
      <c r="I13" s="180">
        <v>1</v>
      </c>
      <c r="J13" s="180">
        <v>0</v>
      </c>
      <c r="K13" s="180">
        <v>25</v>
      </c>
      <c r="L13" s="180">
        <v>6</v>
      </c>
      <c r="M13" s="180">
        <v>5</v>
      </c>
      <c r="N13" s="180">
        <v>0</v>
      </c>
      <c r="O13" s="180">
        <v>14</v>
      </c>
      <c r="P13" s="180">
        <v>3</v>
      </c>
      <c r="Q13" s="180">
        <v>4</v>
      </c>
      <c r="R13" s="180">
        <v>0</v>
      </c>
      <c r="S13" s="180">
        <v>3</v>
      </c>
      <c r="T13" s="180">
        <v>0</v>
      </c>
      <c r="U13" s="180">
        <v>4</v>
      </c>
      <c r="V13" s="180">
        <v>0</v>
      </c>
      <c r="W13" s="180">
        <v>116</v>
      </c>
      <c r="X13" s="180">
        <v>52</v>
      </c>
      <c r="Y13" s="180">
        <v>101</v>
      </c>
      <c r="Z13" s="180">
        <v>3</v>
      </c>
      <c r="AA13" s="195">
        <v>362</v>
      </c>
      <c r="AB13" s="195">
        <v>93</v>
      </c>
      <c r="AC13" s="191">
        <v>455</v>
      </c>
      <c r="AD13" s="178">
        <v>381</v>
      </c>
      <c r="AE13" s="178">
        <v>226</v>
      </c>
      <c r="AF13" s="178">
        <v>383</v>
      </c>
      <c r="AG13" s="178">
        <v>225</v>
      </c>
      <c r="AH13" s="151"/>
    </row>
    <row r="14" spans="1:34" ht="19.5">
      <c r="A14" s="154">
        <v>9</v>
      </c>
      <c r="B14" s="155" t="s">
        <v>43</v>
      </c>
      <c r="C14" s="171">
        <v>84</v>
      </c>
      <c r="D14" s="171">
        <v>20</v>
      </c>
      <c r="E14" s="171">
        <v>30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31</v>
      </c>
      <c r="L14" s="171">
        <v>7</v>
      </c>
      <c r="M14" s="171">
        <v>7</v>
      </c>
      <c r="N14" s="171">
        <v>0</v>
      </c>
      <c r="O14" s="171">
        <v>31</v>
      </c>
      <c r="P14" s="171">
        <v>7</v>
      </c>
      <c r="Q14" s="171">
        <v>3</v>
      </c>
      <c r="R14" s="171">
        <v>0</v>
      </c>
      <c r="S14" s="171">
        <v>3</v>
      </c>
      <c r="T14" s="171">
        <v>2</v>
      </c>
      <c r="U14" s="171">
        <v>0</v>
      </c>
      <c r="V14" s="171">
        <v>0</v>
      </c>
      <c r="W14" s="171">
        <v>287</v>
      </c>
      <c r="X14" s="171">
        <v>130</v>
      </c>
      <c r="Y14" s="171">
        <v>143</v>
      </c>
      <c r="Z14" s="171">
        <v>0</v>
      </c>
      <c r="AA14" s="174">
        <v>619</v>
      </c>
      <c r="AB14" s="174">
        <v>166</v>
      </c>
      <c r="AC14" s="192">
        <v>785</v>
      </c>
      <c r="AD14" s="173">
        <v>658</v>
      </c>
      <c r="AE14" s="173">
        <v>456</v>
      </c>
      <c r="AF14" s="173">
        <v>661</v>
      </c>
      <c r="AG14" s="173">
        <v>456</v>
      </c>
      <c r="AH14" s="151"/>
    </row>
    <row r="15" spans="1:34" ht="19.5">
      <c r="A15" s="179">
        <v>10</v>
      </c>
      <c r="B15" s="201" t="s">
        <v>44</v>
      </c>
      <c r="C15" s="180">
        <v>30</v>
      </c>
      <c r="D15" s="180">
        <v>11</v>
      </c>
      <c r="E15" s="180">
        <v>24</v>
      </c>
      <c r="F15" s="180">
        <v>0</v>
      </c>
      <c r="G15" s="180">
        <v>1</v>
      </c>
      <c r="H15" s="180">
        <v>0</v>
      </c>
      <c r="I15" s="180">
        <v>2</v>
      </c>
      <c r="J15" s="180">
        <v>0</v>
      </c>
      <c r="K15" s="180">
        <v>8</v>
      </c>
      <c r="L15" s="180">
        <v>2</v>
      </c>
      <c r="M15" s="180">
        <v>0</v>
      </c>
      <c r="N15" s="180">
        <v>0</v>
      </c>
      <c r="O15" s="180">
        <v>32</v>
      </c>
      <c r="P15" s="180">
        <v>13</v>
      </c>
      <c r="Q15" s="180">
        <v>1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84</v>
      </c>
      <c r="X15" s="180">
        <v>30</v>
      </c>
      <c r="Y15" s="180">
        <v>66</v>
      </c>
      <c r="Z15" s="180">
        <v>0</v>
      </c>
      <c r="AA15" s="195">
        <v>248</v>
      </c>
      <c r="AB15" s="195">
        <v>56</v>
      </c>
      <c r="AC15" s="191">
        <v>304</v>
      </c>
      <c r="AD15" s="178">
        <v>270</v>
      </c>
      <c r="AE15" s="178">
        <v>157</v>
      </c>
      <c r="AF15" s="178">
        <v>266</v>
      </c>
      <c r="AG15" s="178">
        <v>156</v>
      </c>
      <c r="AH15" s="151"/>
    </row>
    <row r="16" spans="1:34" ht="19.5">
      <c r="A16" s="154">
        <v>11</v>
      </c>
      <c r="B16" s="155" t="s">
        <v>45</v>
      </c>
      <c r="C16" s="171">
        <v>51</v>
      </c>
      <c r="D16" s="171">
        <v>25</v>
      </c>
      <c r="E16" s="171">
        <v>48</v>
      </c>
      <c r="F16" s="171">
        <v>1</v>
      </c>
      <c r="G16" s="171">
        <v>9</v>
      </c>
      <c r="H16" s="171">
        <v>1</v>
      </c>
      <c r="I16" s="171">
        <v>3</v>
      </c>
      <c r="J16" s="171">
        <v>0</v>
      </c>
      <c r="K16" s="171">
        <v>10</v>
      </c>
      <c r="L16" s="171">
        <v>1</v>
      </c>
      <c r="M16" s="171">
        <v>0</v>
      </c>
      <c r="N16" s="171">
        <v>0</v>
      </c>
      <c r="O16" s="171">
        <v>22</v>
      </c>
      <c r="P16" s="171">
        <v>5</v>
      </c>
      <c r="Q16" s="171">
        <v>9</v>
      </c>
      <c r="R16" s="171">
        <v>0</v>
      </c>
      <c r="S16" s="171">
        <v>4</v>
      </c>
      <c r="T16" s="171">
        <v>2</v>
      </c>
      <c r="U16" s="171">
        <v>2</v>
      </c>
      <c r="V16" s="171">
        <v>0</v>
      </c>
      <c r="W16" s="171">
        <v>347</v>
      </c>
      <c r="X16" s="171">
        <v>180</v>
      </c>
      <c r="Y16" s="171">
        <v>362</v>
      </c>
      <c r="Z16" s="171">
        <v>3</v>
      </c>
      <c r="AA16" s="174">
        <v>867</v>
      </c>
      <c r="AB16" s="174">
        <v>218</v>
      </c>
      <c r="AC16" s="192">
        <v>1085</v>
      </c>
      <c r="AD16" s="173">
        <v>946</v>
      </c>
      <c r="AE16" s="173">
        <v>768</v>
      </c>
      <c r="AF16" s="173">
        <v>937</v>
      </c>
      <c r="AG16" s="173">
        <v>759</v>
      </c>
      <c r="AH16" s="151"/>
    </row>
    <row r="17" spans="1:34" ht="19.5">
      <c r="A17" s="179">
        <v>12</v>
      </c>
      <c r="B17" s="201" t="s">
        <v>46</v>
      </c>
      <c r="C17" s="180">
        <v>34</v>
      </c>
      <c r="D17" s="180">
        <v>12</v>
      </c>
      <c r="E17" s="180">
        <v>40</v>
      </c>
      <c r="F17" s="180">
        <v>0</v>
      </c>
      <c r="G17" s="180">
        <v>2</v>
      </c>
      <c r="H17" s="180">
        <v>1</v>
      </c>
      <c r="I17" s="180">
        <v>1</v>
      </c>
      <c r="J17" s="180">
        <v>0</v>
      </c>
      <c r="K17" s="180">
        <v>20</v>
      </c>
      <c r="L17" s="180">
        <v>6</v>
      </c>
      <c r="M17" s="180">
        <v>9</v>
      </c>
      <c r="N17" s="180">
        <v>0</v>
      </c>
      <c r="O17" s="180">
        <v>16</v>
      </c>
      <c r="P17" s="180">
        <v>4</v>
      </c>
      <c r="Q17" s="180">
        <v>6</v>
      </c>
      <c r="R17" s="180">
        <v>0</v>
      </c>
      <c r="S17" s="180">
        <v>2</v>
      </c>
      <c r="T17" s="180">
        <v>1</v>
      </c>
      <c r="U17" s="180">
        <v>2</v>
      </c>
      <c r="V17" s="180">
        <v>0</v>
      </c>
      <c r="W17" s="180">
        <v>115</v>
      </c>
      <c r="X17" s="180">
        <v>69</v>
      </c>
      <c r="Y17" s="180">
        <v>240</v>
      </c>
      <c r="Z17" s="180">
        <v>4</v>
      </c>
      <c r="AA17" s="195">
        <v>487</v>
      </c>
      <c r="AB17" s="195">
        <v>97</v>
      </c>
      <c r="AC17" s="191">
        <v>584</v>
      </c>
      <c r="AD17" s="178">
        <v>527</v>
      </c>
      <c r="AE17" s="178">
        <v>382</v>
      </c>
      <c r="AF17" s="178">
        <v>519</v>
      </c>
      <c r="AG17" s="178">
        <v>375</v>
      </c>
      <c r="AH17" s="151"/>
    </row>
    <row r="18" spans="1:34" ht="19.5">
      <c r="A18" s="154">
        <v>13</v>
      </c>
      <c r="B18" s="155" t="s">
        <v>47</v>
      </c>
      <c r="C18" s="171">
        <v>41</v>
      </c>
      <c r="D18" s="171">
        <v>16</v>
      </c>
      <c r="E18" s="171">
        <v>41</v>
      </c>
      <c r="F18" s="171">
        <v>0</v>
      </c>
      <c r="G18" s="171">
        <v>5</v>
      </c>
      <c r="H18" s="171">
        <v>0</v>
      </c>
      <c r="I18" s="171">
        <v>3</v>
      </c>
      <c r="J18" s="171">
        <v>0</v>
      </c>
      <c r="K18" s="171">
        <v>34</v>
      </c>
      <c r="L18" s="171">
        <v>7</v>
      </c>
      <c r="M18" s="171">
        <v>2</v>
      </c>
      <c r="N18" s="171">
        <v>0</v>
      </c>
      <c r="O18" s="171">
        <v>33</v>
      </c>
      <c r="P18" s="171">
        <v>10</v>
      </c>
      <c r="Q18" s="171">
        <v>7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1">
        <v>94</v>
      </c>
      <c r="X18" s="171">
        <v>39</v>
      </c>
      <c r="Y18" s="171">
        <v>164</v>
      </c>
      <c r="Z18" s="171">
        <v>4</v>
      </c>
      <c r="AA18" s="174">
        <v>424</v>
      </c>
      <c r="AB18" s="174">
        <v>76</v>
      </c>
      <c r="AC18" s="193">
        <v>500</v>
      </c>
      <c r="AD18" s="173">
        <v>454</v>
      </c>
      <c r="AE18" s="173">
        <v>269</v>
      </c>
      <c r="AF18" s="173">
        <v>453</v>
      </c>
      <c r="AG18" s="173">
        <v>269</v>
      </c>
      <c r="AH18" s="151"/>
    </row>
    <row r="19" spans="1:34" ht="19.5">
      <c r="A19" s="179">
        <v>14</v>
      </c>
      <c r="B19" s="201" t="s">
        <v>48</v>
      </c>
      <c r="C19" s="180">
        <v>107</v>
      </c>
      <c r="D19" s="180">
        <v>24</v>
      </c>
      <c r="E19" s="180">
        <v>21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18</v>
      </c>
      <c r="L19" s="180">
        <v>3</v>
      </c>
      <c r="M19" s="180">
        <v>0</v>
      </c>
      <c r="N19" s="180">
        <v>0</v>
      </c>
      <c r="O19" s="180">
        <v>47</v>
      </c>
      <c r="P19" s="180">
        <v>13</v>
      </c>
      <c r="Q19" s="180">
        <v>3</v>
      </c>
      <c r="R19" s="180">
        <v>0</v>
      </c>
      <c r="S19" s="180">
        <v>2</v>
      </c>
      <c r="T19" s="180">
        <v>0</v>
      </c>
      <c r="U19" s="180">
        <v>5</v>
      </c>
      <c r="V19" s="180">
        <v>0</v>
      </c>
      <c r="W19" s="180">
        <v>451</v>
      </c>
      <c r="X19" s="180">
        <v>207</v>
      </c>
      <c r="Y19" s="180">
        <v>191</v>
      </c>
      <c r="Z19" s="180">
        <v>4</v>
      </c>
      <c r="AA19" s="195">
        <v>845</v>
      </c>
      <c r="AB19" s="195">
        <v>251</v>
      </c>
      <c r="AC19" s="191">
        <v>1096</v>
      </c>
      <c r="AD19" s="178">
        <v>883</v>
      </c>
      <c r="AE19" s="178">
        <v>665</v>
      </c>
      <c r="AF19" s="178">
        <v>880</v>
      </c>
      <c r="AG19" s="178">
        <v>667</v>
      </c>
      <c r="AH19" s="151"/>
    </row>
    <row r="20" spans="1:34" ht="19.5">
      <c r="A20" s="154">
        <v>15</v>
      </c>
      <c r="B20" s="155" t="s">
        <v>49</v>
      </c>
      <c r="C20" s="171">
        <v>3</v>
      </c>
      <c r="D20" s="171">
        <v>0</v>
      </c>
      <c r="E20" s="171">
        <v>7</v>
      </c>
      <c r="F20" s="171">
        <v>0</v>
      </c>
      <c r="G20" s="171">
        <v>0</v>
      </c>
      <c r="H20" s="171">
        <v>0</v>
      </c>
      <c r="I20" s="171">
        <v>1</v>
      </c>
      <c r="J20" s="171">
        <v>0</v>
      </c>
      <c r="K20" s="171">
        <v>6</v>
      </c>
      <c r="L20" s="171">
        <v>0</v>
      </c>
      <c r="M20" s="171">
        <v>2</v>
      </c>
      <c r="N20" s="171">
        <v>0</v>
      </c>
      <c r="O20" s="171">
        <v>10</v>
      </c>
      <c r="P20" s="171">
        <v>1</v>
      </c>
      <c r="Q20" s="171">
        <v>4</v>
      </c>
      <c r="R20" s="171">
        <v>0</v>
      </c>
      <c r="S20" s="171">
        <v>1</v>
      </c>
      <c r="T20" s="171">
        <v>0</v>
      </c>
      <c r="U20" s="171">
        <v>1</v>
      </c>
      <c r="V20" s="171">
        <v>0</v>
      </c>
      <c r="W20" s="171">
        <v>38</v>
      </c>
      <c r="X20" s="171">
        <v>19</v>
      </c>
      <c r="Y20" s="171">
        <v>60</v>
      </c>
      <c r="Z20" s="171">
        <v>1</v>
      </c>
      <c r="AA20" s="174">
        <v>133</v>
      </c>
      <c r="AB20" s="174">
        <v>21</v>
      </c>
      <c r="AC20" s="192">
        <v>154</v>
      </c>
      <c r="AD20" s="173">
        <v>145</v>
      </c>
      <c r="AE20" s="173">
        <v>104</v>
      </c>
      <c r="AF20" s="173">
        <v>145</v>
      </c>
      <c r="AG20" s="173">
        <v>104</v>
      </c>
      <c r="AH20" s="151"/>
    </row>
    <row r="21" spans="1:34" ht="19.5">
      <c r="A21" s="179">
        <v>16</v>
      </c>
      <c r="B21" s="201" t="s">
        <v>50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95">
        <v>0</v>
      </c>
      <c r="AB21" s="195">
        <v>0</v>
      </c>
      <c r="AC21" s="194">
        <v>0</v>
      </c>
      <c r="AD21" s="178">
        <v>0</v>
      </c>
      <c r="AE21" s="178">
        <v>0</v>
      </c>
      <c r="AF21" s="178">
        <v>0</v>
      </c>
      <c r="AG21" s="178">
        <v>0</v>
      </c>
      <c r="AH21" s="151"/>
    </row>
    <row r="22" spans="1:34" ht="19.5">
      <c r="A22" s="154">
        <v>17</v>
      </c>
      <c r="B22" s="155" t="s">
        <v>51</v>
      </c>
      <c r="C22" s="171">
        <v>43</v>
      </c>
      <c r="D22" s="171">
        <v>9</v>
      </c>
      <c r="E22" s="171">
        <v>13</v>
      </c>
      <c r="F22" s="171">
        <v>0</v>
      </c>
      <c r="G22" s="171">
        <v>1</v>
      </c>
      <c r="H22" s="171">
        <v>0</v>
      </c>
      <c r="I22" s="171">
        <v>1</v>
      </c>
      <c r="J22" s="171">
        <v>0</v>
      </c>
      <c r="K22" s="171">
        <v>25</v>
      </c>
      <c r="L22" s="171">
        <v>6</v>
      </c>
      <c r="M22" s="171">
        <v>1</v>
      </c>
      <c r="N22" s="171">
        <v>0</v>
      </c>
      <c r="O22" s="171">
        <v>36</v>
      </c>
      <c r="P22" s="171">
        <v>12</v>
      </c>
      <c r="Q22" s="171">
        <v>3</v>
      </c>
      <c r="R22" s="171">
        <v>0</v>
      </c>
      <c r="S22" s="171">
        <v>0</v>
      </c>
      <c r="T22" s="171">
        <v>0</v>
      </c>
      <c r="U22" s="171">
        <v>2</v>
      </c>
      <c r="V22" s="171">
        <v>0</v>
      </c>
      <c r="W22" s="171">
        <v>130</v>
      </c>
      <c r="X22" s="171">
        <v>54</v>
      </c>
      <c r="Y22" s="171">
        <v>66</v>
      </c>
      <c r="Z22" s="171">
        <v>0</v>
      </c>
      <c r="AA22" s="174">
        <v>321</v>
      </c>
      <c r="AB22" s="174">
        <v>81</v>
      </c>
      <c r="AC22" s="192">
        <v>402</v>
      </c>
      <c r="AD22" s="173">
        <v>328</v>
      </c>
      <c r="AE22" s="173">
        <v>197</v>
      </c>
      <c r="AF22" s="173">
        <v>330</v>
      </c>
      <c r="AG22" s="173">
        <v>197</v>
      </c>
      <c r="AH22" s="151"/>
    </row>
    <row r="23" spans="1:34" ht="19.5">
      <c r="A23" s="189">
        <v>18</v>
      </c>
      <c r="B23" s="181" t="s">
        <v>52</v>
      </c>
      <c r="C23" s="180">
        <v>37</v>
      </c>
      <c r="D23" s="180">
        <v>4</v>
      </c>
      <c r="E23" s="180">
        <v>34</v>
      </c>
      <c r="F23" s="180">
        <v>1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10</v>
      </c>
      <c r="P23" s="180">
        <v>1</v>
      </c>
      <c r="Q23" s="180">
        <v>9</v>
      </c>
      <c r="R23" s="180">
        <v>0</v>
      </c>
      <c r="S23" s="180">
        <v>0</v>
      </c>
      <c r="T23" s="180">
        <v>0</v>
      </c>
      <c r="U23" s="180">
        <v>5</v>
      </c>
      <c r="V23" s="180">
        <v>0</v>
      </c>
      <c r="W23" s="180">
        <v>188</v>
      </c>
      <c r="X23" s="180">
        <v>116</v>
      </c>
      <c r="Y23" s="180">
        <v>196</v>
      </c>
      <c r="Z23" s="180">
        <v>4</v>
      </c>
      <c r="AA23" s="195">
        <v>479</v>
      </c>
      <c r="AB23" s="195">
        <v>126</v>
      </c>
      <c r="AC23" s="191">
        <v>605</v>
      </c>
      <c r="AD23" s="178">
        <v>505</v>
      </c>
      <c r="AE23" s="178">
        <v>406</v>
      </c>
      <c r="AF23" s="178">
        <v>509</v>
      </c>
      <c r="AG23" s="178">
        <v>409</v>
      </c>
      <c r="AH23" s="151"/>
    </row>
    <row r="24" spans="1:34" ht="19.5">
      <c r="A24" s="549" t="s">
        <v>102</v>
      </c>
      <c r="B24" s="549"/>
      <c r="C24" s="172">
        <v>1207</v>
      </c>
      <c r="D24" s="172">
        <v>350</v>
      </c>
      <c r="E24" s="172">
        <v>555</v>
      </c>
      <c r="F24" s="172">
        <v>6</v>
      </c>
      <c r="G24" s="172">
        <v>30</v>
      </c>
      <c r="H24" s="172">
        <v>6</v>
      </c>
      <c r="I24" s="172">
        <v>17</v>
      </c>
      <c r="J24" s="172">
        <v>0</v>
      </c>
      <c r="K24" s="172">
        <v>294</v>
      </c>
      <c r="L24" s="172">
        <v>60</v>
      </c>
      <c r="M24" s="172">
        <v>30</v>
      </c>
      <c r="N24" s="172">
        <v>0</v>
      </c>
      <c r="O24" s="172">
        <v>403</v>
      </c>
      <c r="P24" s="172">
        <v>106</v>
      </c>
      <c r="Q24" s="172">
        <v>74</v>
      </c>
      <c r="R24" s="172">
        <v>0</v>
      </c>
      <c r="S24" s="172">
        <v>23</v>
      </c>
      <c r="T24" s="172">
        <v>7</v>
      </c>
      <c r="U24" s="172">
        <v>37</v>
      </c>
      <c r="V24" s="172">
        <v>0</v>
      </c>
      <c r="W24" s="172">
        <v>4562</v>
      </c>
      <c r="X24" s="172">
        <v>1996</v>
      </c>
      <c r="Y24" s="172">
        <v>3070</v>
      </c>
      <c r="Z24" s="172">
        <v>37</v>
      </c>
      <c r="AA24" s="172">
        <v>10302</v>
      </c>
      <c r="AB24" s="172">
        <v>2568</v>
      </c>
      <c r="AC24" s="172">
        <v>12870</v>
      </c>
      <c r="AD24" s="173">
        <f>SUM(AD6:AD23)</f>
        <v>11281</v>
      </c>
      <c r="AE24" s="173">
        <f>SUM(AE6:AE23)</f>
        <v>8293</v>
      </c>
      <c r="AF24" s="173">
        <f>SUM(AF6:AF23)</f>
        <v>11270</v>
      </c>
      <c r="AG24" s="173">
        <f>SUM(AG6:AG23)</f>
        <v>8272</v>
      </c>
      <c r="AH24" s="17"/>
    </row>
    <row r="25" spans="1:34" ht="18.75" customHeight="1">
      <c r="A25" s="187"/>
      <c r="B25" s="188"/>
      <c r="C25" s="540" t="s">
        <v>89</v>
      </c>
      <c r="D25" s="540"/>
      <c r="E25" s="540"/>
      <c r="F25" s="540"/>
      <c r="G25" s="540" t="s">
        <v>103</v>
      </c>
      <c r="H25" s="540"/>
      <c r="I25" s="540"/>
      <c r="J25" s="540"/>
      <c r="K25" s="540" t="s">
        <v>104</v>
      </c>
      <c r="L25" s="540"/>
      <c r="M25" s="540"/>
      <c r="N25" s="540"/>
      <c r="O25" s="540" t="s">
        <v>105</v>
      </c>
      <c r="P25" s="540"/>
      <c r="Q25" s="540"/>
      <c r="R25" s="540"/>
      <c r="S25" s="540" t="s">
        <v>106</v>
      </c>
      <c r="T25" s="540"/>
      <c r="U25" s="540"/>
      <c r="V25" s="540"/>
      <c r="W25" s="540" t="s">
        <v>94</v>
      </c>
      <c r="X25" s="540"/>
      <c r="Y25" s="540"/>
      <c r="Z25" s="540"/>
      <c r="AA25" s="540" t="s">
        <v>27</v>
      </c>
      <c r="AB25" s="540"/>
      <c r="AC25" s="182"/>
      <c r="AD25" s="183"/>
      <c r="AE25" s="183"/>
      <c r="AF25" s="183"/>
      <c r="AG25" s="184"/>
      <c r="AH25" s="207"/>
    </row>
    <row r="26" spans="1:34" ht="20.25">
      <c r="A26" s="548" t="s">
        <v>31</v>
      </c>
      <c r="B26" s="548"/>
      <c r="C26" s="539">
        <f>SUM(C24,E24)</f>
        <v>1762</v>
      </c>
      <c r="D26" s="539"/>
      <c r="E26" s="539"/>
      <c r="F26" s="539"/>
      <c r="G26" s="539">
        <f>G24+I24</f>
        <v>47</v>
      </c>
      <c r="H26" s="539"/>
      <c r="I26" s="539"/>
      <c r="J26" s="539"/>
      <c r="K26" s="539">
        <f>K24+M24</f>
        <v>324</v>
      </c>
      <c r="L26" s="539"/>
      <c r="M26" s="539"/>
      <c r="N26" s="539"/>
      <c r="O26" s="539">
        <f>O24+Q24</f>
        <v>477</v>
      </c>
      <c r="P26" s="539"/>
      <c r="Q26" s="539"/>
      <c r="R26" s="539"/>
      <c r="S26" s="539">
        <f>S24+U24</f>
        <v>60</v>
      </c>
      <c r="T26" s="539"/>
      <c r="U26" s="539"/>
      <c r="V26" s="539"/>
      <c r="W26" s="539">
        <f>W24+Y24</f>
        <v>7632</v>
      </c>
      <c r="X26" s="539"/>
      <c r="Y26" s="539"/>
      <c r="Z26" s="539"/>
      <c r="AA26" s="539">
        <f>SUM(C26,G26,K26,O26,S26,W26)</f>
        <v>10302</v>
      </c>
      <c r="AB26" s="539"/>
      <c r="AC26" s="185"/>
      <c r="AD26" s="177"/>
      <c r="AE26" s="177"/>
      <c r="AF26" s="177"/>
      <c r="AG26" s="186"/>
      <c r="AH26" s="17"/>
    </row>
    <row r="27" spans="1:34" ht="20.25">
      <c r="A27" s="548" t="s">
        <v>107</v>
      </c>
      <c r="B27" s="548"/>
      <c r="C27" s="539">
        <f>D24+F24</f>
        <v>356</v>
      </c>
      <c r="D27" s="539"/>
      <c r="E27" s="539"/>
      <c r="F27" s="539"/>
      <c r="G27" s="539">
        <f>H24+J24</f>
        <v>6</v>
      </c>
      <c r="H27" s="539"/>
      <c r="I27" s="539"/>
      <c r="J27" s="539"/>
      <c r="K27" s="539">
        <f>L24+N24</f>
        <v>60</v>
      </c>
      <c r="L27" s="539"/>
      <c r="M27" s="539"/>
      <c r="N27" s="539"/>
      <c r="O27" s="539">
        <f>P24+R24</f>
        <v>106</v>
      </c>
      <c r="P27" s="539"/>
      <c r="Q27" s="539"/>
      <c r="R27" s="539"/>
      <c r="S27" s="539">
        <f>T24+V24</f>
        <v>7</v>
      </c>
      <c r="T27" s="539"/>
      <c r="U27" s="539"/>
      <c r="V27" s="539"/>
      <c r="W27" s="541">
        <f>X24+Z24</f>
        <v>2033</v>
      </c>
      <c r="X27" s="542"/>
      <c r="Y27" s="542"/>
      <c r="Z27" s="543"/>
      <c r="AA27" s="539">
        <f>SUM(C27,G27,K27,O27,S27)</f>
        <v>535</v>
      </c>
      <c r="AB27" s="539"/>
      <c r="AC27" s="196"/>
      <c r="AD27" s="197"/>
      <c r="AE27" s="197"/>
      <c r="AF27" s="197"/>
      <c r="AG27" s="198"/>
      <c r="AH27" s="17"/>
    </row>
    <row r="28" ht="15">
      <c r="B28" s="18" t="s">
        <v>239</v>
      </c>
    </row>
  </sheetData>
  <sheetProtection/>
  <mergeCells count="54">
    <mergeCell ref="AF2:AG3"/>
    <mergeCell ref="AD4:AD5"/>
    <mergeCell ref="AE4:AE5"/>
    <mergeCell ref="C2:AC2"/>
    <mergeCell ref="W3:Z3"/>
    <mergeCell ref="G4:H4"/>
    <mergeCell ref="I4:J4"/>
    <mergeCell ref="K4:L4"/>
    <mergeCell ref="M4:N4"/>
    <mergeCell ref="AA3:AB4"/>
    <mergeCell ref="AC3:AC5"/>
    <mergeCell ref="A27:B27"/>
    <mergeCell ref="A26:B26"/>
    <mergeCell ref="A24:B24"/>
    <mergeCell ref="A2:A5"/>
    <mergeCell ref="B2:B5"/>
    <mergeCell ref="Y4:Z4"/>
    <mergeCell ref="S3:V3"/>
    <mergeCell ref="W26:Z26"/>
    <mergeCell ref="A1:AF1"/>
    <mergeCell ref="S4:T4"/>
    <mergeCell ref="C3:F3"/>
    <mergeCell ref="G3:J3"/>
    <mergeCell ref="K3:N3"/>
    <mergeCell ref="C4:D4"/>
    <mergeCell ref="E4:F4"/>
    <mergeCell ref="AD2:AE3"/>
    <mergeCell ref="AF4:AF5"/>
    <mergeCell ref="Q4:R4"/>
    <mergeCell ref="AA26:AB26"/>
    <mergeCell ref="W27:Z27"/>
    <mergeCell ref="S27:V27"/>
    <mergeCell ref="O3:R3"/>
    <mergeCell ref="O4:P4"/>
    <mergeCell ref="W25:Z25"/>
    <mergeCell ref="U4:V4"/>
    <mergeCell ref="W4:X4"/>
    <mergeCell ref="C26:F26"/>
    <mergeCell ref="C27:F27"/>
    <mergeCell ref="G26:J26"/>
    <mergeCell ref="G27:J27"/>
    <mergeCell ref="O26:R26"/>
    <mergeCell ref="C25:F25"/>
    <mergeCell ref="G25:J25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  <mergeCell ref="S26:V26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4">
      <selection activeCell="T8" sqref="T8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6.25390625" style="0" customWidth="1"/>
    <col min="4" max="4" width="7.00390625" style="0" customWidth="1"/>
    <col min="5" max="5" width="6.125" style="0" customWidth="1"/>
    <col min="6" max="6" width="5.25390625" style="0" customWidth="1"/>
    <col min="7" max="7" width="6.00390625" style="0" customWidth="1"/>
    <col min="8" max="8" width="11.625" style="0" customWidth="1"/>
    <col min="9" max="10" width="8.00390625" style="0" customWidth="1"/>
    <col min="11" max="12" width="7.875" style="0" customWidth="1"/>
    <col min="13" max="13" width="7.25390625" style="0" customWidth="1"/>
    <col min="14" max="14" width="8.625" style="0" customWidth="1"/>
    <col min="15" max="15" width="11.75390625" style="0" customWidth="1"/>
    <col min="16" max="16" width="13.125" style="0" customWidth="1"/>
    <col min="17" max="17" width="15.75390625" style="5" customWidth="1"/>
    <col min="18" max="18" width="14.625" style="0" customWidth="1"/>
    <col min="19" max="19" width="0" style="0" hidden="1" customWidth="1"/>
  </cols>
  <sheetData>
    <row r="1" spans="1:18" ht="24" customHeight="1">
      <c r="A1" s="513" t="s">
        <v>54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</row>
    <row r="2" spans="1:18" ht="18.75" customHeight="1">
      <c r="A2" s="558" t="s">
        <v>29</v>
      </c>
      <c r="B2" s="559" t="s">
        <v>30</v>
      </c>
      <c r="C2" s="560" t="s">
        <v>372</v>
      </c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44" t="s">
        <v>373</v>
      </c>
      <c r="Q2" s="544" t="s">
        <v>374</v>
      </c>
      <c r="R2" s="544" t="s">
        <v>312</v>
      </c>
    </row>
    <row r="3" spans="1:18" ht="22.5" customHeight="1">
      <c r="A3" s="558"/>
      <c r="B3" s="559"/>
      <c r="C3" s="562" t="s">
        <v>55</v>
      </c>
      <c r="D3" s="563"/>
      <c r="E3" s="563"/>
      <c r="F3" s="563"/>
      <c r="G3" s="563"/>
      <c r="H3" s="562" t="s">
        <v>56</v>
      </c>
      <c r="I3" s="562"/>
      <c r="J3" s="562"/>
      <c r="K3" s="562"/>
      <c r="L3" s="562"/>
      <c r="M3" s="562"/>
      <c r="N3" s="562"/>
      <c r="O3" s="555" t="s">
        <v>57</v>
      </c>
      <c r="P3" s="544"/>
      <c r="Q3" s="544"/>
      <c r="R3" s="544"/>
    </row>
    <row r="4" spans="1:18" ht="19.5" customHeight="1">
      <c r="A4" s="558"/>
      <c r="B4" s="559"/>
      <c r="C4" s="564" t="s">
        <v>58</v>
      </c>
      <c r="D4" s="554" t="s">
        <v>59</v>
      </c>
      <c r="E4" s="554"/>
      <c r="F4" s="554"/>
      <c r="G4" s="554"/>
      <c r="H4" s="544" t="s">
        <v>60</v>
      </c>
      <c r="I4" s="561" t="s">
        <v>61</v>
      </c>
      <c r="J4" s="556" t="s">
        <v>62</v>
      </c>
      <c r="K4" s="556"/>
      <c r="L4" s="556"/>
      <c r="M4" s="556"/>
      <c r="N4" s="556"/>
      <c r="O4" s="555"/>
      <c r="P4" s="544"/>
      <c r="Q4" s="544"/>
      <c r="R4" s="544"/>
    </row>
    <row r="5" spans="1:18" ht="62.25" customHeight="1">
      <c r="A5" s="558"/>
      <c r="B5" s="559"/>
      <c r="C5" s="564"/>
      <c r="D5" s="53" t="s">
        <v>63</v>
      </c>
      <c r="E5" s="53" t="s">
        <v>64</v>
      </c>
      <c r="F5" s="53" t="s">
        <v>65</v>
      </c>
      <c r="G5" s="53" t="s">
        <v>66</v>
      </c>
      <c r="H5" s="544"/>
      <c r="I5" s="561"/>
      <c r="J5" s="54" t="s">
        <v>63</v>
      </c>
      <c r="K5" s="54" t="s">
        <v>64</v>
      </c>
      <c r="L5" s="54" t="s">
        <v>65</v>
      </c>
      <c r="M5" s="53" t="s">
        <v>66</v>
      </c>
      <c r="N5" s="53" t="s">
        <v>67</v>
      </c>
      <c r="O5" s="555"/>
      <c r="P5" s="544"/>
      <c r="Q5" s="544"/>
      <c r="R5" s="544"/>
    </row>
    <row r="6" spans="1:20" ht="18" customHeight="1">
      <c r="A6" s="7">
        <v>1</v>
      </c>
      <c r="B6" s="8" t="s">
        <v>68</v>
      </c>
      <c r="C6" s="9">
        <v>141</v>
      </c>
      <c r="D6" s="10">
        <v>115</v>
      </c>
      <c r="E6" s="10">
        <v>18</v>
      </c>
      <c r="F6" s="10">
        <v>5</v>
      </c>
      <c r="G6" s="10">
        <v>3</v>
      </c>
      <c r="H6" s="9">
        <f>C6</f>
        <v>141</v>
      </c>
      <c r="I6" s="11">
        <v>111</v>
      </c>
      <c r="J6" s="12">
        <v>345</v>
      </c>
      <c r="K6" s="12">
        <v>72</v>
      </c>
      <c r="L6" s="12">
        <v>25</v>
      </c>
      <c r="M6" s="12">
        <v>21</v>
      </c>
      <c r="N6" s="12">
        <f>SUM(J6:M6)</f>
        <v>463</v>
      </c>
      <c r="O6" s="13">
        <f>SUM(H6:M6)</f>
        <v>715</v>
      </c>
      <c r="P6" s="14">
        <v>209</v>
      </c>
      <c r="Q6" s="14">
        <v>216</v>
      </c>
      <c r="R6" s="14">
        <v>222</v>
      </c>
      <c r="S6" s="151">
        <f>R6-P6</f>
        <v>13</v>
      </c>
      <c r="T6" s="151"/>
    </row>
    <row r="7" spans="1:20" ht="18" customHeight="1">
      <c r="A7" s="405">
        <v>2</v>
      </c>
      <c r="B7" s="406" t="s">
        <v>69</v>
      </c>
      <c r="C7" s="407">
        <v>158</v>
      </c>
      <c r="D7" s="408">
        <v>132</v>
      </c>
      <c r="E7" s="408">
        <v>17</v>
      </c>
      <c r="F7" s="408">
        <v>7</v>
      </c>
      <c r="G7" s="408">
        <v>2</v>
      </c>
      <c r="H7" s="407">
        <f>C7</f>
        <v>158</v>
      </c>
      <c r="I7" s="409">
        <v>104</v>
      </c>
      <c r="J7" s="409">
        <v>396</v>
      </c>
      <c r="K7" s="409">
        <v>68</v>
      </c>
      <c r="L7" s="409">
        <v>35</v>
      </c>
      <c r="M7" s="409">
        <v>14</v>
      </c>
      <c r="N7" s="409">
        <f aca="true" t="shared" si="0" ref="N7:N23">SUM(J7:M7)</f>
        <v>513</v>
      </c>
      <c r="O7" s="410">
        <f aca="true" t="shared" si="1" ref="O7:O23">SUM(H7:M7)</f>
        <v>775</v>
      </c>
      <c r="P7" s="411">
        <v>229</v>
      </c>
      <c r="Q7" s="411">
        <v>226</v>
      </c>
      <c r="R7" s="411">
        <v>305</v>
      </c>
      <c r="S7" s="151">
        <f aca="true" t="shared" si="2" ref="S7:S24">R7-P7</f>
        <v>76</v>
      </c>
      <c r="T7" s="151"/>
    </row>
    <row r="8" spans="1:20" ht="18" customHeight="1">
      <c r="A8" s="7">
        <v>3</v>
      </c>
      <c r="B8" s="8" t="s">
        <v>70</v>
      </c>
      <c r="C8" s="9">
        <v>312</v>
      </c>
      <c r="D8" s="10">
        <v>277</v>
      </c>
      <c r="E8" s="10">
        <v>26</v>
      </c>
      <c r="F8" s="10">
        <v>7</v>
      </c>
      <c r="G8" s="10">
        <v>2</v>
      </c>
      <c r="H8" s="9">
        <f aca="true" t="shared" si="3" ref="H8:H23">C8</f>
        <v>312</v>
      </c>
      <c r="I8" s="12">
        <v>245</v>
      </c>
      <c r="J8" s="12">
        <v>831</v>
      </c>
      <c r="K8" s="12">
        <v>104</v>
      </c>
      <c r="L8" s="12">
        <v>35</v>
      </c>
      <c r="M8" s="12">
        <v>12</v>
      </c>
      <c r="N8" s="12">
        <f t="shared" si="0"/>
        <v>982</v>
      </c>
      <c r="O8" s="13">
        <f t="shared" si="1"/>
        <v>1539</v>
      </c>
      <c r="P8" s="14">
        <v>410</v>
      </c>
      <c r="Q8" s="14">
        <v>412</v>
      </c>
      <c r="R8" s="14">
        <v>425</v>
      </c>
      <c r="S8" s="151">
        <f t="shared" si="2"/>
        <v>15</v>
      </c>
      <c r="T8" s="151"/>
    </row>
    <row r="9" spans="1:20" ht="18" customHeight="1">
      <c r="A9" s="405">
        <v>4</v>
      </c>
      <c r="B9" s="406" t="s">
        <v>71</v>
      </c>
      <c r="C9" s="407">
        <v>792</v>
      </c>
      <c r="D9" s="408">
        <v>643</v>
      </c>
      <c r="E9" s="408">
        <v>114</v>
      </c>
      <c r="F9" s="408">
        <v>25</v>
      </c>
      <c r="G9" s="408">
        <v>10</v>
      </c>
      <c r="H9" s="407">
        <f t="shared" si="3"/>
        <v>792</v>
      </c>
      <c r="I9" s="409">
        <v>572</v>
      </c>
      <c r="J9" s="409">
        <v>1929</v>
      </c>
      <c r="K9" s="409">
        <v>456</v>
      </c>
      <c r="L9" s="409">
        <v>125</v>
      </c>
      <c r="M9" s="409">
        <v>69</v>
      </c>
      <c r="N9" s="409">
        <f t="shared" si="0"/>
        <v>2579</v>
      </c>
      <c r="O9" s="410">
        <f t="shared" si="1"/>
        <v>3943</v>
      </c>
      <c r="P9" s="411">
        <v>973</v>
      </c>
      <c r="Q9" s="411">
        <v>1022</v>
      </c>
      <c r="R9" s="411">
        <v>1068</v>
      </c>
      <c r="S9" s="151">
        <f t="shared" si="2"/>
        <v>95</v>
      </c>
      <c r="T9" s="151"/>
    </row>
    <row r="10" spans="1:20" ht="18" customHeight="1">
      <c r="A10" s="7">
        <v>5</v>
      </c>
      <c r="B10" s="8" t="s">
        <v>72</v>
      </c>
      <c r="C10" s="9">
        <v>583</v>
      </c>
      <c r="D10" s="10">
        <v>520</v>
      </c>
      <c r="E10" s="10">
        <v>46</v>
      </c>
      <c r="F10" s="10">
        <v>12</v>
      </c>
      <c r="G10" s="10">
        <v>5</v>
      </c>
      <c r="H10" s="9">
        <f t="shared" si="3"/>
        <v>583</v>
      </c>
      <c r="I10" s="12">
        <v>451</v>
      </c>
      <c r="J10" s="12">
        <v>1560</v>
      </c>
      <c r="K10" s="12">
        <v>184</v>
      </c>
      <c r="L10" s="12">
        <v>60</v>
      </c>
      <c r="M10" s="12">
        <v>31</v>
      </c>
      <c r="N10" s="12">
        <f t="shared" si="0"/>
        <v>1835</v>
      </c>
      <c r="O10" s="13">
        <f t="shared" si="1"/>
        <v>2869</v>
      </c>
      <c r="P10" s="14">
        <v>705</v>
      </c>
      <c r="Q10" s="14">
        <v>675</v>
      </c>
      <c r="R10" s="14">
        <v>812</v>
      </c>
      <c r="S10" s="151">
        <f t="shared" si="2"/>
        <v>107</v>
      </c>
      <c r="T10" s="151"/>
    </row>
    <row r="11" spans="1:20" ht="18" customHeight="1">
      <c r="A11" s="405">
        <v>6</v>
      </c>
      <c r="B11" s="406" t="s">
        <v>73</v>
      </c>
      <c r="C11" s="407">
        <v>621</v>
      </c>
      <c r="D11" s="408">
        <v>513</v>
      </c>
      <c r="E11" s="408">
        <v>79</v>
      </c>
      <c r="F11" s="408">
        <v>20</v>
      </c>
      <c r="G11" s="408">
        <v>9</v>
      </c>
      <c r="H11" s="407">
        <f t="shared" si="3"/>
        <v>621</v>
      </c>
      <c r="I11" s="409">
        <v>493</v>
      </c>
      <c r="J11" s="409">
        <v>1539</v>
      </c>
      <c r="K11" s="409">
        <v>316</v>
      </c>
      <c r="L11" s="409">
        <v>100</v>
      </c>
      <c r="M11" s="409">
        <v>62</v>
      </c>
      <c r="N11" s="409">
        <f t="shared" si="0"/>
        <v>2017</v>
      </c>
      <c r="O11" s="409">
        <f t="shared" si="1"/>
        <v>3131</v>
      </c>
      <c r="P11" s="411">
        <v>845</v>
      </c>
      <c r="Q11" s="411">
        <v>837</v>
      </c>
      <c r="R11" s="411">
        <v>941</v>
      </c>
      <c r="S11" s="151">
        <f t="shared" si="2"/>
        <v>96</v>
      </c>
      <c r="T11" s="151"/>
    </row>
    <row r="12" spans="1:20" ht="18" customHeight="1">
      <c r="A12" s="7">
        <v>7</v>
      </c>
      <c r="B12" s="8" t="s">
        <v>74</v>
      </c>
      <c r="C12" s="9">
        <v>249</v>
      </c>
      <c r="D12" s="10">
        <v>216</v>
      </c>
      <c r="E12" s="10">
        <v>26</v>
      </c>
      <c r="F12" s="10">
        <v>6</v>
      </c>
      <c r="G12" s="10">
        <v>1</v>
      </c>
      <c r="H12" s="9">
        <f t="shared" si="3"/>
        <v>249</v>
      </c>
      <c r="I12" s="12">
        <v>197</v>
      </c>
      <c r="J12" s="12">
        <v>648</v>
      </c>
      <c r="K12" s="12">
        <v>104</v>
      </c>
      <c r="L12" s="12">
        <v>30</v>
      </c>
      <c r="M12" s="12">
        <v>6</v>
      </c>
      <c r="N12" s="12">
        <f t="shared" si="0"/>
        <v>788</v>
      </c>
      <c r="O12" s="13">
        <f t="shared" si="1"/>
        <v>1234</v>
      </c>
      <c r="P12" s="14">
        <v>300</v>
      </c>
      <c r="Q12" s="14">
        <v>328</v>
      </c>
      <c r="R12" s="14">
        <v>327</v>
      </c>
      <c r="S12" s="151">
        <f t="shared" si="2"/>
        <v>27</v>
      </c>
      <c r="T12" s="151"/>
    </row>
    <row r="13" spans="1:20" ht="18" customHeight="1">
      <c r="A13" s="405">
        <v>8</v>
      </c>
      <c r="B13" s="406" t="s">
        <v>75</v>
      </c>
      <c r="C13" s="407">
        <v>216</v>
      </c>
      <c r="D13" s="408">
        <v>189</v>
      </c>
      <c r="E13" s="408">
        <v>22</v>
      </c>
      <c r="F13" s="408">
        <v>3</v>
      </c>
      <c r="G13" s="408">
        <v>2</v>
      </c>
      <c r="H13" s="407">
        <f t="shared" si="3"/>
        <v>216</v>
      </c>
      <c r="I13" s="409">
        <v>175</v>
      </c>
      <c r="J13" s="409">
        <v>567</v>
      </c>
      <c r="K13" s="409">
        <v>88</v>
      </c>
      <c r="L13" s="409">
        <v>15</v>
      </c>
      <c r="M13" s="409">
        <v>12</v>
      </c>
      <c r="N13" s="409">
        <f t="shared" si="0"/>
        <v>682</v>
      </c>
      <c r="O13" s="410">
        <f t="shared" si="1"/>
        <v>1073</v>
      </c>
      <c r="P13" s="411">
        <v>280</v>
      </c>
      <c r="Q13" s="411">
        <v>285</v>
      </c>
      <c r="R13" s="411">
        <v>294</v>
      </c>
      <c r="S13" s="151">
        <f t="shared" si="2"/>
        <v>14</v>
      </c>
      <c r="T13" s="151"/>
    </row>
    <row r="14" spans="1:20" ht="18" customHeight="1">
      <c r="A14" s="7">
        <v>9</v>
      </c>
      <c r="B14" s="8" t="s">
        <v>76</v>
      </c>
      <c r="C14" s="9">
        <v>246</v>
      </c>
      <c r="D14" s="10">
        <v>209</v>
      </c>
      <c r="E14" s="10">
        <v>27</v>
      </c>
      <c r="F14" s="10">
        <v>8</v>
      </c>
      <c r="G14" s="10">
        <v>2</v>
      </c>
      <c r="H14" s="9">
        <f t="shared" si="3"/>
        <v>246</v>
      </c>
      <c r="I14" s="12">
        <v>169</v>
      </c>
      <c r="J14" s="12">
        <v>627</v>
      </c>
      <c r="K14" s="12">
        <v>108</v>
      </c>
      <c r="L14" s="12">
        <v>40</v>
      </c>
      <c r="M14" s="12">
        <v>12</v>
      </c>
      <c r="N14" s="12">
        <f t="shared" si="0"/>
        <v>787</v>
      </c>
      <c r="O14" s="13">
        <f t="shared" si="1"/>
        <v>1202</v>
      </c>
      <c r="P14" s="14">
        <v>310</v>
      </c>
      <c r="Q14" s="14">
        <v>300</v>
      </c>
      <c r="R14" s="14">
        <v>385</v>
      </c>
      <c r="S14" s="151">
        <f t="shared" si="2"/>
        <v>75</v>
      </c>
      <c r="T14" s="151"/>
    </row>
    <row r="15" spans="1:20" ht="18" customHeight="1">
      <c r="A15" s="405">
        <v>10</v>
      </c>
      <c r="B15" s="406" t="s">
        <v>77</v>
      </c>
      <c r="C15" s="407">
        <v>121</v>
      </c>
      <c r="D15" s="408">
        <v>109</v>
      </c>
      <c r="E15" s="408">
        <v>7</v>
      </c>
      <c r="F15" s="408">
        <v>5</v>
      </c>
      <c r="G15" s="408">
        <v>0</v>
      </c>
      <c r="H15" s="407">
        <f t="shared" si="3"/>
        <v>121</v>
      </c>
      <c r="I15" s="409">
        <v>89</v>
      </c>
      <c r="J15" s="409">
        <v>327</v>
      </c>
      <c r="K15" s="409">
        <v>28</v>
      </c>
      <c r="L15" s="409">
        <v>25</v>
      </c>
      <c r="M15" s="409">
        <v>0</v>
      </c>
      <c r="N15" s="409">
        <f t="shared" si="0"/>
        <v>380</v>
      </c>
      <c r="O15" s="410">
        <f t="shared" si="1"/>
        <v>590</v>
      </c>
      <c r="P15" s="411">
        <v>181</v>
      </c>
      <c r="Q15" s="411">
        <v>185</v>
      </c>
      <c r="R15" s="411">
        <v>187</v>
      </c>
      <c r="S15" s="151">
        <f t="shared" si="2"/>
        <v>6</v>
      </c>
      <c r="T15" s="151"/>
    </row>
    <row r="16" spans="1:20" ht="18" customHeight="1">
      <c r="A16" s="7">
        <v>11</v>
      </c>
      <c r="B16" s="8" t="s">
        <v>78</v>
      </c>
      <c r="C16" s="9">
        <v>171</v>
      </c>
      <c r="D16" s="10">
        <v>148</v>
      </c>
      <c r="E16" s="10">
        <v>17</v>
      </c>
      <c r="F16" s="10">
        <v>3</v>
      </c>
      <c r="G16" s="10">
        <v>3</v>
      </c>
      <c r="H16" s="9">
        <f t="shared" si="3"/>
        <v>171</v>
      </c>
      <c r="I16" s="12">
        <v>131</v>
      </c>
      <c r="J16" s="12">
        <v>444</v>
      </c>
      <c r="K16" s="12">
        <v>68</v>
      </c>
      <c r="L16" s="12">
        <v>15</v>
      </c>
      <c r="M16" s="12">
        <v>18</v>
      </c>
      <c r="N16" s="12">
        <f t="shared" si="0"/>
        <v>545</v>
      </c>
      <c r="O16" s="13">
        <f t="shared" si="1"/>
        <v>847</v>
      </c>
      <c r="P16" s="14">
        <v>252</v>
      </c>
      <c r="Q16" s="14">
        <v>243</v>
      </c>
      <c r="R16" s="14">
        <v>273</v>
      </c>
      <c r="S16" s="151">
        <f t="shared" si="2"/>
        <v>21</v>
      </c>
      <c r="T16" s="151"/>
    </row>
    <row r="17" spans="1:20" ht="18" customHeight="1">
      <c r="A17" s="405">
        <v>12</v>
      </c>
      <c r="B17" s="406" t="s">
        <v>79</v>
      </c>
      <c r="C17" s="407">
        <v>193</v>
      </c>
      <c r="D17" s="408">
        <v>161</v>
      </c>
      <c r="E17" s="408">
        <v>24</v>
      </c>
      <c r="F17" s="408">
        <v>4</v>
      </c>
      <c r="G17" s="408">
        <v>4</v>
      </c>
      <c r="H17" s="407">
        <f t="shared" si="3"/>
        <v>193</v>
      </c>
      <c r="I17" s="409">
        <v>130</v>
      </c>
      <c r="J17" s="409">
        <v>483</v>
      </c>
      <c r="K17" s="409">
        <v>96</v>
      </c>
      <c r="L17" s="409">
        <v>20</v>
      </c>
      <c r="M17" s="409">
        <v>25</v>
      </c>
      <c r="N17" s="409">
        <f t="shared" si="0"/>
        <v>624</v>
      </c>
      <c r="O17" s="410">
        <f t="shared" si="1"/>
        <v>947</v>
      </c>
      <c r="P17" s="411">
        <v>316</v>
      </c>
      <c r="Q17" s="411">
        <v>317</v>
      </c>
      <c r="R17" s="411">
        <v>365</v>
      </c>
      <c r="S17" s="151">
        <f t="shared" si="2"/>
        <v>49</v>
      </c>
      <c r="T17" s="151"/>
    </row>
    <row r="18" spans="1:20" ht="18" customHeight="1">
      <c r="A18" s="7">
        <v>13</v>
      </c>
      <c r="B18" s="8" t="s">
        <v>80</v>
      </c>
      <c r="C18" s="9">
        <v>132</v>
      </c>
      <c r="D18" s="10">
        <v>114</v>
      </c>
      <c r="E18" s="10">
        <v>11</v>
      </c>
      <c r="F18" s="10">
        <v>5</v>
      </c>
      <c r="G18" s="10">
        <v>2</v>
      </c>
      <c r="H18" s="9">
        <f t="shared" si="3"/>
        <v>132</v>
      </c>
      <c r="I18" s="12">
        <v>94</v>
      </c>
      <c r="J18" s="12">
        <v>342</v>
      </c>
      <c r="K18" s="12">
        <v>44</v>
      </c>
      <c r="L18" s="12">
        <v>25</v>
      </c>
      <c r="M18" s="12">
        <v>12</v>
      </c>
      <c r="N18" s="12">
        <f t="shared" si="0"/>
        <v>423</v>
      </c>
      <c r="O18" s="13">
        <f t="shared" si="1"/>
        <v>649</v>
      </c>
      <c r="P18" s="14">
        <v>185</v>
      </c>
      <c r="Q18" s="14">
        <v>189</v>
      </c>
      <c r="R18" s="14">
        <v>204</v>
      </c>
      <c r="S18" s="151">
        <f t="shared" si="2"/>
        <v>19</v>
      </c>
      <c r="T18" s="151"/>
    </row>
    <row r="19" spans="1:20" ht="18" customHeight="1">
      <c r="A19" s="405">
        <v>14</v>
      </c>
      <c r="B19" s="406" t="s">
        <v>81</v>
      </c>
      <c r="C19" s="407">
        <v>300</v>
      </c>
      <c r="D19" s="408">
        <v>247</v>
      </c>
      <c r="E19" s="408">
        <v>38</v>
      </c>
      <c r="F19" s="408">
        <v>10</v>
      </c>
      <c r="G19" s="408">
        <v>5</v>
      </c>
      <c r="H19" s="407">
        <f t="shared" si="3"/>
        <v>300</v>
      </c>
      <c r="I19" s="409">
        <v>214</v>
      </c>
      <c r="J19" s="409">
        <v>741</v>
      </c>
      <c r="K19" s="409">
        <v>152</v>
      </c>
      <c r="L19" s="409">
        <v>50</v>
      </c>
      <c r="M19" s="409">
        <v>31</v>
      </c>
      <c r="N19" s="409">
        <f t="shared" si="0"/>
        <v>974</v>
      </c>
      <c r="O19" s="410">
        <f t="shared" si="1"/>
        <v>1488</v>
      </c>
      <c r="P19" s="411">
        <v>324</v>
      </c>
      <c r="Q19" s="411">
        <v>326</v>
      </c>
      <c r="R19" s="411">
        <v>331</v>
      </c>
      <c r="S19" s="151">
        <f t="shared" si="2"/>
        <v>7</v>
      </c>
      <c r="T19" s="151"/>
    </row>
    <row r="20" spans="1:20" ht="18" customHeight="1">
      <c r="A20" s="7">
        <v>15</v>
      </c>
      <c r="B20" s="8" t="s">
        <v>82</v>
      </c>
      <c r="C20" s="9">
        <v>115</v>
      </c>
      <c r="D20" s="10">
        <v>89</v>
      </c>
      <c r="E20" s="10">
        <v>20</v>
      </c>
      <c r="F20" s="10">
        <v>3</v>
      </c>
      <c r="G20" s="10">
        <v>3</v>
      </c>
      <c r="H20" s="9">
        <f t="shared" si="3"/>
        <v>115</v>
      </c>
      <c r="I20" s="12">
        <v>72</v>
      </c>
      <c r="J20" s="12">
        <v>267</v>
      </c>
      <c r="K20" s="12">
        <v>80</v>
      </c>
      <c r="L20" s="12">
        <v>15</v>
      </c>
      <c r="M20" s="12">
        <v>22</v>
      </c>
      <c r="N20" s="12">
        <f t="shared" si="0"/>
        <v>384</v>
      </c>
      <c r="O20" s="13">
        <f t="shared" si="1"/>
        <v>571</v>
      </c>
      <c r="P20" s="14">
        <v>201</v>
      </c>
      <c r="Q20" s="14">
        <v>216</v>
      </c>
      <c r="R20" s="14">
        <v>236</v>
      </c>
      <c r="S20" s="151">
        <f t="shared" si="2"/>
        <v>35</v>
      </c>
      <c r="T20" s="151"/>
    </row>
    <row r="21" spans="1:20" ht="18" customHeight="1">
      <c r="A21" s="405">
        <v>16</v>
      </c>
      <c r="B21" s="406" t="s">
        <v>83</v>
      </c>
      <c r="C21" s="407">
        <v>151</v>
      </c>
      <c r="D21" s="408">
        <v>135</v>
      </c>
      <c r="E21" s="408">
        <v>11</v>
      </c>
      <c r="F21" s="408">
        <v>5</v>
      </c>
      <c r="G21" s="408">
        <v>0</v>
      </c>
      <c r="H21" s="407">
        <f t="shared" si="3"/>
        <v>151</v>
      </c>
      <c r="I21" s="409">
        <v>125</v>
      </c>
      <c r="J21" s="409">
        <v>405</v>
      </c>
      <c r="K21" s="409">
        <v>44</v>
      </c>
      <c r="L21" s="409">
        <v>25</v>
      </c>
      <c r="M21" s="409">
        <v>0</v>
      </c>
      <c r="N21" s="409">
        <f t="shared" si="0"/>
        <v>474</v>
      </c>
      <c r="O21" s="410">
        <f t="shared" si="1"/>
        <v>750</v>
      </c>
      <c r="P21" s="411">
        <v>217</v>
      </c>
      <c r="Q21" s="411">
        <v>217</v>
      </c>
      <c r="R21" s="411">
        <v>220</v>
      </c>
      <c r="S21" s="151">
        <f t="shared" si="2"/>
        <v>3</v>
      </c>
      <c r="T21" s="151"/>
    </row>
    <row r="22" spans="1:20" ht="18" customHeight="1">
      <c r="A22" s="7">
        <v>17</v>
      </c>
      <c r="B22" s="8" t="s">
        <v>84</v>
      </c>
      <c r="C22" s="9">
        <v>199</v>
      </c>
      <c r="D22" s="10">
        <v>175</v>
      </c>
      <c r="E22" s="10">
        <v>18</v>
      </c>
      <c r="F22" s="10">
        <v>4</v>
      </c>
      <c r="G22" s="10">
        <v>2</v>
      </c>
      <c r="H22" s="9">
        <f t="shared" si="3"/>
        <v>199</v>
      </c>
      <c r="I22" s="12">
        <v>149</v>
      </c>
      <c r="J22" s="12">
        <v>525</v>
      </c>
      <c r="K22" s="12">
        <v>72</v>
      </c>
      <c r="L22" s="12">
        <v>20</v>
      </c>
      <c r="M22" s="12">
        <v>12</v>
      </c>
      <c r="N22" s="12">
        <f t="shared" si="0"/>
        <v>629</v>
      </c>
      <c r="O22" s="13">
        <f t="shared" si="1"/>
        <v>977</v>
      </c>
      <c r="P22" s="14">
        <v>252</v>
      </c>
      <c r="Q22" s="14">
        <v>257</v>
      </c>
      <c r="R22" s="14">
        <v>269</v>
      </c>
      <c r="S22" s="151">
        <f t="shared" si="2"/>
        <v>17</v>
      </c>
      <c r="T22" s="151"/>
    </row>
    <row r="23" spans="1:20" ht="18" customHeight="1">
      <c r="A23" s="405">
        <v>18</v>
      </c>
      <c r="B23" s="406" t="s">
        <v>85</v>
      </c>
      <c r="C23" s="407">
        <v>321</v>
      </c>
      <c r="D23" s="408">
        <v>265</v>
      </c>
      <c r="E23" s="408">
        <v>41</v>
      </c>
      <c r="F23" s="408">
        <v>11</v>
      </c>
      <c r="G23" s="408">
        <v>4</v>
      </c>
      <c r="H23" s="407">
        <f t="shared" si="3"/>
        <v>321</v>
      </c>
      <c r="I23" s="409">
        <v>239</v>
      </c>
      <c r="J23" s="409">
        <v>795</v>
      </c>
      <c r="K23" s="409">
        <v>164</v>
      </c>
      <c r="L23" s="409">
        <v>55</v>
      </c>
      <c r="M23" s="409">
        <v>27</v>
      </c>
      <c r="N23" s="409">
        <f t="shared" si="0"/>
        <v>1041</v>
      </c>
      <c r="O23" s="410">
        <f t="shared" si="1"/>
        <v>1601</v>
      </c>
      <c r="P23" s="411">
        <v>371</v>
      </c>
      <c r="Q23" s="411">
        <v>379</v>
      </c>
      <c r="R23" s="411">
        <v>441</v>
      </c>
      <c r="S23" s="151">
        <f t="shared" si="2"/>
        <v>70</v>
      </c>
      <c r="T23" s="151"/>
    </row>
    <row r="24" spans="1:19" ht="18" customHeight="1">
      <c r="A24" s="557" t="s">
        <v>86</v>
      </c>
      <c r="B24" s="557"/>
      <c r="C24" s="15">
        <v>5021</v>
      </c>
      <c r="D24" s="15">
        <v>4257</v>
      </c>
      <c r="E24" s="15">
        <v>562</v>
      </c>
      <c r="F24" s="15">
        <v>143</v>
      </c>
      <c r="G24" s="15">
        <v>59</v>
      </c>
      <c r="H24" s="15">
        <f>SUM(H6:H23)</f>
        <v>5021</v>
      </c>
      <c r="I24" s="15">
        <v>3760</v>
      </c>
      <c r="J24" s="15">
        <v>12771</v>
      </c>
      <c r="K24" s="15">
        <v>2248</v>
      </c>
      <c r="L24" s="15">
        <v>715</v>
      </c>
      <c r="M24" s="15">
        <v>386</v>
      </c>
      <c r="N24" s="15">
        <f>SUM(N6:N23)</f>
        <v>16120</v>
      </c>
      <c r="O24" s="15">
        <f>SUM(O6:O23)</f>
        <v>24901</v>
      </c>
      <c r="P24" s="15">
        <f>SUM(P6:P23)</f>
        <v>6560</v>
      </c>
      <c r="Q24" s="15">
        <f>SUM(Q6:Q23)</f>
        <v>6630</v>
      </c>
      <c r="R24" s="15">
        <f>SUM(R6:R23)</f>
        <v>7305</v>
      </c>
      <c r="S24" s="151">
        <f t="shared" si="2"/>
        <v>745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152">
        <f>SUM(J25:M25)</f>
        <v>8485</v>
      </c>
      <c r="O25" s="153">
        <f>SUM(H25:M25)</f>
        <v>10100</v>
      </c>
    </row>
    <row r="26" ht="21.75" customHeight="1" hidden="1">
      <c r="B26" t="s">
        <v>53</v>
      </c>
    </row>
    <row r="29" spans="10:13" ht="12.75">
      <c r="J29" s="24"/>
      <c r="L29" s="24"/>
      <c r="M29" s="24"/>
    </row>
    <row r="30" ht="12.75">
      <c r="N30" s="24"/>
    </row>
  </sheetData>
  <sheetProtection/>
  <mergeCells count="16">
    <mergeCell ref="D4:G4"/>
    <mergeCell ref="H4:H5"/>
    <mergeCell ref="I4:I5"/>
    <mergeCell ref="H3:N3"/>
    <mergeCell ref="C3:G3"/>
    <mergeCell ref="C4:C5"/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70" zoomScaleNormal="70" zoomScalePageLayoutView="0" workbookViewId="0" topLeftCell="A1">
      <selection activeCell="W19" sqref="W19"/>
    </sheetView>
  </sheetViews>
  <sheetFormatPr defaultColWidth="9.00390625" defaultRowHeight="12.75"/>
  <cols>
    <col min="1" max="1" width="4.25390625" style="51" customWidth="1"/>
    <col min="2" max="2" width="20.00390625" style="51" customWidth="1"/>
    <col min="3" max="3" width="11.75390625" style="51" customWidth="1"/>
    <col min="4" max="4" width="12.25390625" style="51" customWidth="1"/>
    <col min="5" max="5" width="10.625" style="51" customWidth="1"/>
    <col min="6" max="6" width="10.25390625" style="51" customWidth="1"/>
    <col min="7" max="7" width="8.75390625" style="51" bestFit="1" customWidth="1"/>
    <col min="8" max="8" width="13.75390625" style="51" customWidth="1"/>
    <col min="9" max="9" width="13.25390625" style="51" bestFit="1" customWidth="1"/>
    <col min="10" max="10" width="9.25390625" style="51" bestFit="1" customWidth="1"/>
    <col min="11" max="11" width="8.75390625" style="51" bestFit="1" customWidth="1"/>
    <col min="12" max="12" width="8.75390625" style="51" customWidth="1"/>
    <col min="13" max="13" width="8.75390625" style="51" bestFit="1" customWidth="1"/>
    <col min="14" max="14" width="9.25390625" style="51" bestFit="1" customWidth="1"/>
    <col min="15" max="15" width="11.875" style="51" customWidth="1"/>
    <col min="16" max="16" width="12.75390625" style="51" customWidth="1"/>
    <col min="17" max="18" width="12.00390625" style="51" customWidth="1"/>
    <col min="19" max="19" width="8.75390625" style="51" customWidth="1"/>
    <col min="20" max="20" width="9.75390625" style="51" customWidth="1"/>
    <col min="21" max="21" width="8.75390625" style="51" bestFit="1" customWidth="1"/>
    <col min="22" max="22" width="9.25390625" style="51" bestFit="1" customWidth="1"/>
    <col min="23" max="23" width="13.25390625" style="51" bestFit="1" customWidth="1"/>
    <col min="24" max="24" width="14.625" style="51" bestFit="1" customWidth="1"/>
    <col min="25" max="25" width="13.00390625" style="51" customWidth="1"/>
    <col min="26" max="26" width="15.125" style="51" customWidth="1"/>
    <col min="27" max="16384" width="9.125" style="51" customWidth="1"/>
  </cols>
  <sheetData>
    <row r="1" spans="1:26" ht="20.25" customHeight="1">
      <c r="A1" s="566" t="s">
        <v>313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1:26" ht="20.25" customHeight="1">
      <c r="A2" s="567" t="s">
        <v>29</v>
      </c>
      <c r="B2" s="567" t="s">
        <v>30</v>
      </c>
      <c r="C2" s="568" t="s">
        <v>364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9" t="s">
        <v>375</v>
      </c>
      <c r="Z2" s="569" t="s">
        <v>376</v>
      </c>
    </row>
    <row r="3" spans="1:26" ht="15" customHeight="1">
      <c r="A3" s="567"/>
      <c r="B3" s="567"/>
      <c r="C3" s="570" t="s">
        <v>201</v>
      </c>
      <c r="D3" s="570"/>
      <c r="E3" s="571" t="s">
        <v>202</v>
      </c>
      <c r="F3" s="571"/>
      <c r="G3" s="571"/>
      <c r="H3" s="571"/>
      <c r="I3" s="571"/>
      <c r="J3" s="571"/>
      <c r="K3" s="571"/>
      <c r="L3" s="571"/>
      <c r="M3" s="571"/>
      <c r="N3" s="571"/>
      <c r="O3" s="570" t="s">
        <v>203</v>
      </c>
      <c r="P3" s="570"/>
      <c r="Q3" s="572" t="s">
        <v>202</v>
      </c>
      <c r="R3" s="572"/>
      <c r="S3" s="572"/>
      <c r="T3" s="572"/>
      <c r="U3" s="573" t="s">
        <v>204</v>
      </c>
      <c r="V3" s="573"/>
      <c r="W3" s="567" t="s">
        <v>27</v>
      </c>
      <c r="X3" s="567"/>
      <c r="Y3" s="569"/>
      <c r="Z3" s="569"/>
    </row>
    <row r="4" spans="1:26" ht="114" customHeight="1">
      <c r="A4" s="567"/>
      <c r="B4" s="567"/>
      <c r="C4" s="570"/>
      <c r="D4" s="570"/>
      <c r="E4" s="574" t="s">
        <v>205</v>
      </c>
      <c r="F4" s="574"/>
      <c r="G4" s="574" t="s">
        <v>206</v>
      </c>
      <c r="H4" s="574"/>
      <c r="I4" s="574" t="s">
        <v>207</v>
      </c>
      <c r="J4" s="574"/>
      <c r="K4" s="574" t="s">
        <v>208</v>
      </c>
      <c r="L4" s="574"/>
      <c r="M4" s="575" t="s">
        <v>209</v>
      </c>
      <c r="N4" s="575"/>
      <c r="O4" s="570"/>
      <c r="P4" s="570"/>
      <c r="Q4" s="574" t="s">
        <v>210</v>
      </c>
      <c r="R4" s="574"/>
      <c r="S4" s="574" t="s">
        <v>211</v>
      </c>
      <c r="T4" s="574"/>
      <c r="U4" s="573"/>
      <c r="V4" s="573"/>
      <c r="W4" s="567"/>
      <c r="X4" s="567"/>
      <c r="Y4" s="569"/>
      <c r="Z4" s="569"/>
    </row>
    <row r="5" spans="1:26" ht="29.25" customHeight="1">
      <c r="A5" s="567"/>
      <c r="B5" s="567"/>
      <c r="C5" s="61" t="s">
        <v>212</v>
      </c>
      <c r="D5" s="61" t="s">
        <v>213</v>
      </c>
      <c r="E5" s="61" t="s">
        <v>212</v>
      </c>
      <c r="F5" s="61" t="s">
        <v>213</v>
      </c>
      <c r="G5" s="61" t="s">
        <v>212</v>
      </c>
      <c r="H5" s="61" t="s">
        <v>213</v>
      </c>
      <c r="I5" s="61" t="s">
        <v>212</v>
      </c>
      <c r="J5" s="61" t="s">
        <v>213</v>
      </c>
      <c r="K5" s="61" t="s">
        <v>212</v>
      </c>
      <c r="L5" s="61" t="s">
        <v>213</v>
      </c>
      <c r="M5" s="61" t="s">
        <v>212</v>
      </c>
      <c r="N5" s="61" t="s">
        <v>213</v>
      </c>
      <c r="O5" s="61" t="s">
        <v>212</v>
      </c>
      <c r="P5" s="61" t="s">
        <v>213</v>
      </c>
      <c r="Q5" s="61" t="s">
        <v>212</v>
      </c>
      <c r="R5" s="61" t="s">
        <v>213</v>
      </c>
      <c r="S5" s="61" t="s">
        <v>212</v>
      </c>
      <c r="T5" s="61" t="s">
        <v>213</v>
      </c>
      <c r="U5" s="61" t="s">
        <v>212</v>
      </c>
      <c r="V5" s="61" t="s">
        <v>213</v>
      </c>
      <c r="W5" s="61" t="s">
        <v>212</v>
      </c>
      <c r="X5" s="61" t="s">
        <v>213</v>
      </c>
      <c r="Y5" s="569"/>
      <c r="Z5" s="569"/>
    </row>
    <row r="6" spans="1:26" ht="35.25" customHeight="1">
      <c r="A6" s="554"/>
      <c r="B6" s="554"/>
      <c r="C6" s="56" t="s">
        <v>214</v>
      </c>
      <c r="D6" s="56" t="s">
        <v>215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2">
        <v>8</v>
      </c>
      <c r="K6" s="62">
        <v>9</v>
      </c>
      <c r="L6" s="62">
        <v>10</v>
      </c>
      <c r="M6" s="62">
        <v>11</v>
      </c>
      <c r="N6" s="62">
        <v>12</v>
      </c>
      <c r="O6" s="56" t="s">
        <v>216</v>
      </c>
      <c r="P6" s="56" t="s">
        <v>217</v>
      </c>
      <c r="Q6" s="62">
        <v>15</v>
      </c>
      <c r="R6" s="62">
        <v>16</v>
      </c>
      <c r="S6" s="62">
        <v>17</v>
      </c>
      <c r="T6" s="62">
        <v>18</v>
      </c>
      <c r="U6" s="62">
        <v>19</v>
      </c>
      <c r="V6" s="62">
        <v>20</v>
      </c>
      <c r="W6" s="56" t="s">
        <v>218</v>
      </c>
      <c r="X6" s="56" t="s">
        <v>219</v>
      </c>
      <c r="Y6" s="569"/>
      <c r="Z6" s="569"/>
    </row>
    <row r="7" spans="1:26" ht="18.75">
      <c r="A7" s="63">
        <v>1</v>
      </c>
      <c r="B7" s="64" t="s">
        <v>68</v>
      </c>
      <c r="C7" s="65">
        <v>1294</v>
      </c>
      <c r="D7" s="65">
        <v>663</v>
      </c>
      <c r="E7" s="65">
        <v>269</v>
      </c>
      <c r="F7" s="65">
        <v>154</v>
      </c>
      <c r="G7" s="65">
        <v>167</v>
      </c>
      <c r="H7" s="65">
        <v>92</v>
      </c>
      <c r="I7" s="65">
        <v>501</v>
      </c>
      <c r="J7" s="65">
        <v>165</v>
      </c>
      <c r="K7" s="65">
        <v>64</v>
      </c>
      <c r="L7" s="65">
        <v>40</v>
      </c>
      <c r="M7" s="65">
        <v>293</v>
      </c>
      <c r="N7" s="65">
        <v>212</v>
      </c>
      <c r="O7" s="65">
        <v>6646</v>
      </c>
      <c r="P7" s="65">
        <v>3068</v>
      </c>
      <c r="Q7" s="65">
        <v>6410</v>
      </c>
      <c r="R7" s="65">
        <v>2989</v>
      </c>
      <c r="S7" s="65">
        <v>236</v>
      </c>
      <c r="T7" s="65">
        <v>79</v>
      </c>
      <c r="U7" s="65">
        <v>135</v>
      </c>
      <c r="V7" s="65">
        <v>56</v>
      </c>
      <c r="W7" s="66">
        <v>8075</v>
      </c>
      <c r="X7" s="67">
        <v>3787</v>
      </c>
      <c r="Y7" s="68">
        <v>4247</v>
      </c>
      <c r="Z7" s="68">
        <v>4691</v>
      </c>
    </row>
    <row r="8" spans="1:26" ht="18.75">
      <c r="A8" s="412">
        <v>2</v>
      </c>
      <c r="B8" s="413" t="s">
        <v>109</v>
      </c>
      <c r="C8" s="414">
        <v>1421</v>
      </c>
      <c r="D8" s="414">
        <v>716</v>
      </c>
      <c r="E8" s="414">
        <v>318</v>
      </c>
      <c r="F8" s="414">
        <v>210</v>
      </c>
      <c r="G8" s="414">
        <v>307</v>
      </c>
      <c r="H8" s="414">
        <v>210</v>
      </c>
      <c r="I8" s="414">
        <v>552</v>
      </c>
      <c r="J8" s="414">
        <v>157</v>
      </c>
      <c r="K8" s="414">
        <v>120</v>
      </c>
      <c r="L8" s="414">
        <v>66</v>
      </c>
      <c r="M8" s="414">
        <v>124</v>
      </c>
      <c r="N8" s="414">
        <v>73</v>
      </c>
      <c r="O8" s="414">
        <v>4292</v>
      </c>
      <c r="P8" s="414">
        <v>3313</v>
      </c>
      <c r="Q8" s="414">
        <v>4079</v>
      </c>
      <c r="R8" s="414">
        <v>3236</v>
      </c>
      <c r="S8" s="414">
        <v>213</v>
      </c>
      <c r="T8" s="414">
        <v>77</v>
      </c>
      <c r="U8" s="414">
        <v>133</v>
      </c>
      <c r="V8" s="414">
        <v>48</v>
      </c>
      <c r="W8" s="415">
        <v>5846</v>
      </c>
      <c r="X8" s="416">
        <v>4077</v>
      </c>
      <c r="Y8" s="417">
        <v>4453</v>
      </c>
      <c r="Z8" s="417">
        <v>4806</v>
      </c>
    </row>
    <row r="9" spans="1:26" ht="18.75">
      <c r="A9" s="418">
        <v>3</v>
      </c>
      <c r="B9" s="419" t="s">
        <v>110</v>
      </c>
      <c r="C9" s="65">
        <v>1787</v>
      </c>
      <c r="D9" s="65">
        <v>1189</v>
      </c>
      <c r="E9" s="65">
        <v>566</v>
      </c>
      <c r="F9" s="65">
        <v>419</v>
      </c>
      <c r="G9" s="65">
        <v>116</v>
      </c>
      <c r="H9" s="65">
        <v>96</v>
      </c>
      <c r="I9" s="65">
        <v>689</v>
      </c>
      <c r="J9" s="65">
        <v>316</v>
      </c>
      <c r="K9" s="65">
        <v>131</v>
      </c>
      <c r="L9" s="65">
        <v>117</v>
      </c>
      <c r="M9" s="65">
        <v>285</v>
      </c>
      <c r="N9" s="65">
        <v>241</v>
      </c>
      <c r="O9" s="65">
        <v>10432</v>
      </c>
      <c r="P9" s="65">
        <v>9121</v>
      </c>
      <c r="Q9" s="65">
        <v>10224</v>
      </c>
      <c r="R9" s="65">
        <v>8971</v>
      </c>
      <c r="S9" s="65">
        <v>208</v>
      </c>
      <c r="T9" s="65">
        <v>150</v>
      </c>
      <c r="U9" s="65">
        <v>123</v>
      </c>
      <c r="V9" s="65">
        <v>72</v>
      </c>
      <c r="W9" s="66">
        <v>12342</v>
      </c>
      <c r="X9" s="67">
        <v>10382</v>
      </c>
      <c r="Y9" s="68">
        <v>11173</v>
      </c>
      <c r="Z9" s="68">
        <v>11784</v>
      </c>
    </row>
    <row r="10" spans="1:26" ht="18.75">
      <c r="A10" s="412">
        <v>4</v>
      </c>
      <c r="B10" s="413" t="s">
        <v>111</v>
      </c>
      <c r="C10" s="414">
        <v>10639</v>
      </c>
      <c r="D10" s="414">
        <v>4417</v>
      </c>
      <c r="E10" s="414">
        <v>1838</v>
      </c>
      <c r="F10" s="414">
        <v>840</v>
      </c>
      <c r="G10" s="414">
        <v>669</v>
      </c>
      <c r="H10" s="414">
        <v>308</v>
      </c>
      <c r="I10" s="414">
        <v>4613</v>
      </c>
      <c r="J10" s="414">
        <v>1409</v>
      </c>
      <c r="K10" s="414">
        <v>2728</v>
      </c>
      <c r="L10" s="414">
        <v>1473</v>
      </c>
      <c r="M10" s="414">
        <v>791</v>
      </c>
      <c r="N10" s="414">
        <v>387</v>
      </c>
      <c r="O10" s="414">
        <v>30059</v>
      </c>
      <c r="P10" s="414">
        <v>16947</v>
      </c>
      <c r="Q10" s="414">
        <v>28982</v>
      </c>
      <c r="R10" s="414">
        <v>16608</v>
      </c>
      <c r="S10" s="414">
        <v>1077</v>
      </c>
      <c r="T10" s="414">
        <v>339</v>
      </c>
      <c r="U10" s="414">
        <v>1103</v>
      </c>
      <c r="V10" s="414">
        <v>417</v>
      </c>
      <c r="W10" s="415">
        <v>41801</v>
      </c>
      <c r="X10" s="416">
        <v>21781</v>
      </c>
      <c r="Y10" s="417">
        <v>24058</v>
      </c>
      <c r="Z10" s="417">
        <v>25844</v>
      </c>
    </row>
    <row r="11" spans="1:26" ht="18.75">
      <c r="A11" s="418">
        <v>5</v>
      </c>
      <c r="B11" s="419" t="s">
        <v>112</v>
      </c>
      <c r="C11" s="65">
        <v>6757</v>
      </c>
      <c r="D11" s="65">
        <v>2678</v>
      </c>
      <c r="E11" s="65">
        <v>1544</v>
      </c>
      <c r="F11" s="65">
        <v>723</v>
      </c>
      <c r="G11" s="65">
        <v>300</v>
      </c>
      <c r="H11" s="65">
        <v>139</v>
      </c>
      <c r="I11" s="65">
        <v>3241</v>
      </c>
      <c r="J11" s="65">
        <v>1033</v>
      </c>
      <c r="K11" s="65">
        <v>703</v>
      </c>
      <c r="L11" s="65">
        <v>320</v>
      </c>
      <c r="M11" s="65">
        <v>969</v>
      </c>
      <c r="N11" s="65">
        <v>463</v>
      </c>
      <c r="O11" s="65">
        <v>17245</v>
      </c>
      <c r="P11" s="65">
        <v>16848</v>
      </c>
      <c r="Q11" s="65">
        <v>16622</v>
      </c>
      <c r="R11" s="65">
        <v>16588</v>
      </c>
      <c r="S11" s="65">
        <v>623</v>
      </c>
      <c r="T11" s="65">
        <v>260</v>
      </c>
      <c r="U11" s="65">
        <v>648</v>
      </c>
      <c r="V11" s="65">
        <v>226</v>
      </c>
      <c r="W11" s="66">
        <v>24650</v>
      </c>
      <c r="X11" s="67">
        <v>19752</v>
      </c>
      <c r="Y11" s="68">
        <v>22329</v>
      </c>
      <c r="Z11" s="68">
        <v>23806</v>
      </c>
    </row>
    <row r="12" spans="1:26" ht="18.75">
      <c r="A12" s="412">
        <v>6</v>
      </c>
      <c r="B12" s="413" t="s">
        <v>40</v>
      </c>
      <c r="C12" s="414">
        <v>6559</v>
      </c>
      <c r="D12" s="414">
        <v>3334</v>
      </c>
      <c r="E12" s="414">
        <v>1750</v>
      </c>
      <c r="F12" s="414">
        <v>955</v>
      </c>
      <c r="G12" s="414">
        <v>1533</v>
      </c>
      <c r="H12" s="414">
        <v>800</v>
      </c>
      <c r="I12" s="414">
        <v>1928</v>
      </c>
      <c r="J12" s="414">
        <v>681</v>
      </c>
      <c r="K12" s="414">
        <v>645</v>
      </c>
      <c r="L12" s="414">
        <v>518</v>
      </c>
      <c r="M12" s="414">
        <v>703</v>
      </c>
      <c r="N12" s="414">
        <v>380</v>
      </c>
      <c r="O12" s="414">
        <v>15567</v>
      </c>
      <c r="P12" s="414">
        <v>13120</v>
      </c>
      <c r="Q12" s="414">
        <v>14846</v>
      </c>
      <c r="R12" s="414">
        <v>12847</v>
      </c>
      <c r="S12" s="414">
        <v>721</v>
      </c>
      <c r="T12" s="414">
        <v>273</v>
      </c>
      <c r="U12" s="414">
        <v>619</v>
      </c>
      <c r="V12" s="414">
        <v>232</v>
      </c>
      <c r="W12" s="415">
        <v>22745</v>
      </c>
      <c r="X12" s="416">
        <v>16686</v>
      </c>
      <c r="Y12" s="417">
        <v>20624</v>
      </c>
      <c r="Z12" s="417">
        <v>22721</v>
      </c>
    </row>
    <row r="13" spans="1:26" ht="18.75">
      <c r="A13" s="418">
        <v>7</v>
      </c>
      <c r="B13" s="419" t="s">
        <v>41</v>
      </c>
      <c r="C13" s="65">
        <v>2196</v>
      </c>
      <c r="D13" s="65">
        <v>1233</v>
      </c>
      <c r="E13" s="65">
        <v>506</v>
      </c>
      <c r="F13" s="65">
        <v>307</v>
      </c>
      <c r="G13" s="65">
        <v>499</v>
      </c>
      <c r="H13" s="65">
        <v>353</v>
      </c>
      <c r="I13" s="65">
        <v>781</v>
      </c>
      <c r="J13" s="65">
        <v>298</v>
      </c>
      <c r="K13" s="65">
        <v>181</v>
      </c>
      <c r="L13" s="65">
        <v>127</v>
      </c>
      <c r="M13" s="65">
        <v>229</v>
      </c>
      <c r="N13" s="65">
        <v>148</v>
      </c>
      <c r="O13" s="65">
        <v>7914</v>
      </c>
      <c r="P13" s="65">
        <v>6451</v>
      </c>
      <c r="Q13" s="65">
        <v>7533</v>
      </c>
      <c r="R13" s="65">
        <v>6341</v>
      </c>
      <c r="S13" s="65">
        <v>381</v>
      </c>
      <c r="T13" s="65">
        <v>110</v>
      </c>
      <c r="U13" s="65">
        <v>207</v>
      </c>
      <c r="V13" s="65">
        <v>78</v>
      </c>
      <c r="W13" s="66">
        <v>10317</v>
      </c>
      <c r="X13" s="67">
        <v>7762</v>
      </c>
      <c r="Y13" s="68">
        <v>8566</v>
      </c>
      <c r="Z13" s="68">
        <v>9254</v>
      </c>
    </row>
    <row r="14" spans="1:26" ht="18.75">
      <c r="A14" s="412">
        <v>8</v>
      </c>
      <c r="B14" s="413" t="s">
        <v>42</v>
      </c>
      <c r="C14" s="414">
        <v>823</v>
      </c>
      <c r="D14" s="414">
        <v>767</v>
      </c>
      <c r="E14" s="414">
        <v>161</v>
      </c>
      <c r="F14" s="414">
        <v>159</v>
      </c>
      <c r="G14" s="414">
        <v>162</v>
      </c>
      <c r="H14" s="414">
        <v>157</v>
      </c>
      <c r="I14" s="414">
        <v>283</v>
      </c>
      <c r="J14" s="414">
        <v>247</v>
      </c>
      <c r="K14" s="414">
        <v>56</v>
      </c>
      <c r="L14" s="414">
        <v>56</v>
      </c>
      <c r="M14" s="414">
        <v>161</v>
      </c>
      <c r="N14" s="414">
        <v>148</v>
      </c>
      <c r="O14" s="414">
        <v>4201</v>
      </c>
      <c r="P14" s="414">
        <v>3991</v>
      </c>
      <c r="Q14" s="414">
        <v>4069</v>
      </c>
      <c r="R14" s="414">
        <v>3877</v>
      </c>
      <c r="S14" s="414">
        <v>132</v>
      </c>
      <c r="T14" s="414">
        <v>114</v>
      </c>
      <c r="U14" s="414">
        <v>75</v>
      </c>
      <c r="V14" s="414">
        <v>72</v>
      </c>
      <c r="W14" s="415">
        <v>5099</v>
      </c>
      <c r="X14" s="416">
        <v>4830</v>
      </c>
      <c r="Y14" s="417">
        <v>5230</v>
      </c>
      <c r="Z14" s="417">
        <v>5729</v>
      </c>
    </row>
    <row r="15" spans="1:26" ht="18.75">
      <c r="A15" s="418">
        <v>9</v>
      </c>
      <c r="B15" s="419" t="s">
        <v>43</v>
      </c>
      <c r="C15" s="65">
        <v>2221</v>
      </c>
      <c r="D15" s="65">
        <v>1095</v>
      </c>
      <c r="E15" s="65">
        <v>369</v>
      </c>
      <c r="F15" s="65">
        <v>198</v>
      </c>
      <c r="G15" s="65">
        <v>420</v>
      </c>
      <c r="H15" s="65">
        <v>262</v>
      </c>
      <c r="I15" s="65">
        <v>886</v>
      </c>
      <c r="J15" s="65">
        <v>313</v>
      </c>
      <c r="K15" s="65">
        <v>160</v>
      </c>
      <c r="L15" s="65">
        <v>100</v>
      </c>
      <c r="M15" s="65">
        <v>386</v>
      </c>
      <c r="N15" s="65">
        <v>222</v>
      </c>
      <c r="O15" s="65">
        <v>9193</v>
      </c>
      <c r="P15" s="65">
        <v>7621</v>
      </c>
      <c r="Q15" s="65">
        <v>8680</v>
      </c>
      <c r="R15" s="65">
        <v>7456</v>
      </c>
      <c r="S15" s="65">
        <v>513</v>
      </c>
      <c r="T15" s="65">
        <v>165</v>
      </c>
      <c r="U15" s="65">
        <v>218</v>
      </c>
      <c r="V15" s="65">
        <v>118</v>
      </c>
      <c r="W15" s="66">
        <v>11632</v>
      </c>
      <c r="X15" s="67">
        <v>8834</v>
      </c>
      <c r="Y15" s="68">
        <v>9288</v>
      </c>
      <c r="Z15" s="68">
        <v>10392</v>
      </c>
    </row>
    <row r="16" spans="1:26" ht="18.75">
      <c r="A16" s="412">
        <v>10</v>
      </c>
      <c r="B16" s="413" t="s">
        <v>44</v>
      </c>
      <c r="C16" s="414">
        <v>686</v>
      </c>
      <c r="D16" s="414">
        <v>341</v>
      </c>
      <c r="E16" s="414">
        <v>142</v>
      </c>
      <c r="F16" s="414">
        <v>84</v>
      </c>
      <c r="G16" s="414">
        <v>127</v>
      </c>
      <c r="H16" s="414">
        <v>75</v>
      </c>
      <c r="I16" s="414">
        <v>292</v>
      </c>
      <c r="J16" s="414">
        <v>93</v>
      </c>
      <c r="K16" s="414">
        <v>20</v>
      </c>
      <c r="L16" s="414">
        <v>14</v>
      </c>
      <c r="M16" s="414">
        <v>105</v>
      </c>
      <c r="N16" s="414">
        <v>75</v>
      </c>
      <c r="O16" s="414">
        <v>3580</v>
      </c>
      <c r="P16" s="414">
        <v>2385</v>
      </c>
      <c r="Q16" s="414">
        <v>3477</v>
      </c>
      <c r="R16" s="414">
        <v>2338</v>
      </c>
      <c r="S16" s="414">
        <v>103</v>
      </c>
      <c r="T16" s="414">
        <v>47</v>
      </c>
      <c r="U16" s="414">
        <v>86</v>
      </c>
      <c r="V16" s="414">
        <v>38</v>
      </c>
      <c r="W16" s="415">
        <v>4352</v>
      </c>
      <c r="X16" s="416">
        <v>2764</v>
      </c>
      <c r="Y16" s="417">
        <v>3189</v>
      </c>
      <c r="Z16" s="417">
        <v>3310</v>
      </c>
    </row>
    <row r="17" spans="1:26" ht="18.75">
      <c r="A17" s="418">
        <v>11</v>
      </c>
      <c r="B17" s="419" t="s">
        <v>45</v>
      </c>
      <c r="C17" s="65">
        <v>1847</v>
      </c>
      <c r="D17" s="65">
        <v>949</v>
      </c>
      <c r="E17" s="65">
        <v>463</v>
      </c>
      <c r="F17" s="65">
        <v>277</v>
      </c>
      <c r="G17" s="65">
        <v>312</v>
      </c>
      <c r="H17" s="65">
        <v>174</v>
      </c>
      <c r="I17" s="65">
        <v>577</v>
      </c>
      <c r="J17" s="65">
        <v>179</v>
      </c>
      <c r="K17" s="65">
        <v>372</v>
      </c>
      <c r="L17" s="65">
        <v>248</v>
      </c>
      <c r="M17" s="65">
        <v>123</v>
      </c>
      <c r="N17" s="65">
        <v>71</v>
      </c>
      <c r="O17" s="65">
        <v>4269</v>
      </c>
      <c r="P17" s="65">
        <v>4140</v>
      </c>
      <c r="Q17" s="65">
        <v>4116</v>
      </c>
      <c r="R17" s="65">
        <v>4066</v>
      </c>
      <c r="S17" s="65">
        <v>153</v>
      </c>
      <c r="T17" s="65">
        <v>74</v>
      </c>
      <c r="U17" s="65">
        <v>146</v>
      </c>
      <c r="V17" s="65">
        <v>61</v>
      </c>
      <c r="W17" s="66">
        <v>6262</v>
      </c>
      <c r="X17" s="67">
        <v>5150</v>
      </c>
      <c r="Y17" s="68">
        <v>5820</v>
      </c>
      <c r="Z17" s="68">
        <v>6095</v>
      </c>
    </row>
    <row r="18" spans="1:26" ht="18.75">
      <c r="A18" s="412">
        <v>12</v>
      </c>
      <c r="B18" s="413" t="s">
        <v>46</v>
      </c>
      <c r="C18" s="414">
        <v>2756</v>
      </c>
      <c r="D18" s="414">
        <v>1386</v>
      </c>
      <c r="E18" s="414">
        <v>660</v>
      </c>
      <c r="F18" s="414">
        <v>376</v>
      </c>
      <c r="G18" s="414">
        <v>645</v>
      </c>
      <c r="H18" s="414">
        <v>349</v>
      </c>
      <c r="I18" s="414">
        <v>794</v>
      </c>
      <c r="J18" s="414">
        <v>267</v>
      </c>
      <c r="K18" s="414">
        <v>276</v>
      </c>
      <c r="L18" s="414">
        <v>165</v>
      </c>
      <c r="M18" s="414">
        <v>381</v>
      </c>
      <c r="N18" s="414">
        <v>229</v>
      </c>
      <c r="O18" s="414">
        <v>11019</v>
      </c>
      <c r="P18" s="414">
        <v>5380</v>
      </c>
      <c r="Q18" s="414">
        <v>10661</v>
      </c>
      <c r="R18" s="414">
        <v>5272</v>
      </c>
      <c r="S18" s="414">
        <v>358</v>
      </c>
      <c r="T18" s="414">
        <v>108</v>
      </c>
      <c r="U18" s="414">
        <v>220</v>
      </c>
      <c r="V18" s="414">
        <v>89</v>
      </c>
      <c r="W18" s="415">
        <v>13995</v>
      </c>
      <c r="X18" s="416">
        <v>6855</v>
      </c>
      <c r="Y18" s="417">
        <v>8857</v>
      </c>
      <c r="Z18" s="417">
        <v>9421</v>
      </c>
    </row>
    <row r="19" spans="1:26" ht="18.75">
      <c r="A19" s="418">
        <v>13</v>
      </c>
      <c r="B19" s="419" t="s">
        <v>47</v>
      </c>
      <c r="C19" s="65">
        <v>1160</v>
      </c>
      <c r="D19" s="65">
        <v>724</v>
      </c>
      <c r="E19" s="65">
        <v>320</v>
      </c>
      <c r="F19" s="65">
        <v>216</v>
      </c>
      <c r="G19" s="65">
        <v>407</v>
      </c>
      <c r="H19" s="65">
        <v>279</v>
      </c>
      <c r="I19" s="65">
        <v>270</v>
      </c>
      <c r="J19" s="65">
        <v>110</v>
      </c>
      <c r="K19" s="65">
        <v>25</v>
      </c>
      <c r="L19" s="65">
        <v>19</v>
      </c>
      <c r="M19" s="65">
        <v>138</v>
      </c>
      <c r="N19" s="65">
        <v>100</v>
      </c>
      <c r="O19" s="65">
        <v>4009</v>
      </c>
      <c r="P19" s="65">
        <v>2366</v>
      </c>
      <c r="Q19" s="65">
        <v>3811</v>
      </c>
      <c r="R19" s="65">
        <v>2293</v>
      </c>
      <c r="S19" s="65">
        <v>198</v>
      </c>
      <c r="T19" s="65">
        <v>73</v>
      </c>
      <c r="U19" s="65">
        <v>118</v>
      </c>
      <c r="V19" s="65">
        <v>57</v>
      </c>
      <c r="W19" s="66">
        <v>5287</v>
      </c>
      <c r="X19" s="67">
        <v>3147</v>
      </c>
      <c r="Y19" s="68">
        <v>3797</v>
      </c>
      <c r="Z19" s="68">
        <v>4024</v>
      </c>
    </row>
    <row r="20" spans="1:26" ht="18.75">
      <c r="A20" s="412">
        <v>14</v>
      </c>
      <c r="B20" s="413" t="s">
        <v>48</v>
      </c>
      <c r="C20" s="414">
        <v>810</v>
      </c>
      <c r="D20" s="414">
        <v>652</v>
      </c>
      <c r="E20" s="414">
        <v>162</v>
      </c>
      <c r="F20" s="414">
        <v>128</v>
      </c>
      <c r="G20" s="414">
        <v>98</v>
      </c>
      <c r="H20" s="414">
        <v>71</v>
      </c>
      <c r="I20" s="414">
        <v>338</v>
      </c>
      <c r="J20" s="414">
        <v>288</v>
      </c>
      <c r="K20" s="414">
        <v>56</v>
      </c>
      <c r="L20" s="414">
        <v>50</v>
      </c>
      <c r="M20" s="414">
        <v>156</v>
      </c>
      <c r="N20" s="414">
        <v>115</v>
      </c>
      <c r="O20" s="414">
        <v>7824</v>
      </c>
      <c r="P20" s="414">
        <v>5200</v>
      </c>
      <c r="Q20" s="414">
        <v>7533</v>
      </c>
      <c r="R20" s="414">
        <v>5087</v>
      </c>
      <c r="S20" s="414">
        <v>291</v>
      </c>
      <c r="T20" s="414">
        <v>113</v>
      </c>
      <c r="U20" s="414">
        <v>557</v>
      </c>
      <c r="V20" s="414">
        <v>315</v>
      </c>
      <c r="W20" s="415">
        <v>9191</v>
      </c>
      <c r="X20" s="416">
        <v>6167</v>
      </c>
      <c r="Y20" s="417">
        <v>6718</v>
      </c>
      <c r="Z20" s="417">
        <v>7100</v>
      </c>
    </row>
    <row r="21" spans="1:26" ht="18.75">
      <c r="A21" s="418">
        <v>15</v>
      </c>
      <c r="B21" s="419" t="s">
        <v>49</v>
      </c>
      <c r="C21" s="65">
        <v>942</v>
      </c>
      <c r="D21" s="65">
        <v>676</v>
      </c>
      <c r="E21" s="65">
        <v>261</v>
      </c>
      <c r="F21" s="65">
        <v>223</v>
      </c>
      <c r="G21" s="65">
        <v>155</v>
      </c>
      <c r="H21" s="65">
        <v>124</v>
      </c>
      <c r="I21" s="65">
        <v>305</v>
      </c>
      <c r="J21" s="65">
        <v>161</v>
      </c>
      <c r="K21" s="65">
        <v>47</v>
      </c>
      <c r="L21" s="65">
        <v>39</v>
      </c>
      <c r="M21" s="65">
        <v>174</v>
      </c>
      <c r="N21" s="65">
        <v>129</v>
      </c>
      <c r="O21" s="65">
        <v>4938</v>
      </c>
      <c r="P21" s="65">
        <v>4895</v>
      </c>
      <c r="Q21" s="65">
        <v>4837</v>
      </c>
      <c r="R21" s="65">
        <v>4808</v>
      </c>
      <c r="S21" s="65">
        <v>101</v>
      </c>
      <c r="T21" s="65">
        <v>87</v>
      </c>
      <c r="U21" s="65">
        <v>73</v>
      </c>
      <c r="V21" s="65">
        <v>52</v>
      </c>
      <c r="W21" s="66">
        <v>5953</v>
      </c>
      <c r="X21" s="67">
        <v>5623</v>
      </c>
      <c r="Y21" s="68">
        <v>6067</v>
      </c>
      <c r="Z21" s="68">
        <v>6481</v>
      </c>
    </row>
    <row r="22" spans="1:26" ht="18.75">
      <c r="A22" s="412">
        <v>16</v>
      </c>
      <c r="B22" s="413" t="s">
        <v>24</v>
      </c>
      <c r="C22" s="414">
        <v>1299</v>
      </c>
      <c r="D22" s="414">
        <v>668</v>
      </c>
      <c r="E22" s="414">
        <v>179</v>
      </c>
      <c r="F22" s="414">
        <v>106</v>
      </c>
      <c r="G22" s="414">
        <v>267</v>
      </c>
      <c r="H22" s="414">
        <v>155</v>
      </c>
      <c r="I22" s="414">
        <v>524</v>
      </c>
      <c r="J22" s="414">
        <v>196</v>
      </c>
      <c r="K22" s="414">
        <v>146</v>
      </c>
      <c r="L22" s="414">
        <v>102</v>
      </c>
      <c r="M22" s="414">
        <v>183</v>
      </c>
      <c r="N22" s="414">
        <v>109</v>
      </c>
      <c r="O22" s="414">
        <v>3668</v>
      </c>
      <c r="P22" s="414">
        <v>3264</v>
      </c>
      <c r="Q22" s="414">
        <v>3562</v>
      </c>
      <c r="R22" s="414">
        <v>3170</v>
      </c>
      <c r="S22" s="414">
        <v>106</v>
      </c>
      <c r="T22" s="414">
        <v>94</v>
      </c>
      <c r="U22" s="414">
        <v>1920</v>
      </c>
      <c r="V22" s="414">
        <v>883</v>
      </c>
      <c r="W22" s="415">
        <v>6887</v>
      </c>
      <c r="X22" s="416">
        <v>4815</v>
      </c>
      <c r="Y22" s="417">
        <v>5181</v>
      </c>
      <c r="Z22" s="417">
        <v>5734</v>
      </c>
    </row>
    <row r="23" spans="1:26" ht="18.75">
      <c r="A23" s="418">
        <v>17</v>
      </c>
      <c r="B23" s="419" t="s">
        <v>51</v>
      </c>
      <c r="C23" s="65">
        <v>1695</v>
      </c>
      <c r="D23" s="65">
        <v>738</v>
      </c>
      <c r="E23" s="65">
        <v>313</v>
      </c>
      <c r="F23" s="65">
        <v>153</v>
      </c>
      <c r="G23" s="65">
        <v>176</v>
      </c>
      <c r="H23" s="65">
        <v>93</v>
      </c>
      <c r="I23" s="65">
        <v>750</v>
      </c>
      <c r="J23" s="65">
        <v>240</v>
      </c>
      <c r="K23" s="65">
        <v>85</v>
      </c>
      <c r="L23" s="65">
        <v>40</v>
      </c>
      <c r="M23" s="65">
        <v>371</v>
      </c>
      <c r="N23" s="65">
        <v>212</v>
      </c>
      <c r="O23" s="65">
        <v>10085</v>
      </c>
      <c r="P23" s="65">
        <v>5111</v>
      </c>
      <c r="Q23" s="65">
        <v>9611</v>
      </c>
      <c r="R23" s="65">
        <v>4919</v>
      </c>
      <c r="S23" s="65">
        <v>474</v>
      </c>
      <c r="T23" s="65">
        <v>192</v>
      </c>
      <c r="U23" s="65">
        <v>218</v>
      </c>
      <c r="V23" s="65">
        <v>94</v>
      </c>
      <c r="W23" s="66">
        <v>11998</v>
      </c>
      <c r="X23" s="67">
        <v>5943</v>
      </c>
      <c r="Y23" s="68">
        <v>6275</v>
      </c>
      <c r="Z23" s="68">
        <v>6953</v>
      </c>
    </row>
    <row r="24" spans="1:26" ht="18" customHeight="1">
      <c r="A24" s="412">
        <v>18</v>
      </c>
      <c r="B24" s="413" t="s">
        <v>52</v>
      </c>
      <c r="C24" s="414">
        <v>4270</v>
      </c>
      <c r="D24" s="414">
        <v>2223</v>
      </c>
      <c r="E24" s="414">
        <v>1125</v>
      </c>
      <c r="F24" s="414">
        <v>707</v>
      </c>
      <c r="G24" s="414">
        <v>1208</v>
      </c>
      <c r="H24" s="414">
        <v>733</v>
      </c>
      <c r="I24" s="414">
        <v>1085</v>
      </c>
      <c r="J24" s="414">
        <v>365</v>
      </c>
      <c r="K24" s="414">
        <v>524</v>
      </c>
      <c r="L24" s="414">
        <v>217</v>
      </c>
      <c r="M24" s="414">
        <v>328</v>
      </c>
      <c r="N24" s="414">
        <v>201</v>
      </c>
      <c r="O24" s="414">
        <v>8665</v>
      </c>
      <c r="P24" s="414">
        <v>7149</v>
      </c>
      <c r="Q24" s="414">
        <v>8357</v>
      </c>
      <c r="R24" s="414">
        <v>6978</v>
      </c>
      <c r="S24" s="414">
        <v>308</v>
      </c>
      <c r="T24" s="414">
        <v>171</v>
      </c>
      <c r="U24" s="414">
        <v>250</v>
      </c>
      <c r="V24" s="414">
        <v>117</v>
      </c>
      <c r="W24" s="415">
        <v>13185</v>
      </c>
      <c r="X24" s="416">
        <v>9489</v>
      </c>
      <c r="Y24" s="417">
        <v>11011</v>
      </c>
      <c r="Z24" s="417">
        <v>11984</v>
      </c>
    </row>
    <row r="25" spans="1:26" ht="18" customHeight="1">
      <c r="A25" s="565" t="s">
        <v>220</v>
      </c>
      <c r="B25" s="565"/>
      <c r="C25" s="69">
        <v>49162</v>
      </c>
      <c r="D25" s="69">
        <v>24449</v>
      </c>
      <c r="E25" s="69">
        <v>10946</v>
      </c>
      <c r="F25" s="69">
        <v>6235</v>
      </c>
      <c r="G25" s="69">
        <v>7568</v>
      </c>
      <c r="H25" s="69">
        <v>4470</v>
      </c>
      <c r="I25" s="69">
        <v>18409</v>
      </c>
      <c r="J25" s="69">
        <v>6518</v>
      </c>
      <c r="K25" s="69">
        <v>6339</v>
      </c>
      <c r="L25" s="69">
        <v>3711</v>
      </c>
      <c r="M25" s="69">
        <v>5900</v>
      </c>
      <c r="N25" s="69">
        <v>3515</v>
      </c>
      <c r="O25" s="69">
        <v>163606</v>
      </c>
      <c r="P25" s="69">
        <v>120370</v>
      </c>
      <c r="Q25" s="69">
        <v>157410</v>
      </c>
      <c r="R25" s="69">
        <v>117844</v>
      </c>
      <c r="S25" s="69">
        <v>6196</v>
      </c>
      <c r="T25" s="69">
        <v>2526</v>
      </c>
      <c r="U25" s="69">
        <v>6849</v>
      </c>
      <c r="V25" s="69">
        <v>3025</v>
      </c>
      <c r="W25" s="69">
        <v>219617</v>
      </c>
      <c r="X25" s="69">
        <v>147844</v>
      </c>
      <c r="Y25" s="69">
        <f>SUM(Y7:Y24)</f>
        <v>166883</v>
      </c>
      <c r="Z25" s="69">
        <f>SUM(Z7:Z24)</f>
        <v>180129</v>
      </c>
    </row>
  </sheetData>
  <sheetProtection/>
  <mergeCells count="20"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  <mergeCell ref="A25:B25"/>
    <mergeCell ref="A1:Z1"/>
    <mergeCell ref="A2:A6"/>
    <mergeCell ref="B2:B6"/>
    <mergeCell ref="C2:X2"/>
    <mergeCell ref="Y2:Y6"/>
    <mergeCell ref="Z2:Z6"/>
    <mergeCell ref="C3:D4"/>
    <mergeCell ref="E3:N3"/>
    <mergeCell ref="O3:P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3" sqref="F3"/>
    </sheetView>
  </sheetViews>
  <sheetFormatPr defaultColWidth="12.00390625" defaultRowHeight="12.75"/>
  <cols>
    <col min="1" max="1" width="5.00390625" style="43" customWidth="1"/>
    <col min="2" max="2" width="26.25390625" style="34" customWidth="1"/>
    <col min="3" max="3" width="15.75390625" style="34" customWidth="1"/>
    <col min="4" max="4" width="17.625" style="34" customWidth="1"/>
    <col min="5" max="5" width="15.875" style="34" customWidth="1"/>
    <col min="6" max="6" width="19.00390625" style="34" customWidth="1"/>
    <col min="7" max="7" width="17.125" style="34" customWidth="1"/>
    <col min="8" max="8" width="20.75390625" style="34" customWidth="1"/>
    <col min="9" max="16384" width="12.00390625" style="34" customWidth="1"/>
  </cols>
  <sheetData>
    <row r="1" spans="1:14" s="33" customFormat="1" ht="51.75" customHeight="1" thickBot="1">
      <c r="A1" s="576" t="s">
        <v>377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 ht="79.5" customHeight="1">
      <c r="A2" s="580" t="s">
        <v>29</v>
      </c>
      <c r="B2" s="578" t="s">
        <v>30</v>
      </c>
      <c r="C2" s="420" t="s">
        <v>131</v>
      </c>
      <c r="D2" s="582" t="s">
        <v>132</v>
      </c>
      <c r="E2" s="583"/>
      <c r="F2" s="584" t="s">
        <v>258</v>
      </c>
      <c r="G2" s="585"/>
      <c r="H2" s="585"/>
      <c r="I2" s="585"/>
      <c r="J2" s="585"/>
      <c r="K2" s="421" t="s">
        <v>133</v>
      </c>
      <c r="L2" s="420" t="s">
        <v>240</v>
      </c>
      <c r="M2" s="584" t="s">
        <v>259</v>
      </c>
      <c r="N2" s="586"/>
    </row>
    <row r="3" spans="1:14" ht="41.25" customHeight="1" thickBot="1">
      <c r="A3" s="581"/>
      <c r="B3" s="579"/>
      <c r="C3" s="422" t="s">
        <v>241</v>
      </c>
      <c r="D3" s="423" t="s">
        <v>378</v>
      </c>
      <c r="E3" s="424" t="s">
        <v>379</v>
      </c>
      <c r="F3" s="425" t="s">
        <v>182</v>
      </c>
      <c r="G3" s="426" t="s">
        <v>380</v>
      </c>
      <c r="H3" s="426" t="s">
        <v>381</v>
      </c>
      <c r="I3" s="426" t="s">
        <v>382</v>
      </c>
      <c r="J3" s="426" t="s">
        <v>383</v>
      </c>
      <c r="K3" s="422" t="s">
        <v>134</v>
      </c>
      <c r="L3" s="424" t="s">
        <v>241</v>
      </c>
      <c r="M3" s="427" t="s">
        <v>182</v>
      </c>
      <c r="N3" s="428" t="s">
        <v>384</v>
      </c>
    </row>
    <row r="4" spans="1:14" s="35" customFormat="1" ht="13.5" customHeight="1" thickBot="1">
      <c r="A4" s="429">
        <v>1</v>
      </c>
      <c r="B4" s="430">
        <v>2</v>
      </c>
      <c r="C4" s="430">
        <v>3</v>
      </c>
      <c r="D4" s="430">
        <v>4</v>
      </c>
      <c r="E4" s="430">
        <v>4</v>
      </c>
      <c r="F4" s="430">
        <v>5</v>
      </c>
      <c r="G4" s="430">
        <v>6</v>
      </c>
      <c r="H4" s="430">
        <v>7</v>
      </c>
      <c r="I4" s="430">
        <v>8</v>
      </c>
      <c r="J4" s="430">
        <v>9</v>
      </c>
      <c r="K4" s="430" t="s">
        <v>242</v>
      </c>
      <c r="L4" s="431">
        <v>11</v>
      </c>
      <c r="M4" s="430">
        <v>12</v>
      </c>
      <c r="N4" s="432">
        <v>13</v>
      </c>
    </row>
    <row r="5" spans="1:14" s="36" customFormat="1" ht="19.5" customHeight="1">
      <c r="A5" s="433">
        <v>1</v>
      </c>
      <c r="B5" s="434" t="s">
        <v>221</v>
      </c>
      <c r="C5" s="435">
        <v>71</v>
      </c>
      <c r="D5" s="435">
        <v>105</v>
      </c>
      <c r="E5" s="435" t="s">
        <v>385</v>
      </c>
      <c r="F5" s="436">
        <v>6</v>
      </c>
      <c r="G5" s="436">
        <v>6</v>
      </c>
      <c r="H5" s="436">
        <v>0</v>
      </c>
      <c r="I5" s="435">
        <v>0</v>
      </c>
      <c r="J5" s="435">
        <v>0</v>
      </c>
      <c r="K5" s="437">
        <v>1</v>
      </c>
      <c r="L5" s="437">
        <v>0</v>
      </c>
      <c r="M5" s="437">
        <v>19</v>
      </c>
      <c r="N5" s="438">
        <v>0</v>
      </c>
    </row>
    <row r="6" spans="1:14" s="36" customFormat="1" ht="19.5" customHeight="1">
      <c r="A6" s="439">
        <v>2</v>
      </c>
      <c r="B6" s="440" t="s">
        <v>222</v>
      </c>
      <c r="C6" s="441">
        <v>39</v>
      </c>
      <c r="D6" s="441">
        <v>28</v>
      </c>
      <c r="E6" s="441" t="s">
        <v>386</v>
      </c>
      <c r="F6" s="441">
        <v>3</v>
      </c>
      <c r="G6" s="441">
        <v>3</v>
      </c>
      <c r="H6" s="441">
        <v>0</v>
      </c>
      <c r="I6" s="441">
        <v>0</v>
      </c>
      <c r="J6" s="441">
        <v>0</v>
      </c>
      <c r="K6" s="442">
        <v>10</v>
      </c>
      <c r="L6" s="442">
        <v>10</v>
      </c>
      <c r="M6" s="442">
        <v>0</v>
      </c>
      <c r="N6" s="443">
        <v>0</v>
      </c>
    </row>
    <row r="7" spans="1:14" s="36" customFormat="1" ht="19.5" customHeight="1">
      <c r="A7" s="444">
        <v>3</v>
      </c>
      <c r="B7" s="445" t="s">
        <v>223</v>
      </c>
      <c r="C7" s="446">
        <v>145</v>
      </c>
      <c r="D7" s="446">
        <v>209</v>
      </c>
      <c r="E7" s="446" t="s">
        <v>387</v>
      </c>
      <c r="F7" s="447">
        <v>9</v>
      </c>
      <c r="G7" s="447">
        <v>8</v>
      </c>
      <c r="H7" s="447">
        <v>1</v>
      </c>
      <c r="I7" s="446">
        <v>0</v>
      </c>
      <c r="J7" s="446">
        <v>0</v>
      </c>
      <c r="K7" s="448">
        <v>11</v>
      </c>
      <c r="L7" s="448">
        <v>16</v>
      </c>
      <c r="M7" s="448">
        <v>112</v>
      </c>
      <c r="N7" s="449">
        <v>1</v>
      </c>
    </row>
    <row r="8" spans="1:14" s="36" customFormat="1" ht="19.5" customHeight="1">
      <c r="A8" s="439">
        <v>4</v>
      </c>
      <c r="B8" s="440" t="s">
        <v>224</v>
      </c>
      <c r="C8" s="441">
        <v>227</v>
      </c>
      <c r="D8" s="441">
        <v>54</v>
      </c>
      <c r="E8" s="441" t="s">
        <v>388</v>
      </c>
      <c r="F8" s="441">
        <v>29</v>
      </c>
      <c r="G8" s="441">
        <v>24</v>
      </c>
      <c r="H8" s="441">
        <v>5</v>
      </c>
      <c r="I8" s="441">
        <v>0</v>
      </c>
      <c r="J8" s="441">
        <v>0</v>
      </c>
      <c r="K8" s="442">
        <v>11</v>
      </c>
      <c r="L8" s="442">
        <v>59</v>
      </c>
      <c r="M8" s="442">
        <v>45</v>
      </c>
      <c r="N8" s="443">
        <v>4</v>
      </c>
    </row>
    <row r="9" spans="1:14" s="36" customFormat="1" ht="19.5" customHeight="1">
      <c r="A9" s="444">
        <v>5</v>
      </c>
      <c r="B9" s="445" t="s">
        <v>225</v>
      </c>
      <c r="C9" s="446">
        <v>158</v>
      </c>
      <c r="D9" s="446">
        <v>70</v>
      </c>
      <c r="E9" s="446" t="s">
        <v>389</v>
      </c>
      <c r="F9" s="447">
        <v>0</v>
      </c>
      <c r="G9" s="447">
        <v>0</v>
      </c>
      <c r="H9" s="447">
        <v>0</v>
      </c>
      <c r="I9" s="446">
        <v>0</v>
      </c>
      <c r="J9" s="446">
        <v>0</v>
      </c>
      <c r="K9" s="448">
        <v>12</v>
      </c>
      <c r="L9" s="448">
        <v>36</v>
      </c>
      <c r="M9" s="448">
        <v>0</v>
      </c>
      <c r="N9" s="449">
        <v>0</v>
      </c>
    </row>
    <row r="10" spans="1:14" s="36" customFormat="1" ht="19.5" customHeight="1">
      <c r="A10" s="439">
        <v>6</v>
      </c>
      <c r="B10" s="440" t="s">
        <v>226</v>
      </c>
      <c r="C10" s="441">
        <v>335</v>
      </c>
      <c r="D10" s="441">
        <v>149</v>
      </c>
      <c r="E10" s="441" t="s">
        <v>390</v>
      </c>
      <c r="F10" s="441">
        <v>0</v>
      </c>
      <c r="G10" s="441">
        <v>0</v>
      </c>
      <c r="H10" s="441">
        <v>0</v>
      </c>
      <c r="I10" s="441">
        <v>0</v>
      </c>
      <c r="J10" s="441">
        <v>0</v>
      </c>
      <c r="K10" s="442">
        <v>15</v>
      </c>
      <c r="L10" s="442">
        <v>0</v>
      </c>
      <c r="M10" s="442">
        <v>0</v>
      </c>
      <c r="N10" s="443">
        <v>0</v>
      </c>
    </row>
    <row r="11" spans="1:14" s="36" customFormat="1" ht="19.5" customHeight="1">
      <c r="A11" s="444">
        <v>7</v>
      </c>
      <c r="B11" s="445" t="s">
        <v>227</v>
      </c>
      <c r="C11" s="446">
        <v>67</v>
      </c>
      <c r="D11" s="446">
        <v>54</v>
      </c>
      <c r="E11" s="446" t="s">
        <v>391</v>
      </c>
      <c r="F11" s="447">
        <v>11</v>
      </c>
      <c r="G11" s="447">
        <v>9</v>
      </c>
      <c r="H11" s="447">
        <v>2</v>
      </c>
      <c r="I11" s="446">
        <v>0</v>
      </c>
      <c r="J11" s="446">
        <v>0</v>
      </c>
      <c r="K11" s="448">
        <v>5</v>
      </c>
      <c r="L11" s="448">
        <v>16</v>
      </c>
      <c r="M11" s="448">
        <v>7</v>
      </c>
      <c r="N11" s="449">
        <v>0</v>
      </c>
    </row>
    <row r="12" spans="1:14" s="36" customFormat="1" ht="19.5" customHeight="1">
      <c r="A12" s="439">
        <v>8</v>
      </c>
      <c r="B12" s="440" t="s">
        <v>228</v>
      </c>
      <c r="C12" s="441">
        <v>100</v>
      </c>
      <c r="D12" s="441">
        <v>43</v>
      </c>
      <c r="E12" s="441" t="s">
        <v>392</v>
      </c>
      <c r="F12" s="441">
        <v>11</v>
      </c>
      <c r="G12" s="441">
        <v>11</v>
      </c>
      <c r="H12" s="441">
        <v>0</v>
      </c>
      <c r="I12" s="441">
        <v>0</v>
      </c>
      <c r="J12" s="441">
        <v>0</v>
      </c>
      <c r="K12" s="442">
        <v>5</v>
      </c>
      <c r="L12" s="442">
        <v>9</v>
      </c>
      <c r="M12" s="442">
        <v>0</v>
      </c>
      <c r="N12" s="443">
        <v>0</v>
      </c>
    </row>
    <row r="13" spans="1:14" s="36" customFormat="1" ht="19.5" customHeight="1">
      <c r="A13" s="444">
        <v>9</v>
      </c>
      <c r="B13" s="445" t="s">
        <v>229</v>
      </c>
      <c r="C13" s="446">
        <v>18</v>
      </c>
      <c r="D13" s="446">
        <v>0</v>
      </c>
      <c r="E13" s="446" t="s">
        <v>393</v>
      </c>
      <c r="F13" s="446">
        <v>14</v>
      </c>
      <c r="G13" s="446">
        <v>10</v>
      </c>
      <c r="H13" s="446">
        <v>4</v>
      </c>
      <c r="I13" s="446">
        <v>0</v>
      </c>
      <c r="J13" s="446">
        <v>0</v>
      </c>
      <c r="K13" s="448">
        <v>15</v>
      </c>
      <c r="L13" s="448">
        <v>12</v>
      </c>
      <c r="M13" s="448">
        <v>0</v>
      </c>
      <c r="N13" s="449">
        <v>0</v>
      </c>
    </row>
    <row r="14" spans="1:14" s="36" customFormat="1" ht="19.5" customHeight="1">
      <c r="A14" s="439">
        <v>10</v>
      </c>
      <c r="B14" s="440" t="s">
        <v>230</v>
      </c>
      <c r="C14" s="441">
        <v>25</v>
      </c>
      <c r="D14" s="441">
        <v>46</v>
      </c>
      <c r="E14" s="441" t="s">
        <v>394</v>
      </c>
      <c r="F14" s="441">
        <v>7</v>
      </c>
      <c r="G14" s="441">
        <v>5</v>
      </c>
      <c r="H14" s="441">
        <v>2</v>
      </c>
      <c r="I14" s="441">
        <v>0</v>
      </c>
      <c r="J14" s="441">
        <v>0</v>
      </c>
      <c r="K14" s="442">
        <v>6</v>
      </c>
      <c r="L14" s="442">
        <v>6</v>
      </c>
      <c r="M14" s="442">
        <v>0</v>
      </c>
      <c r="N14" s="443">
        <v>0</v>
      </c>
    </row>
    <row r="15" spans="1:14" s="36" customFormat="1" ht="19.5" customHeight="1">
      <c r="A15" s="444">
        <v>11</v>
      </c>
      <c r="B15" s="445" t="s">
        <v>231</v>
      </c>
      <c r="C15" s="446">
        <v>19</v>
      </c>
      <c r="D15" s="446">
        <v>38</v>
      </c>
      <c r="E15" s="446" t="s">
        <v>395</v>
      </c>
      <c r="F15" s="446">
        <v>8</v>
      </c>
      <c r="G15" s="446">
        <v>5</v>
      </c>
      <c r="H15" s="446">
        <v>3</v>
      </c>
      <c r="I15" s="446">
        <v>0</v>
      </c>
      <c r="J15" s="446">
        <v>0</v>
      </c>
      <c r="K15" s="448">
        <v>8</v>
      </c>
      <c r="L15" s="448">
        <v>10</v>
      </c>
      <c r="M15" s="448">
        <v>0</v>
      </c>
      <c r="N15" s="449">
        <v>0</v>
      </c>
    </row>
    <row r="16" spans="1:14" s="36" customFormat="1" ht="19.5" customHeight="1">
      <c r="A16" s="439">
        <v>12</v>
      </c>
      <c r="B16" s="440" t="s">
        <v>232</v>
      </c>
      <c r="C16" s="441">
        <v>24</v>
      </c>
      <c r="D16" s="441">
        <v>20</v>
      </c>
      <c r="E16" s="441" t="s">
        <v>396</v>
      </c>
      <c r="F16" s="441">
        <v>8</v>
      </c>
      <c r="G16" s="441">
        <v>5</v>
      </c>
      <c r="H16" s="441">
        <v>3</v>
      </c>
      <c r="I16" s="441">
        <v>0</v>
      </c>
      <c r="J16" s="441">
        <v>0</v>
      </c>
      <c r="K16" s="442">
        <v>2</v>
      </c>
      <c r="L16" s="442">
        <v>0</v>
      </c>
      <c r="M16" s="442">
        <v>0</v>
      </c>
      <c r="N16" s="443">
        <v>0</v>
      </c>
    </row>
    <row r="17" spans="1:14" s="36" customFormat="1" ht="19.5" customHeight="1">
      <c r="A17" s="444">
        <v>13</v>
      </c>
      <c r="B17" s="445" t="s">
        <v>233</v>
      </c>
      <c r="C17" s="446">
        <v>31</v>
      </c>
      <c r="D17" s="446">
        <v>256</v>
      </c>
      <c r="E17" s="446" t="s">
        <v>397</v>
      </c>
      <c r="F17" s="446">
        <v>3</v>
      </c>
      <c r="G17" s="446">
        <v>2</v>
      </c>
      <c r="H17" s="446">
        <v>1</v>
      </c>
      <c r="I17" s="446">
        <v>0</v>
      </c>
      <c r="J17" s="446">
        <v>0</v>
      </c>
      <c r="K17" s="448">
        <v>0</v>
      </c>
      <c r="L17" s="448">
        <v>7</v>
      </c>
      <c r="M17" s="448">
        <v>0</v>
      </c>
      <c r="N17" s="449">
        <v>0</v>
      </c>
    </row>
    <row r="18" spans="1:14" s="36" customFormat="1" ht="19.5" customHeight="1">
      <c r="A18" s="439">
        <v>14</v>
      </c>
      <c r="B18" s="440" t="s">
        <v>234</v>
      </c>
      <c r="C18" s="441">
        <v>21</v>
      </c>
      <c r="D18" s="441">
        <v>49</v>
      </c>
      <c r="E18" s="441" t="s">
        <v>398</v>
      </c>
      <c r="F18" s="441">
        <v>7</v>
      </c>
      <c r="G18" s="441">
        <v>5</v>
      </c>
      <c r="H18" s="441">
        <v>2</v>
      </c>
      <c r="I18" s="441">
        <v>0</v>
      </c>
      <c r="J18" s="441">
        <v>0</v>
      </c>
      <c r="K18" s="442">
        <v>0</v>
      </c>
      <c r="L18" s="442">
        <v>0</v>
      </c>
      <c r="M18" s="442">
        <v>9</v>
      </c>
      <c r="N18" s="443">
        <v>6</v>
      </c>
    </row>
    <row r="19" spans="1:14" s="36" customFormat="1" ht="19.5" customHeight="1">
      <c r="A19" s="444">
        <v>15</v>
      </c>
      <c r="B19" s="445" t="s">
        <v>235</v>
      </c>
      <c r="C19" s="446">
        <v>55</v>
      </c>
      <c r="D19" s="446">
        <v>136</v>
      </c>
      <c r="E19" s="446" t="s">
        <v>399</v>
      </c>
      <c r="F19" s="447">
        <v>5</v>
      </c>
      <c r="G19" s="447">
        <v>5</v>
      </c>
      <c r="H19" s="447">
        <v>0</v>
      </c>
      <c r="I19" s="446">
        <v>0</v>
      </c>
      <c r="J19" s="446">
        <v>0</v>
      </c>
      <c r="K19" s="448">
        <v>8</v>
      </c>
      <c r="L19" s="448">
        <v>13</v>
      </c>
      <c r="M19" s="448">
        <v>0</v>
      </c>
      <c r="N19" s="449">
        <v>0</v>
      </c>
    </row>
    <row r="20" spans="1:14" s="36" customFormat="1" ht="19.5" customHeight="1">
      <c r="A20" s="439">
        <v>16</v>
      </c>
      <c r="B20" s="440" t="s">
        <v>236</v>
      </c>
      <c r="C20" s="441">
        <v>89</v>
      </c>
      <c r="D20" s="441">
        <v>32</v>
      </c>
      <c r="E20" s="441" t="s">
        <v>400</v>
      </c>
      <c r="F20" s="441">
        <v>5</v>
      </c>
      <c r="G20" s="441">
        <v>3</v>
      </c>
      <c r="H20" s="441">
        <v>2</v>
      </c>
      <c r="I20" s="441">
        <v>0</v>
      </c>
      <c r="J20" s="441">
        <v>0</v>
      </c>
      <c r="K20" s="442">
        <v>0</v>
      </c>
      <c r="L20" s="442">
        <v>4</v>
      </c>
      <c r="M20" s="442">
        <v>0</v>
      </c>
      <c r="N20" s="443">
        <v>0</v>
      </c>
    </row>
    <row r="21" spans="1:14" s="36" customFormat="1" ht="19.5" customHeight="1">
      <c r="A21" s="444">
        <v>17</v>
      </c>
      <c r="B21" s="445" t="s">
        <v>237</v>
      </c>
      <c r="C21" s="446">
        <v>79</v>
      </c>
      <c r="D21" s="446">
        <v>65</v>
      </c>
      <c r="E21" s="446" t="s">
        <v>401</v>
      </c>
      <c r="F21" s="446">
        <v>11</v>
      </c>
      <c r="G21" s="446">
        <v>10</v>
      </c>
      <c r="H21" s="446">
        <v>1</v>
      </c>
      <c r="I21" s="446">
        <v>0</v>
      </c>
      <c r="J21" s="446">
        <v>0</v>
      </c>
      <c r="K21" s="448">
        <v>2</v>
      </c>
      <c r="L21" s="448">
        <v>9</v>
      </c>
      <c r="M21" s="448">
        <v>9</v>
      </c>
      <c r="N21" s="449">
        <v>3</v>
      </c>
    </row>
    <row r="22" spans="1:14" s="36" customFormat="1" ht="19.5" customHeight="1" thickBot="1">
      <c r="A22" s="450">
        <v>18</v>
      </c>
      <c r="B22" s="451" t="s">
        <v>238</v>
      </c>
      <c r="C22" s="452">
        <v>0</v>
      </c>
      <c r="D22" s="452">
        <v>35</v>
      </c>
      <c r="E22" s="452" t="s">
        <v>402</v>
      </c>
      <c r="F22" s="452">
        <v>0</v>
      </c>
      <c r="G22" s="452">
        <v>0</v>
      </c>
      <c r="H22" s="452">
        <v>0</v>
      </c>
      <c r="I22" s="452">
        <v>0</v>
      </c>
      <c r="J22" s="452">
        <v>0</v>
      </c>
      <c r="K22" s="453">
        <v>10</v>
      </c>
      <c r="L22" s="453">
        <v>29</v>
      </c>
      <c r="M22" s="453">
        <v>0</v>
      </c>
      <c r="N22" s="454">
        <v>0</v>
      </c>
    </row>
    <row r="23" spans="1:14" ht="23.25" customHeight="1" thickBot="1">
      <c r="A23" s="455"/>
      <c r="B23" s="456" t="s">
        <v>27</v>
      </c>
      <c r="C23" s="457">
        <v>1503</v>
      </c>
      <c r="D23" s="457">
        <v>1389</v>
      </c>
      <c r="E23" s="457" t="s">
        <v>403</v>
      </c>
      <c r="F23" s="457">
        <v>137</v>
      </c>
      <c r="G23" s="458">
        <v>111</v>
      </c>
      <c r="H23" s="458">
        <v>26</v>
      </c>
      <c r="I23" s="458">
        <v>0</v>
      </c>
      <c r="J23" s="458">
        <v>0</v>
      </c>
      <c r="K23" s="457">
        <v>121</v>
      </c>
      <c r="L23" s="457">
        <v>236</v>
      </c>
      <c r="M23" s="457">
        <v>201</v>
      </c>
      <c r="N23" s="459">
        <v>14</v>
      </c>
    </row>
    <row r="24" spans="1:13" s="38" customFormat="1" ht="12.75" customHeight="1">
      <c r="A24" s="149"/>
      <c r="B24" s="577" t="s">
        <v>243</v>
      </c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150"/>
    </row>
    <row r="25" spans="1:8" s="38" customFormat="1" ht="12.75" customHeight="1">
      <c r="A25" s="37"/>
      <c r="B25" s="39"/>
      <c r="C25" s="37"/>
      <c r="D25" s="37"/>
      <c r="E25" s="37"/>
      <c r="F25" s="37"/>
      <c r="H25" s="37"/>
    </row>
    <row r="26" spans="1:8" ht="12.75" customHeight="1">
      <c r="A26" s="40"/>
      <c r="B26" s="41"/>
      <c r="C26" s="42"/>
      <c r="D26" s="42"/>
      <c r="E26" s="42"/>
      <c r="F26" s="42"/>
      <c r="H26" s="41"/>
    </row>
    <row r="27" spans="1:8" ht="12.75" customHeight="1">
      <c r="A27" s="40"/>
      <c r="B27" s="41"/>
      <c r="C27" s="41"/>
      <c r="D27" s="41"/>
      <c r="E27" s="41"/>
      <c r="F27" s="41"/>
      <c r="H27" s="41"/>
    </row>
  </sheetData>
  <sheetProtection/>
  <mergeCells count="7">
    <mergeCell ref="A1:N1"/>
    <mergeCell ref="B24:L24"/>
    <mergeCell ref="B2:B3"/>
    <mergeCell ref="A2:A3"/>
    <mergeCell ref="D2:E2"/>
    <mergeCell ref="F2:J2"/>
    <mergeCell ref="M2:N2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4.75390625" style="0" customWidth="1"/>
    <col min="2" max="2" width="19.375" style="44" customWidth="1"/>
    <col min="3" max="3" width="14.25390625" style="0" customWidth="1"/>
    <col min="4" max="4" width="10.253906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9.00390625" style="0" customWidth="1"/>
    <col min="12" max="12" width="9.375" style="0" customWidth="1"/>
    <col min="13" max="13" width="8.375" style="0" customWidth="1"/>
    <col min="14" max="14" width="10.00390625" style="0" customWidth="1"/>
  </cols>
  <sheetData>
    <row r="1" spans="2:14" ht="12.75">
      <c r="B1"/>
      <c r="L1" s="598"/>
      <c r="M1" s="598"/>
      <c r="N1" s="598"/>
    </row>
    <row r="2" spans="1:14" s="45" customFormat="1" ht="40.5" customHeight="1">
      <c r="A2" s="513" t="s">
        <v>404</v>
      </c>
      <c r="B2" s="513"/>
      <c r="C2" s="513"/>
      <c r="D2" s="513"/>
      <c r="E2" s="513"/>
      <c r="F2" s="513"/>
      <c r="G2" s="595"/>
      <c r="H2" s="595"/>
      <c r="I2" s="595"/>
      <c r="J2" s="595"/>
      <c r="K2" s="595"/>
      <c r="L2" s="595"/>
      <c r="M2" s="595"/>
      <c r="N2" s="595"/>
    </row>
    <row r="3" spans="1:14" s="46" customFormat="1" ht="16.5" customHeight="1">
      <c r="A3" s="596" t="s">
        <v>1</v>
      </c>
      <c r="B3" s="555" t="s">
        <v>30</v>
      </c>
      <c r="C3" s="587" t="s">
        <v>8</v>
      </c>
      <c r="D3" s="593" t="s">
        <v>135</v>
      </c>
      <c r="E3" s="592" t="s">
        <v>136</v>
      </c>
      <c r="F3" s="592"/>
      <c r="G3" s="592"/>
      <c r="H3" s="589" t="s">
        <v>137</v>
      </c>
      <c r="I3" s="589"/>
      <c r="J3" s="589"/>
      <c r="K3" s="589" t="s">
        <v>138</v>
      </c>
      <c r="L3" s="589"/>
      <c r="M3" s="589"/>
      <c r="N3" s="590" t="s">
        <v>139</v>
      </c>
    </row>
    <row r="4" spans="1:14" s="46" customFormat="1" ht="12" customHeight="1">
      <c r="A4" s="597"/>
      <c r="B4" s="555"/>
      <c r="C4" s="588"/>
      <c r="D4" s="594"/>
      <c r="E4" s="504" t="s">
        <v>8</v>
      </c>
      <c r="F4" s="599" t="s">
        <v>140</v>
      </c>
      <c r="G4" s="600"/>
      <c r="H4" s="601" t="s">
        <v>8</v>
      </c>
      <c r="I4" s="603" t="s">
        <v>140</v>
      </c>
      <c r="J4" s="604"/>
      <c r="K4" s="601" t="s">
        <v>8</v>
      </c>
      <c r="L4" s="603" t="s">
        <v>140</v>
      </c>
      <c r="M4" s="604"/>
      <c r="N4" s="591"/>
    </row>
    <row r="5" spans="1:14" s="46" customFormat="1" ht="18.75" customHeight="1">
      <c r="A5" s="597"/>
      <c r="B5" s="555"/>
      <c r="C5" s="588"/>
      <c r="D5" s="594"/>
      <c r="E5" s="505"/>
      <c r="F5" s="59" t="s">
        <v>141</v>
      </c>
      <c r="G5" s="59" t="s">
        <v>142</v>
      </c>
      <c r="H5" s="602"/>
      <c r="I5" s="97" t="s">
        <v>141</v>
      </c>
      <c r="J5" s="97" t="s">
        <v>142</v>
      </c>
      <c r="K5" s="602"/>
      <c r="L5" s="97" t="s">
        <v>141</v>
      </c>
      <c r="M5" s="97" t="s">
        <v>142</v>
      </c>
      <c r="N5" s="591"/>
    </row>
    <row r="6" spans="1:14" s="47" customFormat="1" ht="13.5" customHeight="1">
      <c r="A6" s="57">
        <v>1</v>
      </c>
      <c r="B6" s="57">
        <v>2</v>
      </c>
      <c r="C6" s="57" t="s">
        <v>143</v>
      </c>
      <c r="D6" s="57">
        <v>4</v>
      </c>
      <c r="E6" s="57" t="s">
        <v>144</v>
      </c>
      <c r="F6" s="57">
        <v>6</v>
      </c>
      <c r="G6" s="57">
        <v>7</v>
      </c>
      <c r="H6" s="98" t="s">
        <v>145</v>
      </c>
      <c r="I6" s="98">
        <v>9</v>
      </c>
      <c r="J6" s="98">
        <v>10</v>
      </c>
      <c r="K6" s="98" t="s">
        <v>146</v>
      </c>
      <c r="L6" s="98">
        <v>12</v>
      </c>
      <c r="M6" s="98">
        <v>13</v>
      </c>
      <c r="N6" s="98">
        <v>14</v>
      </c>
    </row>
    <row r="7" spans="1:14" s="46" customFormat="1" ht="0.75" customHeight="1" hidden="1">
      <c r="A7" s="95"/>
      <c r="B7" s="55"/>
      <c r="C7" s="94"/>
      <c r="D7" s="94">
        <v>1</v>
      </c>
      <c r="E7" s="55"/>
      <c r="F7" s="94">
        <v>2</v>
      </c>
      <c r="G7" s="94">
        <v>3</v>
      </c>
      <c r="H7" s="99"/>
      <c r="I7" s="100">
        <v>4</v>
      </c>
      <c r="J7" s="100">
        <v>5</v>
      </c>
      <c r="K7" s="99"/>
      <c r="L7" s="100">
        <v>6</v>
      </c>
      <c r="M7" s="100">
        <v>7</v>
      </c>
      <c r="N7" s="100">
        <v>8</v>
      </c>
    </row>
    <row r="8" spans="1:14" s="48" customFormat="1" ht="19.5" customHeight="1">
      <c r="A8" s="91">
        <v>1</v>
      </c>
      <c r="B8" s="77" t="s">
        <v>35</v>
      </c>
      <c r="C8" s="104">
        <f>D8+E8+H8+K8+N8</f>
        <v>1466</v>
      </c>
      <c r="D8" s="78" t="s">
        <v>338</v>
      </c>
      <c r="E8" s="101">
        <f>F8+G8</f>
        <v>160</v>
      </c>
      <c r="F8" s="79">
        <v>99</v>
      </c>
      <c r="G8" s="79">
        <v>61</v>
      </c>
      <c r="H8" s="102">
        <f>I8++J8</f>
        <v>61</v>
      </c>
      <c r="I8" s="85">
        <v>38</v>
      </c>
      <c r="J8" s="85">
        <v>23</v>
      </c>
      <c r="K8" s="102">
        <f>L8+M8</f>
        <v>63</v>
      </c>
      <c r="L8" s="86">
        <v>26</v>
      </c>
      <c r="M8" s="103">
        <v>37</v>
      </c>
      <c r="N8" s="90">
        <v>1151</v>
      </c>
    </row>
    <row r="9" spans="1:14" s="48" customFormat="1" ht="19.5" customHeight="1">
      <c r="A9" s="106">
        <v>2</v>
      </c>
      <c r="B9" s="202" t="s">
        <v>36</v>
      </c>
      <c r="C9" s="107">
        <f aca="true" t="shared" si="0" ref="C9:C26">D9+E9+H9+K9+N9</f>
        <v>885</v>
      </c>
      <c r="D9" s="108" t="s">
        <v>303</v>
      </c>
      <c r="E9" s="109">
        <f aca="true" t="shared" si="1" ref="E9:E26">F9+G9</f>
        <v>59</v>
      </c>
      <c r="F9" s="110">
        <v>52</v>
      </c>
      <c r="G9" s="110">
        <v>7</v>
      </c>
      <c r="H9" s="109">
        <f aca="true" t="shared" si="2" ref="H9:H26">I9++J9</f>
        <v>103</v>
      </c>
      <c r="I9" s="110">
        <v>79</v>
      </c>
      <c r="J9" s="110">
        <v>24</v>
      </c>
      <c r="K9" s="109">
        <f aca="true" t="shared" si="3" ref="K9:K26">L9+M9</f>
        <v>424</v>
      </c>
      <c r="L9" s="108">
        <v>181</v>
      </c>
      <c r="M9" s="111">
        <v>243</v>
      </c>
      <c r="N9" s="112">
        <v>281</v>
      </c>
    </row>
    <row r="10" spans="1:14" s="48" customFormat="1" ht="19.5" customHeight="1">
      <c r="A10" s="91">
        <v>3</v>
      </c>
      <c r="B10" s="64" t="s">
        <v>37</v>
      </c>
      <c r="C10" s="104">
        <f t="shared" si="0"/>
        <v>2025</v>
      </c>
      <c r="D10" s="78" t="s">
        <v>341</v>
      </c>
      <c r="E10" s="101">
        <f t="shared" si="1"/>
        <v>409</v>
      </c>
      <c r="F10" s="79">
        <v>361</v>
      </c>
      <c r="G10" s="79">
        <v>48</v>
      </c>
      <c r="H10" s="102">
        <f t="shared" si="2"/>
        <v>153</v>
      </c>
      <c r="I10" s="85">
        <v>133</v>
      </c>
      <c r="J10" s="85">
        <v>20</v>
      </c>
      <c r="K10" s="102">
        <f t="shared" si="3"/>
        <v>130</v>
      </c>
      <c r="L10" s="86">
        <v>77</v>
      </c>
      <c r="M10" s="103">
        <v>53</v>
      </c>
      <c r="N10" s="90">
        <v>1292</v>
      </c>
    </row>
    <row r="11" spans="1:14" s="48" customFormat="1" ht="19.5" customHeight="1">
      <c r="A11" s="106">
        <v>4</v>
      </c>
      <c r="B11" s="202" t="s">
        <v>38</v>
      </c>
      <c r="C11" s="107">
        <f t="shared" si="0"/>
        <v>5310</v>
      </c>
      <c r="D11" s="108" t="s">
        <v>343</v>
      </c>
      <c r="E11" s="109">
        <f t="shared" si="1"/>
        <v>539</v>
      </c>
      <c r="F11" s="110">
        <v>412</v>
      </c>
      <c r="G11" s="110">
        <v>127</v>
      </c>
      <c r="H11" s="109">
        <f t="shared" si="2"/>
        <v>2642</v>
      </c>
      <c r="I11" s="110">
        <v>1994</v>
      </c>
      <c r="J11" s="110">
        <v>648</v>
      </c>
      <c r="K11" s="109">
        <f t="shared" si="3"/>
        <v>516</v>
      </c>
      <c r="L11" s="108">
        <v>263</v>
      </c>
      <c r="M11" s="111">
        <v>253</v>
      </c>
      <c r="N11" s="112">
        <v>1532</v>
      </c>
    </row>
    <row r="12" spans="1:14" s="48" customFormat="1" ht="19.5" customHeight="1">
      <c r="A12" s="91">
        <v>5</v>
      </c>
      <c r="B12" s="64" t="s">
        <v>39</v>
      </c>
      <c r="C12" s="104">
        <f t="shared" si="0"/>
        <v>3226</v>
      </c>
      <c r="D12" s="78" t="s">
        <v>345</v>
      </c>
      <c r="E12" s="101">
        <f t="shared" si="1"/>
        <v>376</v>
      </c>
      <c r="F12" s="79">
        <v>352</v>
      </c>
      <c r="G12" s="79">
        <v>24</v>
      </c>
      <c r="H12" s="102">
        <f t="shared" si="2"/>
        <v>615</v>
      </c>
      <c r="I12" s="85">
        <v>549</v>
      </c>
      <c r="J12" s="85">
        <v>66</v>
      </c>
      <c r="K12" s="102">
        <f t="shared" si="3"/>
        <v>441</v>
      </c>
      <c r="L12" s="86">
        <v>285</v>
      </c>
      <c r="M12" s="103">
        <v>156</v>
      </c>
      <c r="N12" s="90">
        <v>1696</v>
      </c>
    </row>
    <row r="13" spans="1:14" s="48" customFormat="1" ht="19.5" customHeight="1">
      <c r="A13" s="106">
        <v>6</v>
      </c>
      <c r="B13" s="202" t="s">
        <v>40</v>
      </c>
      <c r="C13" s="107">
        <f t="shared" si="0"/>
        <v>5192</v>
      </c>
      <c r="D13" s="108" t="s">
        <v>347</v>
      </c>
      <c r="E13" s="109">
        <f t="shared" si="1"/>
        <v>457</v>
      </c>
      <c r="F13" s="110">
        <v>425</v>
      </c>
      <c r="G13" s="110">
        <v>32</v>
      </c>
      <c r="H13" s="109">
        <f t="shared" si="2"/>
        <v>1019</v>
      </c>
      <c r="I13" s="110">
        <v>805</v>
      </c>
      <c r="J13" s="110">
        <v>214</v>
      </c>
      <c r="K13" s="109">
        <f t="shared" si="3"/>
        <v>2034</v>
      </c>
      <c r="L13" s="108">
        <v>982</v>
      </c>
      <c r="M13" s="111">
        <v>1052</v>
      </c>
      <c r="N13" s="112">
        <v>1592</v>
      </c>
    </row>
    <row r="14" spans="1:14" s="48" customFormat="1" ht="19.5" customHeight="1">
      <c r="A14" s="91">
        <v>7</v>
      </c>
      <c r="B14" s="64" t="s">
        <v>41</v>
      </c>
      <c r="C14" s="104">
        <f t="shared" si="0"/>
        <v>1425</v>
      </c>
      <c r="D14" s="78" t="s">
        <v>348</v>
      </c>
      <c r="E14" s="101">
        <f t="shared" si="1"/>
        <v>128</v>
      </c>
      <c r="F14" s="79">
        <v>92</v>
      </c>
      <c r="G14" s="79">
        <v>36</v>
      </c>
      <c r="H14" s="102">
        <f t="shared" si="2"/>
        <v>192</v>
      </c>
      <c r="I14" s="85">
        <v>139</v>
      </c>
      <c r="J14" s="85">
        <v>53</v>
      </c>
      <c r="K14" s="102">
        <f t="shared" si="3"/>
        <v>574</v>
      </c>
      <c r="L14" s="86">
        <v>202</v>
      </c>
      <c r="M14" s="103">
        <v>372</v>
      </c>
      <c r="N14" s="90">
        <v>502</v>
      </c>
    </row>
    <row r="15" spans="1:14" s="48" customFormat="1" ht="19.5" customHeight="1">
      <c r="A15" s="106">
        <v>8</v>
      </c>
      <c r="B15" s="202" t="s">
        <v>42</v>
      </c>
      <c r="C15" s="107">
        <f t="shared" si="0"/>
        <v>1174</v>
      </c>
      <c r="D15" s="108" t="s">
        <v>200</v>
      </c>
      <c r="E15" s="109">
        <f t="shared" si="1"/>
        <v>114</v>
      </c>
      <c r="F15" s="110">
        <v>92</v>
      </c>
      <c r="G15" s="110">
        <v>22</v>
      </c>
      <c r="H15" s="109">
        <f t="shared" si="2"/>
        <v>101</v>
      </c>
      <c r="I15" s="110">
        <v>59</v>
      </c>
      <c r="J15" s="110">
        <v>42</v>
      </c>
      <c r="K15" s="109">
        <f t="shared" si="3"/>
        <v>198</v>
      </c>
      <c r="L15" s="108">
        <v>53</v>
      </c>
      <c r="M15" s="111">
        <v>145</v>
      </c>
      <c r="N15" s="112">
        <v>745</v>
      </c>
    </row>
    <row r="16" spans="1:14" s="48" customFormat="1" ht="19.5" customHeight="1">
      <c r="A16" s="91">
        <v>9</v>
      </c>
      <c r="B16" s="64" t="s">
        <v>43</v>
      </c>
      <c r="C16" s="104">
        <f t="shared" si="0"/>
        <v>2069</v>
      </c>
      <c r="D16" s="78" t="s">
        <v>341</v>
      </c>
      <c r="E16" s="101">
        <f t="shared" si="1"/>
        <v>225</v>
      </c>
      <c r="F16" s="79">
        <v>194</v>
      </c>
      <c r="G16" s="79">
        <v>31</v>
      </c>
      <c r="H16" s="102">
        <f t="shared" si="2"/>
        <v>356</v>
      </c>
      <c r="I16" s="85">
        <v>289</v>
      </c>
      <c r="J16" s="85">
        <v>67</v>
      </c>
      <c r="K16" s="102">
        <f t="shared" si="3"/>
        <v>498</v>
      </c>
      <c r="L16" s="86">
        <v>257</v>
      </c>
      <c r="M16" s="103">
        <v>241</v>
      </c>
      <c r="N16" s="90">
        <v>949</v>
      </c>
    </row>
    <row r="17" spans="1:14" s="48" customFormat="1" ht="19.5" customHeight="1">
      <c r="A17" s="106">
        <v>10</v>
      </c>
      <c r="B17" s="202" t="s">
        <v>44</v>
      </c>
      <c r="C17" s="107">
        <f t="shared" si="0"/>
        <v>605</v>
      </c>
      <c r="D17" s="108" t="s">
        <v>304</v>
      </c>
      <c r="E17" s="109">
        <f t="shared" si="1"/>
        <v>80</v>
      </c>
      <c r="F17" s="110">
        <v>54</v>
      </c>
      <c r="G17" s="110">
        <v>26</v>
      </c>
      <c r="H17" s="109">
        <f t="shared" si="2"/>
        <v>32</v>
      </c>
      <c r="I17" s="110">
        <v>21</v>
      </c>
      <c r="J17" s="110">
        <v>11</v>
      </c>
      <c r="K17" s="109">
        <f t="shared" si="3"/>
        <v>89</v>
      </c>
      <c r="L17" s="108">
        <v>39</v>
      </c>
      <c r="M17" s="111">
        <v>50</v>
      </c>
      <c r="N17" s="112">
        <v>385</v>
      </c>
    </row>
    <row r="18" spans="1:14" s="48" customFormat="1" ht="19.5" customHeight="1">
      <c r="A18" s="91">
        <v>11</v>
      </c>
      <c r="B18" s="64" t="s">
        <v>45</v>
      </c>
      <c r="C18" s="104">
        <f t="shared" si="0"/>
        <v>1310</v>
      </c>
      <c r="D18" s="78" t="s">
        <v>302</v>
      </c>
      <c r="E18" s="101">
        <f t="shared" si="1"/>
        <v>101</v>
      </c>
      <c r="F18" s="79">
        <v>87</v>
      </c>
      <c r="G18" s="79">
        <v>14</v>
      </c>
      <c r="H18" s="102">
        <f t="shared" si="2"/>
        <v>357</v>
      </c>
      <c r="I18" s="85">
        <v>274</v>
      </c>
      <c r="J18" s="85">
        <v>83</v>
      </c>
      <c r="K18" s="102">
        <f t="shared" si="3"/>
        <v>405</v>
      </c>
      <c r="L18" s="86">
        <v>193</v>
      </c>
      <c r="M18" s="103">
        <v>212</v>
      </c>
      <c r="N18" s="90">
        <v>430</v>
      </c>
    </row>
    <row r="19" spans="1:14" s="48" customFormat="1" ht="19.5" customHeight="1">
      <c r="A19" s="106">
        <v>12</v>
      </c>
      <c r="B19" s="202" t="s">
        <v>46</v>
      </c>
      <c r="C19" s="107">
        <f t="shared" si="0"/>
        <v>1979</v>
      </c>
      <c r="D19" s="108" t="s">
        <v>353</v>
      </c>
      <c r="E19" s="109">
        <f t="shared" si="1"/>
        <v>183</v>
      </c>
      <c r="F19" s="110">
        <v>119</v>
      </c>
      <c r="G19" s="110">
        <v>64</v>
      </c>
      <c r="H19" s="109">
        <f t="shared" si="2"/>
        <v>279</v>
      </c>
      <c r="I19" s="110">
        <v>213</v>
      </c>
      <c r="J19" s="110">
        <v>66</v>
      </c>
      <c r="K19" s="109">
        <f t="shared" si="3"/>
        <v>827</v>
      </c>
      <c r="L19" s="108">
        <v>306</v>
      </c>
      <c r="M19" s="111">
        <v>521</v>
      </c>
      <c r="N19" s="112">
        <v>610</v>
      </c>
    </row>
    <row r="20" spans="1:14" s="48" customFormat="1" ht="19.5" customHeight="1">
      <c r="A20" s="91">
        <v>13</v>
      </c>
      <c r="B20" s="64" t="s">
        <v>47</v>
      </c>
      <c r="C20" s="104">
        <f t="shared" si="0"/>
        <v>991</v>
      </c>
      <c r="D20" s="78" t="s">
        <v>299</v>
      </c>
      <c r="E20" s="101">
        <f t="shared" si="1"/>
        <v>76</v>
      </c>
      <c r="F20" s="79">
        <v>57</v>
      </c>
      <c r="G20" s="79">
        <v>19</v>
      </c>
      <c r="H20" s="102">
        <f t="shared" si="2"/>
        <v>28</v>
      </c>
      <c r="I20" s="85">
        <v>22</v>
      </c>
      <c r="J20" s="85">
        <v>6</v>
      </c>
      <c r="K20" s="102">
        <f t="shared" si="3"/>
        <v>501</v>
      </c>
      <c r="L20" s="86">
        <v>188</v>
      </c>
      <c r="M20" s="103">
        <v>313</v>
      </c>
      <c r="N20" s="90">
        <v>374</v>
      </c>
    </row>
    <row r="21" spans="1:14" s="48" customFormat="1" ht="19.5" customHeight="1">
      <c r="A21" s="106">
        <v>14</v>
      </c>
      <c r="B21" s="202" t="s">
        <v>48</v>
      </c>
      <c r="C21" s="107">
        <f t="shared" si="0"/>
        <v>866</v>
      </c>
      <c r="D21" s="108" t="s">
        <v>348</v>
      </c>
      <c r="E21" s="109">
        <f t="shared" si="1"/>
        <v>98</v>
      </c>
      <c r="F21" s="110">
        <v>85</v>
      </c>
      <c r="G21" s="110">
        <v>13</v>
      </c>
      <c r="H21" s="109">
        <f t="shared" si="2"/>
        <v>222</v>
      </c>
      <c r="I21" s="110">
        <v>175</v>
      </c>
      <c r="J21" s="110">
        <v>47</v>
      </c>
      <c r="K21" s="109">
        <f t="shared" si="3"/>
        <v>150</v>
      </c>
      <c r="L21" s="108">
        <v>70</v>
      </c>
      <c r="M21" s="111">
        <v>80</v>
      </c>
      <c r="N21" s="112">
        <v>367</v>
      </c>
    </row>
    <row r="22" spans="1:14" s="48" customFormat="1" ht="19.5" customHeight="1">
      <c r="A22" s="91">
        <v>15</v>
      </c>
      <c r="B22" s="64" t="s">
        <v>49</v>
      </c>
      <c r="C22" s="104">
        <f t="shared" si="0"/>
        <v>906</v>
      </c>
      <c r="D22" s="78" t="s">
        <v>357</v>
      </c>
      <c r="E22" s="101">
        <f t="shared" si="1"/>
        <v>103</v>
      </c>
      <c r="F22" s="79">
        <v>91</v>
      </c>
      <c r="G22" s="79">
        <v>12</v>
      </c>
      <c r="H22" s="102">
        <f t="shared" si="2"/>
        <v>96</v>
      </c>
      <c r="I22" s="85">
        <v>47</v>
      </c>
      <c r="J22" s="85">
        <v>49</v>
      </c>
      <c r="K22" s="102">
        <f t="shared" si="3"/>
        <v>241</v>
      </c>
      <c r="L22" s="86">
        <v>118</v>
      </c>
      <c r="M22" s="103">
        <v>123</v>
      </c>
      <c r="N22" s="90">
        <v>426</v>
      </c>
    </row>
    <row r="23" spans="1:14" s="48" customFormat="1" ht="19.5" customHeight="1">
      <c r="A23" s="106">
        <v>16</v>
      </c>
      <c r="B23" s="202" t="s">
        <v>50</v>
      </c>
      <c r="C23" s="107">
        <f t="shared" si="0"/>
        <v>1060</v>
      </c>
      <c r="D23" s="108" t="s">
        <v>304</v>
      </c>
      <c r="E23" s="109">
        <f t="shared" si="1"/>
        <v>101</v>
      </c>
      <c r="F23" s="110">
        <v>82</v>
      </c>
      <c r="G23" s="110">
        <v>19</v>
      </c>
      <c r="H23" s="109">
        <f t="shared" si="2"/>
        <v>353</v>
      </c>
      <c r="I23" s="110">
        <v>255</v>
      </c>
      <c r="J23" s="110">
        <v>98</v>
      </c>
      <c r="K23" s="109">
        <f t="shared" si="3"/>
        <v>221</v>
      </c>
      <c r="L23" s="108">
        <v>65</v>
      </c>
      <c r="M23" s="111">
        <v>156</v>
      </c>
      <c r="N23" s="112">
        <v>366</v>
      </c>
    </row>
    <row r="24" spans="1:14" s="48" customFormat="1" ht="19.5" customHeight="1">
      <c r="A24" s="91">
        <v>17</v>
      </c>
      <c r="B24" s="64" t="s">
        <v>51</v>
      </c>
      <c r="C24" s="104">
        <f t="shared" si="0"/>
        <v>1309</v>
      </c>
      <c r="D24" s="78" t="s">
        <v>359</v>
      </c>
      <c r="E24" s="101">
        <f t="shared" si="1"/>
        <v>169</v>
      </c>
      <c r="F24" s="79">
        <v>111</v>
      </c>
      <c r="G24" s="79">
        <v>58</v>
      </c>
      <c r="H24" s="102">
        <f t="shared" si="2"/>
        <v>89</v>
      </c>
      <c r="I24" s="85">
        <v>57</v>
      </c>
      <c r="J24" s="85">
        <v>32</v>
      </c>
      <c r="K24" s="102">
        <f t="shared" si="3"/>
        <v>83</v>
      </c>
      <c r="L24" s="86">
        <v>22</v>
      </c>
      <c r="M24" s="103">
        <v>61</v>
      </c>
      <c r="N24" s="90">
        <v>942</v>
      </c>
    </row>
    <row r="25" spans="1:14" s="48" customFormat="1" ht="19.5" customHeight="1">
      <c r="A25" s="106">
        <v>18</v>
      </c>
      <c r="B25" s="200" t="s">
        <v>52</v>
      </c>
      <c r="C25" s="107">
        <f t="shared" si="0"/>
        <v>2805</v>
      </c>
      <c r="D25" s="108" t="s">
        <v>360</v>
      </c>
      <c r="E25" s="109">
        <f t="shared" si="1"/>
        <v>178</v>
      </c>
      <c r="F25" s="110">
        <v>148</v>
      </c>
      <c r="G25" s="110">
        <v>30</v>
      </c>
      <c r="H25" s="109">
        <f t="shared" si="2"/>
        <v>337</v>
      </c>
      <c r="I25" s="110">
        <v>253</v>
      </c>
      <c r="J25" s="110">
        <v>84</v>
      </c>
      <c r="K25" s="109">
        <f t="shared" si="3"/>
        <v>1547</v>
      </c>
      <c r="L25" s="108">
        <v>646</v>
      </c>
      <c r="M25" s="111">
        <v>901</v>
      </c>
      <c r="N25" s="112">
        <v>710</v>
      </c>
    </row>
    <row r="26" spans="1:14" s="49" customFormat="1" ht="25.5" customHeight="1">
      <c r="A26" s="92"/>
      <c r="B26" s="96" t="s">
        <v>102</v>
      </c>
      <c r="C26" s="104">
        <f t="shared" si="0"/>
        <v>34603</v>
      </c>
      <c r="D26" s="304" t="s">
        <v>362</v>
      </c>
      <c r="E26" s="101">
        <f t="shared" si="1"/>
        <v>3556</v>
      </c>
      <c r="F26" s="104">
        <v>2913</v>
      </c>
      <c r="G26" s="104">
        <v>643</v>
      </c>
      <c r="H26" s="102">
        <f t="shared" si="2"/>
        <v>7035</v>
      </c>
      <c r="I26" s="105">
        <v>5402</v>
      </c>
      <c r="J26" s="105">
        <v>1633</v>
      </c>
      <c r="K26" s="102">
        <f t="shared" si="3"/>
        <v>8942</v>
      </c>
      <c r="L26" s="105">
        <v>3973</v>
      </c>
      <c r="M26" s="105">
        <v>4969</v>
      </c>
      <c r="N26" s="105">
        <v>14350</v>
      </c>
    </row>
    <row r="27" spans="2:7" s="18" customFormat="1" ht="15" customHeight="1" hidden="1">
      <c r="B27" s="93"/>
      <c r="C27" s="18">
        <v>15647</v>
      </c>
      <c r="D27" s="18">
        <v>10985</v>
      </c>
      <c r="F27" s="18">
        <v>7202</v>
      </c>
      <c r="G27" s="18">
        <v>1538</v>
      </c>
    </row>
    <row r="28" spans="2:4" s="18" customFormat="1" ht="15" customHeight="1" hidden="1">
      <c r="B28" s="93"/>
      <c r="D28" s="18">
        <v>0</v>
      </c>
    </row>
    <row r="29" spans="2:4" s="18" customFormat="1" ht="15" customHeight="1" hidden="1">
      <c r="B29" s="93"/>
      <c r="C29" s="18">
        <v>15869</v>
      </c>
      <c r="D29" s="18">
        <v>11316</v>
      </c>
    </row>
    <row r="30" s="18" customFormat="1" ht="15" customHeight="1" hidden="1">
      <c r="B30" s="93"/>
    </row>
    <row r="31" spans="2:4" s="18" customFormat="1" ht="15" customHeight="1" hidden="1">
      <c r="B31" s="93"/>
      <c r="C31" s="18">
        <v>12268</v>
      </c>
      <c r="D31" s="18">
        <v>9364</v>
      </c>
    </row>
    <row r="32" s="18" customFormat="1" ht="33.75" customHeight="1">
      <c r="B32" s="75" t="s">
        <v>147</v>
      </c>
    </row>
    <row r="33" ht="41.25" customHeight="1">
      <c r="E33" s="44"/>
    </row>
  </sheetData>
  <sheetProtection/>
  <mergeCells count="16">
    <mergeCell ref="A2:N2"/>
    <mergeCell ref="B3:B5"/>
    <mergeCell ref="A3:A5"/>
    <mergeCell ref="L1:N1"/>
    <mergeCell ref="E4:E5"/>
    <mergeCell ref="F4:G4"/>
    <mergeCell ref="H4:H5"/>
    <mergeCell ref="I4:J4"/>
    <mergeCell ref="K4:K5"/>
    <mergeCell ref="L4:M4"/>
    <mergeCell ref="C3:C5"/>
    <mergeCell ref="K3:M3"/>
    <mergeCell ref="H3:J3"/>
    <mergeCell ref="N3:N5"/>
    <mergeCell ref="E3:G3"/>
    <mergeCell ref="D3:D5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S8" sqref="S8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5" customWidth="1"/>
    <col min="6" max="7" width="10.75390625" style="0" customWidth="1"/>
    <col min="8" max="11" width="9.625" style="0" customWidth="1"/>
    <col min="12" max="12" width="12.00390625" style="0" customWidth="1"/>
  </cols>
  <sheetData>
    <row r="1" spans="2:15" ht="30.75" customHeight="1">
      <c r="B1" s="609" t="s">
        <v>405</v>
      </c>
      <c r="C1" s="609"/>
      <c r="D1" s="609"/>
      <c r="E1" s="609"/>
      <c r="F1" s="609"/>
      <c r="G1" s="609"/>
      <c r="H1" s="609"/>
      <c r="I1" s="491"/>
      <c r="J1" s="491"/>
      <c r="K1" s="491"/>
      <c r="L1" s="491"/>
      <c r="M1" s="491"/>
      <c r="N1" s="491"/>
      <c r="O1" s="491"/>
    </row>
    <row r="2" spans="1:15" ht="17.25" customHeight="1">
      <c r="A2" s="608" t="s">
        <v>1</v>
      </c>
      <c r="B2" s="618" t="s">
        <v>30</v>
      </c>
      <c r="C2" s="610" t="s">
        <v>127</v>
      </c>
      <c r="D2" s="610" t="s">
        <v>181</v>
      </c>
      <c r="E2" s="610"/>
      <c r="F2" s="610"/>
      <c r="G2" s="610" t="s">
        <v>180</v>
      </c>
      <c r="H2" s="612" t="s">
        <v>181</v>
      </c>
      <c r="I2" s="613"/>
      <c r="J2" s="613"/>
      <c r="K2" s="613"/>
      <c r="L2" s="613"/>
      <c r="M2" s="613"/>
      <c r="N2" s="613"/>
      <c r="O2" s="613"/>
    </row>
    <row r="3" spans="1:15" ht="19.5" customHeight="1">
      <c r="A3" s="608"/>
      <c r="B3" s="555"/>
      <c r="C3" s="610"/>
      <c r="D3" s="608" t="s">
        <v>305</v>
      </c>
      <c r="E3" s="608" t="s">
        <v>306</v>
      </c>
      <c r="F3" s="608" t="s">
        <v>307</v>
      </c>
      <c r="G3" s="610"/>
      <c r="H3" s="614" t="s">
        <v>182</v>
      </c>
      <c r="I3" s="614" t="s">
        <v>183</v>
      </c>
      <c r="J3" s="614" t="s">
        <v>184</v>
      </c>
      <c r="K3" s="616" t="s">
        <v>185</v>
      </c>
      <c r="L3" s="616"/>
      <c r="M3" s="617"/>
      <c r="N3" s="617"/>
      <c r="O3" s="617"/>
    </row>
    <row r="4" spans="1:15" ht="18.75" customHeight="1">
      <c r="A4" s="544"/>
      <c r="B4" s="544"/>
      <c r="C4" s="611"/>
      <c r="D4" s="608"/>
      <c r="E4" s="608"/>
      <c r="F4" s="608"/>
      <c r="G4" s="611"/>
      <c r="H4" s="615"/>
      <c r="I4" s="614"/>
      <c r="J4" s="614"/>
      <c r="K4" s="138" t="s">
        <v>186</v>
      </c>
      <c r="L4" s="138" t="s">
        <v>187</v>
      </c>
      <c r="M4" s="138" t="s">
        <v>188</v>
      </c>
      <c r="N4" s="138" t="s">
        <v>189</v>
      </c>
      <c r="O4" s="225" t="s">
        <v>190</v>
      </c>
    </row>
    <row r="5" spans="1:15" ht="23.25" customHeight="1">
      <c r="A5" s="226">
        <v>1</v>
      </c>
      <c r="B5" s="64" t="s">
        <v>35</v>
      </c>
      <c r="C5" s="227">
        <f>D5+E5+F5+G5</f>
        <v>3736</v>
      </c>
      <c r="D5" s="227" t="s">
        <v>406</v>
      </c>
      <c r="E5" s="227">
        <v>1720</v>
      </c>
      <c r="F5" s="227">
        <v>1568</v>
      </c>
      <c r="G5" s="115" t="s">
        <v>339</v>
      </c>
      <c r="H5" s="208">
        <f>D5+E5+F5</f>
        <v>3672</v>
      </c>
      <c r="I5" s="139">
        <f>H5-J5</f>
        <v>2059</v>
      </c>
      <c r="J5" s="228">
        <v>1613</v>
      </c>
      <c r="K5" s="229">
        <v>178</v>
      </c>
      <c r="L5" s="229">
        <v>196</v>
      </c>
      <c r="M5" s="230">
        <v>318</v>
      </c>
      <c r="N5" s="230">
        <v>350</v>
      </c>
      <c r="O5" s="231">
        <f>K5+L5+M5+N5</f>
        <v>1042</v>
      </c>
    </row>
    <row r="6" spans="1:15" ht="23.25" customHeight="1">
      <c r="A6" s="232">
        <v>2</v>
      </c>
      <c r="B6" s="202" t="s">
        <v>36</v>
      </c>
      <c r="C6" s="233">
        <f aca="true" t="shared" si="0" ref="C6:C23">D6+E6+F6+G6</f>
        <v>4311</v>
      </c>
      <c r="D6" s="233" t="s">
        <v>407</v>
      </c>
      <c r="E6" s="233">
        <v>2319</v>
      </c>
      <c r="F6" s="233">
        <v>1563</v>
      </c>
      <c r="G6" s="234" t="s">
        <v>340</v>
      </c>
      <c r="H6" s="235">
        <f aca="true" t="shared" si="1" ref="H6:H23">D6+E6+F6</f>
        <v>4203</v>
      </c>
      <c r="I6" s="236">
        <f aca="true" t="shared" si="2" ref="I6:I23">H6-J6</f>
        <v>2675</v>
      </c>
      <c r="J6" s="199">
        <v>1528</v>
      </c>
      <c r="K6" s="237">
        <v>154</v>
      </c>
      <c r="L6" s="237">
        <v>191</v>
      </c>
      <c r="M6" s="238">
        <v>299</v>
      </c>
      <c r="N6" s="238">
        <v>290</v>
      </c>
      <c r="O6" s="235">
        <f aca="true" t="shared" si="3" ref="O6:O22">K6+L6+M6+N6</f>
        <v>934</v>
      </c>
    </row>
    <row r="7" spans="1:15" ht="23.25" customHeight="1">
      <c r="A7" s="226">
        <v>3</v>
      </c>
      <c r="B7" s="64" t="s">
        <v>37</v>
      </c>
      <c r="C7" s="227">
        <f t="shared" si="0"/>
        <v>11280</v>
      </c>
      <c r="D7" s="227" t="s">
        <v>408</v>
      </c>
      <c r="E7" s="227">
        <v>7233</v>
      </c>
      <c r="F7" s="227">
        <v>2875</v>
      </c>
      <c r="G7" s="122" t="s">
        <v>342</v>
      </c>
      <c r="H7" s="208">
        <f t="shared" si="1"/>
        <v>11102</v>
      </c>
      <c r="I7" s="139">
        <f t="shared" si="2"/>
        <v>7099</v>
      </c>
      <c r="J7" s="228">
        <v>4003</v>
      </c>
      <c r="K7" s="229">
        <v>546</v>
      </c>
      <c r="L7" s="229">
        <v>501</v>
      </c>
      <c r="M7" s="230">
        <v>910</v>
      </c>
      <c r="N7" s="230">
        <v>680</v>
      </c>
      <c r="O7" s="231">
        <f t="shared" si="3"/>
        <v>2637</v>
      </c>
    </row>
    <row r="8" spans="1:15" ht="23.25" customHeight="1">
      <c r="A8" s="232">
        <v>4</v>
      </c>
      <c r="B8" s="202" t="s">
        <v>38</v>
      </c>
      <c r="C8" s="233">
        <f t="shared" si="0"/>
        <v>23282</v>
      </c>
      <c r="D8" s="233" t="s">
        <v>409</v>
      </c>
      <c r="E8" s="233">
        <v>13106</v>
      </c>
      <c r="F8" s="233">
        <v>7973</v>
      </c>
      <c r="G8" s="234" t="s">
        <v>344</v>
      </c>
      <c r="H8" s="235">
        <f t="shared" si="1"/>
        <v>22881</v>
      </c>
      <c r="I8" s="236">
        <f t="shared" si="2"/>
        <v>14507</v>
      </c>
      <c r="J8" s="199">
        <v>8374</v>
      </c>
      <c r="K8" s="237">
        <v>884</v>
      </c>
      <c r="L8" s="237">
        <v>1026</v>
      </c>
      <c r="M8" s="238">
        <v>1799</v>
      </c>
      <c r="N8" s="238">
        <v>1441</v>
      </c>
      <c r="O8" s="235">
        <f t="shared" si="3"/>
        <v>5150</v>
      </c>
    </row>
    <row r="9" spans="1:15" ht="23.25" customHeight="1">
      <c r="A9" s="226">
        <v>5</v>
      </c>
      <c r="B9" s="64" t="s">
        <v>39</v>
      </c>
      <c r="C9" s="227">
        <f t="shared" si="0"/>
        <v>21688</v>
      </c>
      <c r="D9" s="227" t="s">
        <v>410</v>
      </c>
      <c r="E9" s="227">
        <v>14038</v>
      </c>
      <c r="F9" s="227">
        <v>5724</v>
      </c>
      <c r="G9" s="122" t="s">
        <v>346</v>
      </c>
      <c r="H9" s="208">
        <f t="shared" si="1"/>
        <v>21355</v>
      </c>
      <c r="I9" s="139">
        <f t="shared" si="2"/>
        <v>14208</v>
      </c>
      <c r="J9" s="228">
        <v>7147</v>
      </c>
      <c r="K9" s="229">
        <v>617</v>
      </c>
      <c r="L9" s="229">
        <v>786</v>
      </c>
      <c r="M9" s="230">
        <v>1130</v>
      </c>
      <c r="N9" s="230">
        <v>1226</v>
      </c>
      <c r="O9" s="231">
        <f t="shared" si="3"/>
        <v>3759</v>
      </c>
    </row>
    <row r="10" spans="1:15" ht="23.25" customHeight="1">
      <c r="A10" s="232">
        <v>6</v>
      </c>
      <c r="B10" s="202" t="s">
        <v>40</v>
      </c>
      <c r="C10" s="233">
        <f t="shared" si="0"/>
        <v>20080</v>
      </c>
      <c r="D10" s="233" t="s">
        <v>411</v>
      </c>
      <c r="E10" s="233">
        <v>12614</v>
      </c>
      <c r="F10" s="233">
        <v>5465</v>
      </c>
      <c r="G10" s="234" t="s">
        <v>320</v>
      </c>
      <c r="H10" s="235">
        <f t="shared" si="1"/>
        <v>19656</v>
      </c>
      <c r="I10" s="236">
        <f t="shared" si="2"/>
        <v>12787</v>
      </c>
      <c r="J10" s="199">
        <v>6869</v>
      </c>
      <c r="K10" s="237">
        <v>634</v>
      </c>
      <c r="L10" s="237">
        <v>566</v>
      </c>
      <c r="M10" s="238">
        <v>1278</v>
      </c>
      <c r="N10" s="238">
        <v>942</v>
      </c>
      <c r="O10" s="235">
        <f t="shared" si="3"/>
        <v>3420</v>
      </c>
    </row>
    <row r="11" spans="1:15" ht="23.25" customHeight="1">
      <c r="A11" s="226">
        <v>7</v>
      </c>
      <c r="B11" s="64" t="s">
        <v>41</v>
      </c>
      <c r="C11" s="227">
        <f t="shared" si="0"/>
        <v>7796</v>
      </c>
      <c r="D11" s="227" t="s">
        <v>412</v>
      </c>
      <c r="E11" s="227">
        <v>3553</v>
      </c>
      <c r="F11" s="227">
        <v>3559</v>
      </c>
      <c r="G11" s="122" t="s">
        <v>349</v>
      </c>
      <c r="H11" s="208">
        <f t="shared" si="1"/>
        <v>7656</v>
      </c>
      <c r="I11" s="139">
        <f t="shared" si="2"/>
        <v>4656</v>
      </c>
      <c r="J11" s="228">
        <v>3000</v>
      </c>
      <c r="K11" s="229">
        <v>343</v>
      </c>
      <c r="L11" s="229">
        <v>462</v>
      </c>
      <c r="M11" s="230">
        <v>528</v>
      </c>
      <c r="N11" s="230">
        <v>601</v>
      </c>
      <c r="O11" s="231">
        <f t="shared" si="3"/>
        <v>1934</v>
      </c>
    </row>
    <row r="12" spans="1:15" ht="23.25" customHeight="1">
      <c r="A12" s="232">
        <v>8</v>
      </c>
      <c r="B12" s="202" t="s">
        <v>42</v>
      </c>
      <c r="C12" s="233">
        <f t="shared" si="0"/>
        <v>4613</v>
      </c>
      <c r="D12" s="233" t="s">
        <v>413</v>
      </c>
      <c r="E12" s="233">
        <v>2225</v>
      </c>
      <c r="F12" s="233">
        <v>1905</v>
      </c>
      <c r="G12" s="234" t="s">
        <v>318</v>
      </c>
      <c r="H12" s="235">
        <f t="shared" si="1"/>
        <v>4487</v>
      </c>
      <c r="I12" s="236">
        <f t="shared" si="2"/>
        <v>2679</v>
      </c>
      <c r="J12" s="199">
        <v>1808</v>
      </c>
      <c r="K12" s="237">
        <v>195</v>
      </c>
      <c r="L12" s="237">
        <v>209</v>
      </c>
      <c r="M12" s="238">
        <v>278</v>
      </c>
      <c r="N12" s="238">
        <v>348</v>
      </c>
      <c r="O12" s="235">
        <f t="shared" si="3"/>
        <v>1030</v>
      </c>
    </row>
    <row r="13" spans="1:15" ht="23.25" customHeight="1">
      <c r="A13" s="226">
        <v>9</v>
      </c>
      <c r="B13" s="64" t="s">
        <v>43</v>
      </c>
      <c r="C13" s="227">
        <f t="shared" si="0"/>
        <v>9253</v>
      </c>
      <c r="D13" s="227" t="s">
        <v>414</v>
      </c>
      <c r="E13" s="227">
        <v>4068</v>
      </c>
      <c r="F13" s="227">
        <v>4257</v>
      </c>
      <c r="G13" s="122" t="s">
        <v>350</v>
      </c>
      <c r="H13" s="208">
        <f t="shared" si="1"/>
        <v>9071</v>
      </c>
      <c r="I13" s="139">
        <f t="shared" si="2"/>
        <v>5869</v>
      </c>
      <c r="J13" s="228">
        <v>3202</v>
      </c>
      <c r="K13" s="229">
        <v>291</v>
      </c>
      <c r="L13" s="229">
        <v>375</v>
      </c>
      <c r="M13" s="230">
        <v>510</v>
      </c>
      <c r="N13" s="230">
        <v>632</v>
      </c>
      <c r="O13" s="231">
        <f t="shared" si="3"/>
        <v>1808</v>
      </c>
    </row>
    <row r="14" spans="1:15" ht="23.25" customHeight="1">
      <c r="A14" s="232">
        <v>10</v>
      </c>
      <c r="B14" s="202" t="s">
        <v>44</v>
      </c>
      <c r="C14" s="233">
        <f t="shared" si="0"/>
        <v>3009</v>
      </c>
      <c r="D14" s="233" t="s">
        <v>415</v>
      </c>
      <c r="E14" s="233">
        <v>1407</v>
      </c>
      <c r="F14" s="233">
        <v>1280</v>
      </c>
      <c r="G14" s="234" t="s">
        <v>351</v>
      </c>
      <c r="H14" s="235">
        <f t="shared" si="1"/>
        <v>2951</v>
      </c>
      <c r="I14" s="236">
        <f t="shared" si="2"/>
        <v>1781</v>
      </c>
      <c r="J14" s="199">
        <v>1170</v>
      </c>
      <c r="K14" s="237">
        <v>118</v>
      </c>
      <c r="L14" s="237">
        <v>176</v>
      </c>
      <c r="M14" s="238">
        <v>232</v>
      </c>
      <c r="N14" s="238">
        <v>257</v>
      </c>
      <c r="O14" s="235">
        <f t="shared" si="3"/>
        <v>783</v>
      </c>
    </row>
    <row r="15" spans="1:15" ht="23.25" customHeight="1">
      <c r="A15" s="226">
        <v>11</v>
      </c>
      <c r="B15" s="64" t="s">
        <v>45</v>
      </c>
      <c r="C15" s="227">
        <f t="shared" si="0"/>
        <v>5449</v>
      </c>
      <c r="D15" s="227" t="s">
        <v>416</v>
      </c>
      <c r="E15" s="227">
        <v>3317</v>
      </c>
      <c r="F15" s="227">
        <v>1628</v>
      </c>
      <c r="G15" s="122" t="s">
        <v>352</v>
      </c>
      <c r="H15" s="208">
        <f t="shared" si="1"/>
        <v>5364</v>
      </c>
      <c r="I15" s="139">
        <f t="shared" si="2"/>
        <v>3487</v>
      </c>
      <c r="J15" s="228">
        <v>1877</v>
      </c>
      <c r="K15" s="229">
        <v>166</v>
      </c>
      <c r="L15" s="229">
        <v>144</v>
      </c>
      <c r="M15" s="230">
        <v>353</v>
      </c>
      <c r="N15" s="230">
        <v>281</v>
      </c>
      <c r="O15" s="231">
        <f t="shared" si="3"/>
        <v>944</v>
      </c>
    </row>
    <row r="16" spans="1:15" ht="23.25" customHeight="1">
      <c r="A16" s="232">
        <v>12</v>
      </c>
      <c r="B16" s="202" t="s">
        <v>46</v>
      </c>
      <c r="C16" s="233">
        <f t="shared" si="0"/>
        <v>8057</v>
      </c>
      <c r="D16" s="233" t="s">
        <v>417</v>
      </c>
      <c r="E16" s="233">
        <v>4055</v>
      </c>
      <c r="F16" s="233">
        <v>2958</v>
      </c>
      <c r="G16" s="234" t="s">
        <v>354</v>
      </c>
      <c r="H16" s="235">
        <f t="shared" si="1"/>
        <v>7901</v>
      </c>
      <c r="I16" s="236">
        <f t="shared" si="2"/>
        <v>4970</v>
      </c>
      <c r="J16" s="199">
        <v>2931</v>
      </c>
      <c r="K16" s="237">
        <v>287</v>
      </c>
      <c r="L16" s="237">
        <v>322</v>
      </c>
      <c r="M16" s="238">
        <v>475</v>
      </c>
      <c r="N16" s="238">
        <v>554</v>
      </c>
      <c r="O16" s="235">
        <f t="shared" si="3"/>
        <v>1638</v>
      </c>
    </row>
    <row r="17" spans="1:15" ht="23.25" customHeight="1">
      <c r="A17" s="226">
        <v>13</v>
      </c>
      <c r="B17" s="64" t="s">
        <v>47</v>
      </c>
      <c r="C17" s="227">
        <f t="shared" si="0"/>
        <v>3054</v>
      </c>
      <c r="D17" s="227" t="s">
        <v>319</v>
      </c>
      <c r="E17" s="227">
        <v>1360</v>
      </c>
      <c r="F17" s="227">
        <v>1376</v>
      </c>
      <c r="G17" s="122" t="s">
        <v>355</v>
      </c>
      <c r="H17" s="208">
        <f t="shared" si="1"/>
        <v>2983</v>
      </c>
      <c r="I17" s="139">
        <f t="shared" si="2"/>
        <v>1745</v>
      </c>
      <c r="J17" s="228">
        <v>1238</v>
      </c>
      <c r="K17" s="229">
        <v>124</v>
      </c>
      <c r="L17" s="229">
        <v>167</v>
      </c>
      <c r="M17" s="230">
        <v>229</v>
      </c>
      <c r="N17" s="230">
        <v>303</v>
      </c>
      <c r="O17" s="231">
        <f t="shared" si="3"/>
        <v>823</v>
      </c>
    </row>
    <row r="18" spans="1:15" ht="23.25" customHeight="1">
      <c r="A18" s="232">
        <v>14</v>
      </c>
      <c r="B18" s="202" t="s">
        <v>48</v>
      </c>
      <c r="C18" s="233">
        <f t="shared" si="0"/>
        <v>4908</v>
      </c>
      <c r="D18" s="233" t="s">
        <v>407</v>
      </c>
      <c r="E18" s="233">
        <v>3032</v>
      </c>
      <c r="F18" s="233">
        <v>1476</v>
      </c>
      <c r="G18" s="234" t="s">
        <v>356</v>
      </c>
      <c r="H18" s="235">
        <f t="shared" si="1"/>
        <v>4829</v>
      </c>
      <c r="I18" s="236">
        <f t="shared" si="2"/>
        <v>3199</v>
      </c>
      <c r="J18" s="199">
        <v>1630</v>
      </c>
      <c r="K18" s="237">
        <v>126</v>
      </c>
      <c r="L18" s="237">
        <v>125</v>
      </c>
      <c r="M18" s="238">
        <v>216</v>
      </c>
      <c r="N18" s="238">
        <v>213</v>
      </c>
      <c r="O18" s="235">
        <f t="shared" si="3"/>
        <v>680</v>
      </c>
    </row>
    <row r="19" spans="1:15" ht="23.25" customHeight="1">
      <c r="A19" s="226">
        <v>15</v>
      </c>
      <c r="B19" s="64" t="s">
        <v>49</v>
      </c>
      <c r="C19" s="227">
        <f t="shared" si="0"/>
        <v>5280</v>
      </c>
      <c r="D19" s="227" t="s">
        <v>412</v>
      </c>
      <c r="E19" s="227">
        <v>2915</v>
      </c>
      <c r="F19" s="227">
        <v>1734</v>
      </c>
      <c r="G19" s="122" t="s">
        <v>358</v>
      </c>
      <c r="H19" s="208">
        <f t="shared" si="1"/>
        <v>5193</v>
      </c>
      <c r="I19" s="139">
        <f t="shared" si="2"/>
        <v>3335</v>
      </c>
      <c r="J19" s="228">
        <v>1858</v>
      </c>
      <c r="K19" s="229">
        <v>191</v>
      </c>
      <c r="L19" s="229">
        <v>237</v>
      </c>
      <c r="M19" s="230">
        <v>335</v>
      </c>
      <c r="N19" s="230">
        <v>414</v>
      </c>
      <c r="O19" s="231">
        <f t="shared" si="3"/>
        <v>1177</v>
      </c>
    </row>
    <row r="20" spans="1:15" ht="23.25" customHeight="1">
      <c r="A20" s="232">
        <v>16</v>
      </c>
      <c r="B20" s="202" t="s">
        <v>50</v>
      </c>
      <c r="C20" s="233">
        <f t="shared" si="0"/>
        <v>3986</v>
      </c>
      <c r="D20" s="233" t="s">
        <v>316</v>
      </c>
      <c r="E20" s="233">
        <v>2074</v>
      </c>
      <c r="F20" s="233">
        <v>1269</v>
      </c>
      <c r="G20" s="234" t="s">
        <v>340</v>
      </c>
      <c r="H20" s="235">
        <f t="shared" si="1"/>
        <v>3878</v>
      </c>
      <c r="I20" s="236">
        <f t="shared" si="2"/>
        <v>2358</v>
      </c>
      <c r="J20" s="199">
        <v>1520</v>
      </c>
      <c r="K20" s="237">
        <v>118</v>
      </c>
      <c r="L20" s="237">
        <v>179</v>
      </c>
      <c r="M20" s="238">
        <v>235</v>
      </c>
      <c r="N20" s="238">
        <v>231</v>
      </c>
      <c r="O20" s="235">
        <f t="shared" si="3"/>
        <v>763</v>
      </c>
    </row>
    <row r="21" spans="1:15" ht="23.25" customHeight="1">
      <c r="A21" s="226">
        <v>17</v>
      </c>
      <c r="B21" s="64" t="s">
        <v>51</v>
      </c>
      <c r="C21" s="227">
        <f t="shared" si="0"/>
        <v>5994</v>
      </c>
      <c r="D21" s="227" t="s">
        <v>418</v>
      </c>
      <c r="E21" s="227">
        <v>2889</v>
      </c>
      <c r="F21" s="227">
        <v>2043</v>
      </c>
      <c r="G21" s="122" t="s">
        <v>315</v>
      </c>
      <c r="H21" s="208">
        <f t="shared" si="1"/>
        <v>5799</v>
      </c>
      <c r="I21" s="139">
        <f t="shared" si="2"/>
        <v>3160</v>
      </c>
      <c r="J21" s="228">
        <v>2639</v>
      </c>
      <c r="K21" s="229">
        <v>285</v>
      </c>
      <c r="L21" s="229">
        <v>239</v>
      </c>
      <c r="M21" s="230">
        <v>484</v>
      </c>
      <c r="N21" s="230">
        <v>521</v>
      </c>
      <c r="O21" s="231">
        <f t="shared" si="3"/>
        <v>1529</v>
      </c>
    </row>
    <row r="22" spans="1:15" ht="23.25" customHeight="1">
      <c r="A22" s="232">
        <v>18</v>
      </c>
      <c r="B22" s="202" t="s">
        <v>52</v>
      </c>
      <c r="C22" s="233">
        <f t="shared" si="0"/>
        <v>10315</v>
      </c>
      <c r="D22" s="233" t="s">
        <v>419</v>
      </c>
      <c r="E22" s="233">
        <v>5785</v>
      </c>
      <c r="F22" s="233">
        <v>3451</v>
      </c>
      <c r="G22" s="234" t="s">
        <v>361</v>
      </c>
      <c r="H22" s="235">
        <f t="shared" si="1"/>
        <v>10092</v>
      </c>
      <c r="I22" s="236">
        <f t="shared" si="2"/>
        <v>6541</v>
      </c>
      <c r="J22" s="199">
        <v>3551</v>
      </c>
      <c r="K22" s="237">
        <v>379</v>
      </c>
      <c r="L22" s="237">
        <v>421</v>
      </c>
      <c r="M22" s="238">
        <v>586</v>
      </c>
      <c r="N22" s="238">
        <v>650</v>
      </c>
      <c r="O22" s="235">
        <f t="shared" si="3"/>
        <v>2036</v>
      </c>
    </row>
    <row r="23" spans="1:15" ht="27.75" customHeight="1">
      <c r="A23" s="606" t="s">
        <v>102</v>
      </c>
      <c r="B23" s="607"/>
      <c r="C23" s="227">
        <f t="shared" si="0"/>
        <v>156091</v>
      </c>
      <c r="D23" s="227" t="s">
        <v>420</v>
      </c>
      <c r="E23" s="227">
        <v>87710</v>
      </c>
      <c r="F23" s="227">
        <v>52104</v>
      </c>
      <c r="G23" s="227" t="s">
        <v>363</v>
      </c>
      <c r="H23" s="208">
        <f t="shared" si="1"/>
        <v>153073</v>
      </c>
      <c r="I23" s="208">
        <f t="shared" si="2"/>
        <v>97115</v>
      </c>
      <c r="J23" s="208">
        <v>55958</v>
      </c>
      <c r="K23" s="208">
        <v>5636</v>
      </c>
      <c r="L23" s="208">
        <v>6322</v>
      </c>
      <c r="M23" s="208">
        <v>10195</v>
      </c>
      <c r="N23" s="208">
        <v>9934</v>
      </c>
      <c r="O23" s="231">
        <f>O5+O6+O7+O8+O9+O10+O11+O12+O13+O14+O15+O16+O17+O18+O19+O20+O21+O22</f>
        <v>32087</v>
      </c>
    </row>
    <row r="24" spans="2:12" ht="12.75">
      <c r="B24" s="605"/>
      <c r="C24" s="605"/>
      <c r="D24" s="605"/>
      <c r="E24" s="605"/>
      <c r="L24" s="52"/>
    </row>
  </sheetData>
  <sheetProtection/>
  <mergeCells count="16">
    <mergeCell ref="I3:I4"/>
    <mergeCell ref="J3:J4"/>
    <mergeCell ref="K3:O3"/>
    <mergeCell ref="A2:A4"/>
    <mergeCell ref="B2:B4"/>
    <mergeCell ref="C2:C4"/>
    <mergeCell ref="B24:E24"/>
    <mergeCell ref="A23:B23"/>
    <mergeCell ref="F3:F4"/>
    <mergeCell ref="D3:D4"/>
    <mergeCell ref="B1:O1"/>
    <mergeCell ref="D2:F2"/>
    <mergeCell ref="G2:G4"/>
    <mergeCell ref="H2:O2"/>
    <mergeCell ref="E3:E4"/>
    <mergeCell ref="H3:H4"/>
  </mergeCells>
  <printOptions/>
  <pageMargins left="0.72" right="0.16" top="0.31" bottom="0.18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2014-01-27T08:57:05Z</cp:lastPrinted>
  <dcterms:created xsi:type="dcterms:W3CDTF">2012-06-09T06:34:01Z</dcterms:created>
  <dcterms:modified xsi:type="dcterms:W3CDTF">2014-02-13T06:48:13Z</dcterms:modified>
  <cp:category/>
  <cp:version/>
  <cp:contentType/>
  <cp:contentStatus/>
</cp:coreProperties>
</file>