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9320" windowHeight="13410" tabRatio="678" firstSheet="7" activeTab="13"/>
  </bookViews>
  <sheets>
    <sheet name="dn" sheetId="1" r:id="rId1"/>
    <sheet name="ЕДИН_ВЫПЛ" sheetId="2" r:id="rId2"/>
    <sheet name="ЕДК_село" sheetId="3" r:id="rId3"/>
    <sheet name="ЕДК_МНОГОД" sheetId="4" r:id="rId4"/>
    <sheet name="ОБЛРЕГ" sheetId="5" r:id="rId5"/>
    <sheet name="ДЕТСКИЕ" sheetId="6" r:id="rId6"/>
    <sheet name="ИНВАЛИДЫ" sheetId="7" r:id="rId7"/>
    <sheet name="ПИТАНИЕ" sheetId="8" r:id="rId8"/>
    <sheet name="ЕДК" sheetId="9" r:id="rId9"/>
    <sheet name="СУБСИДИИ" sheetId="10" r:id="rId10"/>
    <sheet name="ФЕДРЕГ" sheetId="11" r:id="rId11"/>
    <sheet name="ФЕДК" sheetId="12" r:id="rId12"/>
    <sheet name="ИНВАЛИД_ВОВ " sheetId="13" r:id="rId13"/>
    <sheet name="1,5" sheetId="14" r:id="rId14"/>
    <sheet name="475" sheetId="15" r:id="rId15"/>
    <sheet name="142" sheetId="16" r:id="rId16"/>
    <sheet name="ВОЗМ_ВРЕДА" sheetId="17" r:id="rId17"/>
    <sheet name="АКТУАЛЬНЫЕ" sheetId="18" r:id="rId18"/>
  </sheets>
  <definedNames>
    <definedName name="DATABASE" localSheetId="5">'ДЕТСКИЕ'!$B$4:$H$21</definedName>
  </definedNames>
  <calcPr fullCalcOnLoad="1"/>
</workbook>
</file>

<file path=xl/sharedStrings.xml><?xml version="1.0" encoding="utf-8"?>
<sst xmlns="http://schemas.openxmlformats.org/spreadsheetml/2006/main" count="1281" uniqueCount="654">
  <si>
    <t>рейтинг</t>
  </si>
  <si>
    <t>Итого по области</t>
  </si>
  <si>
    <t>Инвалиды ОЗ</t>
  </si>
  <si>
    <t>ИТОГО</t>
  </si>
  <si>
    <t xml:space="preserve">Лица награжденные знаком "ЖБЛ" </t>
  </si>
  <si>
    <t>признанные инвалидами</t>
  </si>
  <si>
    <t>без группы инвалидности</t>
  </si>
  <si>
    <t xml:space="preserve">Участники ВОВ </t>
  </si>
  <si>
    <t>Узники</t>
  </si>
  <si>
    <t>Ветераны боев. действий</t>
  </si>
  <si>
    <t>Учасники ликвидации ЧАЭС</t>
  </si>
  <si>
    <t>5161</t>
  </si>
  <si>
    <t>10393</t>
  </si>
  <si>
    <t>12994</t>
  </si>
  <si>
    <t>27118</t>
  </si>
  <si>
    <t>26472</t>
  </si>
  <si>
    <t>26540</t>
  </si>
  <si>
    <t>12500</t>
  </si>
  <si>
    <t>6536</t>
  </si>
  <si>
    <t>11433</t>
  </si>
  <si>
    <t>3977</t>
  </si>
  <si>
    <t>7226</t>
  </si>
  <si>
    <t>10889</t>
  </si>
  <si>
    <t>4542</t>
  </si>
  <si>
    <t>7898</t>
  </si>
  <si>
    <t>7058</t>
  </si>
  <si>
    <t>6244</t>
  </si>
  <si>
    <t>7490</t>
  </si>
  <si>
    <t>13187</t>
  </si>
  <si>
    <t>Инвали-ды ВОВ</t>
  </si>
  <si>
    <t>Граждане, подвергшиеся рад.воз-действию ЧАЭС</t>
  </si>
  <si>
    <t>Дети-инвали-ды</t>
  </si>
  <si>
    <t>Члены семей погибших/ умерших инв, участ, ВОВ, вет боев</t>
  </si>
  <si>
    <t>Примечание:  Человек  учитывается один раз по наиболее приоритетной категории (см.рейтинг).</t>
  </si>
  <si>
    <t>Количество льготников находящихся в регистре Пенсионного Фонда на 01.03.2011</t>
  </si>
  <si>
    <t xml:space="preserve"> Бокситогорский</t>
  </si>
  <si>
    <t xml:space="preserve"> Волосовский</t>
  </si>
  <si>
    <t xml:space="preserve"> Волховский</t>
  </si>
  <si>
    <t xml:space="preserve"> Всеволожский</t>
  </si>
  <si>
    <t xml:space="preserve"> 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</si>
  <si>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</si>
  <si>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</si>
  <si>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</si>
  <si>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</si>
  <si>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</si>
  <si>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</si>
  <si>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</si>
  <si>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</si>
  <si>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</si>
  <si>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</si>
  <si>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</si>
  <si>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</si>
  <si>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</si>
  <si>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>Наименование МО</t>
  </si>
  <si>
    <t>26</t>
  </si>
  <si>
    <t>32</t>
  </si>
  <si>
    <t>40</t>
  </si>
  <si>
    <t>25</t>
  </si>
  <si>
    <t>17</t>
  </si>
  <si>
    <t>22</t>
  </si>
  <si>
    <t>24</t>
  </si>
  <si>
    <t>206</t>
  </si>
  <si>
    <t>117</t>
  </si>
  <si>
    <t>54</t>
  </si>
  <si>
    <t>33</t>
  </si>
  <si>
    <t>115</t>
  </si>
  <si>
    <t>37</t>
  </si>
  <si>
    <t>116</t>
  </si>
  <si>
    <t>141</t>
  </si>
  <si>
    <t>85</t>
  </si>
  <si>
    <t>8</t>
  </si>
  <si>
    <t>271</t>
  </si>
  <si>
    <t>41</t>
  </si>
  <si>
    <t>4</t>
  </si>
  <si>
    <t>15</t>
  </si>
  <si>
    <t>56</t>
  </si>
  <si>
    <t>13</t>
  </si>
  <si>
    <t>10</t>
  </si>
  <si>
    <t>5</t>
  </si>
  <si>
    <t>7</t>
  </si>
  <si>
    <t>45</t>
  </si>
  <si>
    <t>69</t>
  </si>
  <si>
    <t>12</t>
  </si>
  <si>
    <t>255</t>
  </si>
  <si>
    <t>146</t>
  </si>
  <si>
    <t>191</t>
  </si>
  <si>
    <t>279</t>
  </si>
  <si>
    <t>11</t>
  </si>
  <si>
    <t>152</t>
  </si>
  <si>
    <t>138</t>
  </si>
  <si>
    <t>174</t>
  </si>
  <si>
    <t>128</t>
  </si>
  <si>
    <t>131</t>
  </si>
  <si>
    <t>111</t>
  </si>
  <si>
    <t>172</t>
  </si>
  <si>
    <t>61</t>
  </si>
  <si>
    <t>346</t>
  </si>
  <si>
    <t>211</t>
  </si>
  <si>
    <t>109</t>
  </si>
  <si>
    <t>266</t>
  </si>
  <si>
    <t>3</t>
  </si>
  <si>
    <t>1</t>
  </si>
  <si>
    <t>21</t>
  </si>
  <si>
    <t>6</t>
  </si>
  <si>
    <t>7278</t>
  </si>
  <si>
    <t>№
п/п</t>
  </si>
  <si>
    <t>Наименование МO</t>
  </si>
  <si>
    <t>текущий месяц</t>
  </si>
  <si>
    <r>
      <t xml:space="preserve">ВСЕГО </t>
    </r>
    <r>
      <rPr>
        <b/>
        <sz val="9"/>
        <rFont val="Arial"/>
        <family val="2"/>
      </rPr>
      <t>(накопительно</t>
    </r>
    <r>
      <rPr>
        <b/>
        <sz val="10"/>
        <rFont val="Arial"/>
        <family val="2"/>
      </rPr>
      <t>)</t>
    </r>
  </si>
  <si>
    <t>за 2012 г</t>
  </si>
  <si>
    <t>семей</t>
  </si>
  <si>
    <t>граждан</t>
  </si>
  <si>
    <t xml:space="preserve">Бокситогорский </t>
  </si>
  <si>
    <t>Волосовский</t>
  </si>
  <si>
    <t>Волховский</t>
  </si>
  <si>
    <t>Всеволожский</t>
  </si>
  <si>
    <t>Выборгский</t>
  </si>
  <si>
    <t xml:space="preserve">Лужский   </t>
  </si>
  <si>
    <t>Сосновоборский</t>
  </si>
  <si>
    <t>ИНФОРМАЦИЯ</t>
  </si>
  <si>
    <t xml:space="preserve">о численности получателей ежемесячных денежных компенсаций в возмещение вреда здоровью граждан, </t>
  </si>
  <si>
    <t>подвергшихся воздействию радиации вследствие катастрофы на ЧАЭС и приравненных к ним граждан</t>
  </si>
  <si>
    <t>№</t>
  </si>
  <si>
    <t>из  них:</t>
  </si>
  <si>
    <t>Числен.</t>
  </si>
  <si>
    <t>Ликвидаторы</t>
  </si>
  <si>
    <t>ЧАЭС, в том числе:</t>
  </si>
  <si>
    <t>МАЯК, в том числе:</t>
  </si>
  <si>
    <t xml:space="preserve">ПОР       </t>
  </si>
  <si>
    <t>получа</t>
  </si>
  <si>
    <t>без инв-ти,</t>
  </si>
  <si>
    <t>телей</t>
  </si>
  <si>
    <t>из них полу-</t>
  </si>
  <si>
    <t>инвалиды, из них</t>
  </si>
  <si>
    <t>получатели в связи с</t>
  </si>
  <si>
    <t>инвалиды</t>
  </si>
  <si>
    <t xml:space="preserve">получатели </t>
  </si>
  <si>
    <t>всего</t>
  </si>
  <si>
    <t>чают</t>
  </si>
  <si>
    <t xml:space="preserve">получают </t>
  </si>
  <si>
    <t>потерей кормильца</t>
  </si>
  <si>
    <t xml:space="preserve">получают  </t>
  </si>
  <si>
    <t>получатели</t>
  </si>
  <si>
    <t>в связи с</t>
  </si>
  <si>
    <t>в соответствии с:</t>
  </si>
  <si>
    <t>потерей</t>
  </si>
  <si>
    <t>законода-</t>
  </si>
  <si>
    <t>судебным</t>
  </si>
  <si>
    <t>кормильца</t>
  </si>
  <si>
    <t>тельством</t>
  </si>
  <si>
    <t>решением</t>
  </si>
  <si>
    <t>по суд.реш.</t>
  </si>
  <si>
    <t>Бокситогорский</t>
  </si>
  <si>
    <t>2</t>
  </si>
  <si>
    <t>9</t>
  </si>
  <si>
    <t>14</t>
  </si>
  <si>
    <t>16</t>
  </si>
  <si>
    <t>18</t>
  </si>
  <si>
    <t>Ежемесячное пособие по уходу за ребенком</t>
  </si>
  <si>
    <t>не подлежащим обязательному социальному страхованию</t>
  </si>
  <si>
    <t>№ п/п</t>
  </si>
  <si>
    <t>МО</t>
  </si>
  <si>
    <t xml:space="preserve">  Активных распоряжений на детей на отчётную дату.                        </t>
  </si>
  <si>
    <t xml:space="preserve">   Нарастающим итогом за 2012 год</t>
  </si>
  <si>
    <t>Дети</t>
  </si>
  <si>
    <t>Получатели</t>
  </si>
  <si>
    <t>Всего</t>
  </si>
  <si>
    <t>в т.ч. доп.пособие (зона льг.соц.-эк.статус)</t>
  </si>
  <si>
    <t>1-ый реб.</t>
  </si>
  <si>
    <t>2-ой и посл.реб.</t>
  </si>
  <si>
    <t>на 1-ого реб.</t>
  </si>
  <si>
    <t>на 2-ого и посл. реб.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</si>
  <si>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</si>
  <si>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</si>
  <si>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</si>
  <si>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</si>
  <si>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</si>
  <si>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</si>
  <si>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</si>
  <si>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</si>
  <si>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</si>
  <si>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</si>
  <si>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</si>
  <si>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</si>
  <si>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</si>
  <si>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</si>
  <si>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СЛАНЦЕВСКИЙ</t>
  </si>
  <si>
    <t>СОСНОВЫЙ БОР</t>
  </si>
  <si>
    <t>ТИХВИНСКИЙ</t>
  </si>
  <si>
    <t>ТОСНЕНСКИЙ</t>
  </si>
  <si>
    <t xml:space="preserve">Информация о получателях  ежемесячной денежной компенсации                                                                                                                                                          военнослужащим или гражданам, призванным на военные сборы,                                                                                                                                                                                  которым установлена инвалидность вследствии "военной  травмы",                                                                                                                                                                                  а также членам семей погибших (умерших) граждан,                                                                                                                                                                                                      вышеуказанных категорий, предусмотренной                                        постановлением Правительства РФ от 22.02.2012г. №142 </t>
  </si>
  <si>
    <t>Численность льготоносителей</t>
  </si>
  <si>
    <t>Численность получателей</t>
  </si>
  <si>
    <t xml:space="preserve">                                  Информация о получателях ежемесячной денежной выплаты отдельным категориям граждан,                                             проживающих в Ленинградской области</t>
  </si>
  <si>
    <t>РАЙОН</t>
  </si>
  <si>
    <t>Труженики тыла</t>
  </si>
  <si>
    <t>Жертвы репрессий</t>
  </si>
  <si>
    <t>Ветераны труда</t>
  </si>
  <si>
    <t>Всего граждан, включенных в региональный регистр</t>
  </si>
  <si>
    <t>Ветераны труда Ленинградской области</t>
  </si>
  <si>
    <t>ВСЕГО</t>
  </si>
  <si>
    <t>Бокситогорский район</t>
  </si>
  <si>
    <t>Волосовский район</t>
  </si>
  <si>
    <t>Волховский район</t>
  </si>
  <si>
    <t>Всеволожский район</t>
  </si>
  <si>
    <t>Выборгский район</t>
  </si>
  <si>
    <t>Гатчинский район</t>
  </si>
  <si>
    <t>Кингисеппский район</t>
  </si>
  <si>
    <t>Киришский район</t>
  </si>
  <si>
    <t>Кировский район</t>
  </si>
  <si>
    <t>23</t>
  </si>
  <si>
    <t>Лодейнопольский район</t>
  </si>
  <si>
    <t>Ломоносовский район</t>
  </si>
  <si>
    <t>Лужский район</t>
  </si>
  <si>
    <t>Подпорожский район</t>
  </si>
  <si>
    <t>Приозерский район</t>
  </si>
  <si>
    <t>Сланцевский район</t>
  </si>
  <si>
    <t>г. Сосновый Бор</t>
  </si>
  <si>
    <t>Тихвинский район</t>
  </si>
  <si>
    <t>Тосненский район</t>
  </si>
  <si>
    <t>Информация о получателях  выплат , предусмотренных постановлением Правительства РФ от 02.08.2005г. №475 "О предоставлении членам семей погибших (умерших) военнослужащих и сотрудников некоторых федеральных органов исполнительной власти компенсационных выплат в связи с расходами по оплате жилых помещений, коммунальных и др. видов услуг"</t>
  </si>
  <si>
    <t>Накопительно льготоносителей за 2012г.</t>
  </si>
  <si>
    <t xml:space="preserve">Количество граждан зарегистрированных в БД </t>
  </si>
  <si>
    <t>ВСЕГО:</t>
  </si>
  <si>
    <t>в т.ч. Ребенок-инвалид</t>
  </si>
  <si>
    <t>Инвалиды</t>
  </si>
  <si>
    <t>Всего:</t>
  </si>
  <si>
    <t>в т.ч. Женщин</t>
  </si>
  <si>
    <t>в т.ч. Мужчин</t>
  </si>
  <si>
    <t>В т.ч. Трудоспособные (3,2 гр.), Ж (до 55лет),М (до 60 лет)</t>
  </si>
  <si>
    <t>Ж (2гр.)</t>
  </si>
  <si>
    <t>Ж (3гр.)</t>
  </si>
  <si>
    <t xml:space="preserve">М (2гр.) </t>
  </si>
  <si>
    <t>М (3гр.)</t>
  </si>
  <si>
    <t>Итого:</t>
  </si>
  <si>
    <t xml:space="preserve">         Инвалиды ВОВ </t>
  </si>
  <si>
    <t xml:space="preserve">   Участники ВОВ </t>
  </si>
  <si>
    <t>ЖБЛ</t>
  </si>
  <si>
    <t>несовершеннолетние узники</t>
  </si>
  <si>
    <t>труженики тыла</t>
  </si>
  <si>
    <t>в том числе:</t>
  </si>
  <si>
    <t xml:space="preserve"> инв.</t>
  </si>
  <si>
    <t>без инв.</t>
  </si>
  <si>
    <t>3(4+5+8+11+14)</t>
  </si>
  <si>
    <t>5 (6+7)</t>
  </si>
  <si>
    <t>8 (9+10)</t>
  </si>
  <si>
    <t>11(12+13)</t>
  </si>
  <si>
    <t>598</t>
  </si>
  <si>
    <t>457</t>
  </si>
  <si>
    <t>Примечание:  Человек  учитывается один раз по более приоритетной категории.</t>
  </si>
  <si>
    <t xml:space="preserve">Информация о получателях ежемесячной денежной компенсации
  за  расходы по коммунальным услугам из средств Областного бюджета </t>
  </si>
  <si>
    <t xml:space="preserve">иждивенцы </t>
  </si>
  <si>
    <t>ЖПР (получатели без иждивенцев)</t>
  </si>
  <si>
    <t>Ветераны труда (получатели без иждивенцев)</t>
  </si>
  <si>
    <t>*-в данную численность также включены граждане у которых имеется задолженность по данному виду выплате</t>
  </si>
  <si>
    <t xml:space="preserve">Информация о получателях ежемесячной денежной компенсации многодетным семьям, проживающим в Ленинградской области </t>
  </si>
  <si>
    <t xml:space="preserve">количество семей </t>
  </si>
  <si>
    <t>количество членов семьи (чел).</t>
  </si>
  <si>
    <t>Всего (чел).</t>
  </si>
  <si>
    <t>итого</t>
  </si>
  <si>
    <t>в т.ч. имеющие:</t>
  </si>
  <si>
    <t>количество получателей многодетная мать/отец (чел).</t>
  </si>
  <si>
    <t xml:space="preserve"> взрослый член семьи</t>
  </si>
  <si>
    <t xml:space="preserve"> детей  в семьях имеющие:</t>
  </si>
  <si>
    <t>3 детей</t>
  </si>
  <si>
    <t>4 детей</t>
  </si>
  <si>
    <t>5 детей</t>
  </si>
  <si>
    <t>6 детей и более</t>
  </si>
  <si>
    <t>ВСЕГО ДЕТЕЙ</t>
  </si>
  <si>
    <t xml:space="preserve">Волосовский        </t>
  </si>
  <si>
    <t>Волхов</t>
  </si>
  <si>
    <t xml:space="preserve">Всеволожский    </t>
  </si>
  <si>
    <t xml:space="preserve">Выборгский        </t>
  </si>
  <si>
    <t xml:space="preserve">Гатчинский          </t>
  </si>
  <si>
    <t xml:space="preserve">Кингисеппский      </t>
  </si>
  <si>
    <t xml:space="preserve">Киришский           </t>
  </si>
  <si>
    <t xml:space="preserve">Кировский         </t>
  </si>
  <si>
    <t xml:space="preserve">Лодейнопольский </t>
  </si>
  <si>
    <t xml:space="preserve">Ломоносовский     </t>
  </si>
  <si>
    <t xml:space="preserve">Лужский            </t>
  </si>
  <si>
    <t xml:space="preserve">Подпорожский       </t>
  </si>
  <si>
    <t xml:space="preserve">Приозерский        </t>
  </si>
  <si>
    <t xml:space="preserve">Сланцевский        </t>
  </si>
  <si>
    <t xml:space="preserve">Сосновый Бор       </t>
  </si>
  <si>
    <t xml:space="preserve">Тихвинский         </t>
  </si>
  <si>
    <t xml:space="preserve">Тосненский        </t>
  </si>
  <si>
    <t>Всего по Лен. области:</t>
  </si>
  <si>
    <t xml:space="preserve">Сведения о количестве специалистов сельской местности, в разрезе муниципальных образований Ленинградской области, по БД "Социальная защита" </t>
  </si>
  <si>
    <t>П\П</t>
  </si>
  <si>
    <t>Количество получателей у которых были начисления (с учетом должников) в накопительно  2012 году</t>
  </si>
  <si>
    <t>медицинские работники</t>
  </si>
  <si>
    <t>Специалисты госуд.ветеринарного надзора</t>
  </si>
  <si>
    <t>Социальные работники</t>
  </si>
  <si>
    <t>Работники культурно-просвет учреждений</t>
  </si>
  <si>
    <t>медицинские работники образования</t>
  </si>
  <si>
    <t>педагогические работники</t>
  </si>
  <si>
    <t>Специалисты</t>
  </si>
  <si>
    <t>Пенсионеры</t>
  </si>
  <si>
    <t>Всего получателей (без иждивенцев)</t>
  </si>
  <si>
    <t>в том числе педагогических работников</t>
  </si>
  <si>
    <t>получ.</t>
  </si>
  <si>
    <t>ижд.</t>
  </si>
  <si>
    <t>получателей</t>
  </si>
  <si>
    <t>специалисты гос.ветнадзор</t>
  </si>
  <si>
    <t>социальные работники</t>
  </si>
  <si>
    <t xml:space="preserve">работники культурно-просвет </t>
  </si>
  <si>
    <t>мед.работники образования</t>
  </si>
  <si>
    <t>иждивенцы</t>
  </si>
  <si>
    <t>*-в данную численность также включены граждане у которых имеется задолженность по данному виду выплаты</t>
  </si>
  <si>
    <t>№
 п/п</t>
  </si>
  <si>
    <t>Компенсация на рождение ребенка ЛО</t>
  </si>
  <si>
    <t>Государственная социальная помощь</t>
  </si>
  <si>
    <t>Единоврем. выплата лицам, состоящим в браке 50, 60,70, 75 лет</t>
  </si>
  <si>
    <t>Социальное пособие на погребение</t>
  </si>
  <si>
    <t>Пособие на рожд. по 
ФЗ № 81</t>
  </si>
  <si>
    <t xml:space="preserve">Ежегод. компенсация на приобрет. одежды и шк.-письм. принадлежностей многодетным </t>
  </si>
  <si>
    <t>чел.</t>
  </si>
  <si>
    <t>сем.пар</t>
  </si>
  <si>
    <t>чел</t>
  </si>
  <si>
    <t>6*</t>
  </si>
  <si>
    <t>* В гр.6 Данные указаны без учета соц.пособия на погребения, перечисленные по безналичному расчету организациям, занимающимися погребением.</t>
  </si>
  <si>
    <t xml:space="preserve">Информация о получателях федеральной ежемесячной денежной компенсации  за  расходы по коммунальным услугам  </t>
  </si>
  <si>
    <t>Количество носителей льгот у которых были начисления (с учетом должников) в 2012 году (накопительно)</t>
  </si>
  <si>
    <t>ФЗ "О Ветеранах"</t>
  </si>
  <si>
    <t>в том числе</t>
  </si>
  <si>
    <t>ФЗ "О социальной защите инвалидов в РФ</t>
  </si>
  <si>
    <t>ФЗ "О гражданах, под.возд.радиации вслед.кат-фы на ЧАЭС", "Маяк" и др.</t>
  </si>
  <si>
    <t>инвалиды ВОВ и инвалиды боевых действий</t>
  </si>
  <si>
    <t xml:space="preserve">   участники ВОВ</t>
  </si>
  <si>
    <t xml:space="preserve">   ветераны боевых действий</t>
  </si>
  <si>
    <t xml:space="preserve">   лица, жители блокадного Лен-да, признанные инв-ми</t>
  </si>
  <si>
    <t>семьи погибших/умерших инвалидов войны, уч.ВОВ и ветераны боевых действий(ст.21), военослужашие</t>
  </si>
  <si>
    <t xml:space="preserve">   инвалиды</t>
  </si>
  <si>
    <t xml:space="preserve">   семьи, имеющие детей-инвалидов</t>
  </si>
  <si>
    <t>всего получат.</t>
  </si>
  <si>
    <t>носители льгот</t>
  </si>
  <si>
    <t>1(3+5+7+9+11)</t>
  </si>
  <si>
    <t>2(4+6+8+10+12)</t>
  </si>
  <si>
    <t>13 (15+17)</t>
  </si>
  <si>
    <t>14 (16+18)</t>
  </si>
  <si>
    <t>1+13+19</t>
  </si>
  <si>
    <t>2+14+20</t>
  </si>
  <si>
    <t>по Ленинградской области</t>
  </si>
  <si>
    <t xml:space="preserve">     ИНФОРМАЦИЯ  </t>
  </si>
  <si>
    <t xml:space="preserve">о получателях ежемесячной компенсации на питание беременным и кормящим женщинам </t>
  </si>
  <si>
    <t xml:space="preserve">                                                                 и    детям в возрасте до 3-х лет             </t>
  </si>
  <si>
    <t>Беременные женщины</t>
  </si>
  <si>
    <t>Кормящие матери</t>
  </si>
  <si>
    <t>Дети 1-го года жизни</t>
  </si>
  <si>
    <t>Дети 2-го и 3-го года жизни</t>
  </si>
  <si>
    <t>Всего  льготоносителей</t>
  </si>
  <si>
    <t>Всего получателей</t>
  </si>
  <si>
    <t>Льготоносителей (чел.)</t>
  </si>
  <si>
    <t>Получателей</t>
  </si>
  <si>
    <t>В т.ч. Детей</t>
  </si>
  <si>
    <t xml:space="preserve">В т.ч. женщин </t>
  </si>
  <si>
    <t xml:space="preserve">Волховский </t>
  </si>
  <si>
    <t>608</t>
  </si>
  <si>
    <t>409</t>
  </si>
  <si>
    <t>526</t>
  </si>
  <si>
    <t>720</t>
  </si>
  <si>
    <t>641</t>
  </si>
  <si>
    <t>887</t>
  </si>
  <si>
    <t>Информация</t>
  </si>
  <si>
    <t xml:space="preserve">о получателях ежемесячных денежных выплат гражданам, </t>
  </si>
  <si>
    <t>награжденным знаком "Почетный донор России" и</t>
  </si>
  <si>
    <t xml:space="preserve">Почетный донор СССР из федерального фонда компенсаций  </t>
  </si>
  <si>
    <t>Почетный донор России</t>
  </si>
  <si>
    <t>Почетный донор СССР</t>
  </si>
  <si>
    <t>Число получателей (чел.)</t>
  </si>
  <si>
    <t>Всего детей (чел.)</t>
  </si>
  <si>
    <t>на 01.12.12</t>
  </si>
  <si>
    <t>% к предш. месяцу</t>
  </si>
  <si>
    <t>1010</t>
  </si>
  <si>
    <t>1574</t>
  </si>
  <si>
    <t>1051</t>
  </si>
  <si>
    <t>1416</t>
  </si>
  <si>
    <t>2318</t>
  </si>
  <si>
    <t>1247</t>
  </si>
  <si>
    <t>2233</t>
  </si>
  <si>
    <t>2215</t>
  </si>
  <si>
    <t>1826</t>
  </si>
  <si>
    <t>2970</t>
  </si>
  <si>
    <t>1755</t>
  </si>
  <si>
    <t>3120</t>
  </si>
  <si>
    <t>769</t>
  </si>
  <si>
    <t>787</t>
  </si>
  <si>
    <t>1226</t>
  </si>
  <si>
    <t>486</t>
  </si>
  <si>
    <t>792</t>
  </si>
  <si>
    <t>531</t>
  </si>
  <si>
    <t>870</t>
  </si>
  <si>
    <t>789</t>
  </si>
  <si>
    <t>1260</t>
  </si>
  <si>
    <t>466</t>
  </si>
  <si>
    <t>834</t>
  </si>
  <si>
    <t>1401</t>
  </si>
  <si>
    <t>2347</t>
  </si>
  <si>
    <t>948</t>
  </si>
  <si>
    <t>1519</t>
  </si>
  <si>
    <t>986</t>
  </si>
  <si>
    <t>1654</t>
  </si>
  <si>
    <t>650</t>
  </si>
  <si>
    <t>1114</t>
  </si>
  <si>
    <t>237</t>
  </si>
  <si>
    <t>430</t>
  </si>
  <si>
    <t>440</t>
  </si>
  <si>
    <t>1454</t>
  </si>
  <si>
    <t>2256</t>
  </si>
  <si>
    <t>735</t>
  </si>
  <si>
    <t>1239</t>
  </si>
  <si>
    <t>за   декабрь   2012 г.</t>
  </si>
  <si>
    <t>42</t>
  </si>
  <si>
    <t>280</t>
  </si>
  <si>
    <t>353</t>
  </si>
  <si>
    <t>160</t>
  </si>
  <si>
    <t>51</t>
  </si>
  <si>
    <t>99</t>
  </si>
  <si>
    <t>114</t>
  </si>
  <si>
    <t>113</t>
  </si>
  <si>
    <t>80</t>
  </si>
  <si>
    <t>Сведения о числености граждан зарегистрированных в БД АИС "Социальная защита" на 01.01.2013 г.</t>
  </si>
  <si>
    <t>Количество граждан, получивших различные меры социальной поддержки в 2012 году *(накопительно)</t>
  </si>
  <si>
    <t>* субсидии не учтены</t>
  </si>
  <si>
    <t>на   январь   2013 г.</t>
  </si>
  <si>
    <t>Накопительно за 2013г.</t>
  </si>
  <si>
    <t xml:space="preserve">Информация об оказании некоторых мер социальной поддерждки из средств областного бюджета   за  2012 год (нарастающим итогом) по состоянию БД "Социальная защита" на 01.01.2013  г.   </t>
  </si>
  <si>
    <t>начислено к выплате на январь 2013 года</t>
  </si>
  <si>
    <t>Количество актуальных получателей в БД на январь 2013 года (с учетом должников)</t>
  </si>
  <si>
    <t>Количество актуальных (семей) /получателей (с учетом должников) на январь 2013г</t>
  </si>
  <si>
    <t xml:space="preserve">Количество семей  (с учетом должников) январь 2013г. (накопительно по начислению) </t>
  </si>
  <si>
    <t>Количество многодетных семей зарегистрированных в БД на текущий момент 2013</t>
  </si>
  <si>
    <r>
      <t xml:space="preserve">Информация о получателях ежемесячных пособий, гражданам имеющим детей  на  </t>
    </r>
    <r>
      <rPr>
        <b/>
        <u val="single"/>
        <sz val="14"/>
        <rFont val="Arial Cyr"/>
        <family val="0"/>
      </rPr>
      <t xml:space="preserve"> январь 2013 г</t>
    </r>
    <r>
      <rPr>
        <b/>
        <sz val="14"/>
        <rFont val="Arial Cyr"/>
        <family val="0"/>
      </rPr>
      <t>.</t>
    </r>
  </si>
  <si>
    <t>на 01.01.13</t>
  </si>
  <si>
    <t>Всего за 2013г. (накопительно)</t>
  </si>
  <si>
    <t>Всего  за  2013г. (накопительно)</t>
  </si>
  <si>
    <t>987</t>
  </si>
  <si>
    <t>1537</t>
  </si>
  <si>
    <t>623</t>
  </si>
  <si>
    <t>1068</t>
  </si>
  <si>
    <t>1420</t>
  </si>
  <si>
    <t>2324</t>
  </si>
  <si>
    <t>1244</t>
  </si>
  <si>
    <t>1797</t>
  </si>
  <si>
    <t>2967</t>
  </si>
  <si>
    <t>1737</t>
  </si>
  <si>
    <t>3085</t>
  </si>
  <si>
    <t>767</t>
  </si>
  <si>
    <t>1228</t>
  </si>
  <si>
    <t>474</t>
  </si>
  <si>
    <t>524</t>
  </si>
  <si>
    <t>865</t>
  </si>
  <si>
    <t>815</t>
  </si>
  <si>
    <t>1308</t>
  </si>
  <si>
    <t>828</t>
  </si>
  <si>
    <t>1370</t>
  </si>
  <si>
    <t>2294</t>
  </si>
  <si>
    <t>952</t>
  </si>
  <si>
    <t>973</t>
  </si>
  <si>
    <t>1619</t>
  </si>
  <si>
    <t>611</t>
  </si>
  <si>
    <t>1022</t>
  </si>
  <si>
    <t>229</t>
  </si>
  <si>
    <t>1415</t>
  </si>
  <si>
    <t>2199</t>
  </si>
  <si>
    <t>1227</t>
  </si>
  <si>
    <t>Сведения о количестве инвалидов по БД "Социальная защита" на 01.01.2013</t>
  </si>
  <si>
    <t>3935</t>
  </si>
  <si>
    <t>1753</t>
  </si>
  <si>
    <t>369</t>
  </si>
  <si>
    <t>387</t>
  </si>
  <si>
    <t>4351</t>
  </si>
  <si>
    <t>1554</t>
  </si>
  <si>
    <t>162</t>
  </si>
  <si>
    <t>287</t>
  </si>
  <si>
    <t>304</t>
  </si>
  <si>
    <t>183</t>
  </si>
  <si>
    <t>11487</t>
  </si>
  <si>
    <t>4145</t>
  </si>
  <si>
    <t>597</t>
  </si>
  <si>
    <t>979</t>
  </si>
  <si>
    <t>685</t>
  </si>
  <si>
    <t>393</t>
  </si>
  <si>
    <t>23451</t>
  </si>
  <si>
    <t>8522</t>
  </si>
  <si>
    <t>1009</t>
  </si>
  <si>
    <t>1880</t>
  </si>
  <si>
    <t>1477</t>
  </si>
  <si>
    <t>314</t>
  </si>
  <si>
    <t>22310</t>
  </si>
  <si>
    <t>7492</t>
  </si>
  <si>
    <t>704</t>
  </si>
  <si>
    <t>1234</t>
  </si>
  <si>
    <t>1324</t>
  </si>
  <si>
    <t>420</t>
  </si>
  <si>
    <t>20444</t>
  </si>
  <si>
    <t>7114</t>
  </si>
  <si>
    <t>716</t>
  </si>
  <si>
    <t>1326</t>
  </si>
  <si>
    <t>965</t>
  </si>
  <si>
    <t>140</t>
  </si>
  <si>
    <t>7902</t>
  </si>
  <si>
    <t>3029</t>
  </si>
  <si>
    <t>375</t>
  </si>
  <si>
    <t>560</t>
  </si>
  <si>
    <t>612</t>
  </si>
  <si>
    <t>4907</t>
  </si>
  <si>
    <t>2001</t>
  </si>
  <si>
    <t>380</t>
  </si>
  <si>
    <t>9385</t>
  </si>
  <si>
    <t>3295</t>
  </si>
  <si>
    <t>305</t>
  </si>
  <si>
    <t>545</t>
  </si>
  <si>
    <t>629</t>
  </si>
  <si>
    <t>3074</t>
  </si>
  <si>
    <t>1218</t>
  </si>
  <si>
    <t>136</t>
  </si>
  <si>
    <t>260</t>
  </si>
  <si>
    <t>108</t>
  </si>
  <si>
    <t>5675</t>
  </si>
  <si>
    <t>1988</t>
  </si>
  <si>
    <t>199</t>
  </si>
  <si>
    <t>401</t>
  </si>
  <si>
    <t>290</t>
  </si>
  <si>
    <t>8165</t>
  </si>
  <si>
    <t>3061</t>
  </si>
  <si>
    <t>320</t>
  </si>
  <si>
    <t>557</t>
  </si>
  <si>
    <t>119</t>
  </si>
  <si>
    <t>3330</t>
  </si>
  <si>
    <t>1418</t>
  </si>
  <si>
    <t>142</t>
  </si>
  <si>
    <t>356</t>
  </si>
  <si>
    <t>137</t>
  </si>
  <si>
    <t>5895</t>
  </si>
  <si>
    <t>2160</t>
  </si>
  <si>
    <t>173</t>
  </si>
  <si>
    <t>345</t>
  </si>
  <si>
    <t>403</t>
  </si>
  <si>
    <t>120</t>
  </si>
  <si>
    <t>5628</t>
  </si>
  <si>
    <t>2061</t>
  </si>
  <si>
    <t>402</t>
  </si>
  <si>
    <t>468</t>
  </si>
  <si>
    <t>3981</t>
  </si>
  <si>
    <t>1564</t>
  </si>
  <si>
    <t>135</t>
  </si>
  <si>
    <t>256</t>
  </si>
  <si>
    <t>228</t>
  </si>
  <si>
    <t>196</t>
  </si>
  <si>
    <t>6032</t>
  </si>
  <si>
    <t>2748</t>
  </si>
  <si>
    <t>308</t>
  </si>
  <si>
    <t>549</t>
  </si>
  <si>
    <t>10538</t>
  </si>
  <si>
    <t>3716</t>
  </si>
  <si>
    <t>405</t>
  </si>
  <si>
    <t>681</t>
  </si>
  <si>
    <t>на  январь  2013 года</t>
  </si>
  <si>
    <r>
      <t>ВСЕГО  граждан , которым назначена выплата  в 2013 году (</t>
    </r>
    <r>
      <rPr>
        <b/>
        <u val="single"/>
        <sz val="11"/>
        <rFont val="Arial Cyr"/>
        <family val="0"/>
      </rPr>
      <t xml:space="preserve">накопительно, </t>
    </r>
    <r>
      <rPr>
        <b/>
        <i/>
        <u val="single"/>
        <sz val="11"/>
        <rFont val="Arial Cyr"/>
        <family val="0"/>
      </rPr>
      <t>включительно начисления за текущий месяц</t>
    </r>
    <r>
      <rPr>
        <b/>
        <sz val="11"/>
        <rFont val="Arial Cyr"/>
        <family val="0"/>
      </rPr>
      <t>)</t>
    </r>
  </si>
  <si>
    <t xml:space="preserve">                                на  январь   2013 г.</t>
  </si>
  <si>
    <r>
      <t>Численность за 2013г. (</t>
    </r>
    <r>
      <rPr>
        <b/>
        <u val="single"/>
        <sz val="11"/>
        <rFont val="Arial Cyr"/>
        <family val="0"/>
      </rPr>
      <t>накопительно</t>
    </r>
    <r>
      <rPr>
        <b/>
        <sz val="11"/>
        <rFont val="Arial Cyr"/>
        <family val="0"/>
      </rPr>
      <t>)</t>
    </r>
  </si>
  <si>
    <t xml:space="preserve">                      за   январь   2013 г.</t>
  </si>
  <si>
    <t>170</t>
  </si>
  <si>
    <t>75</t>
  </si>
  <si>
    <t>151</t>
  </si>
  <si>
    <t>192</t>
  </si>
  <si>
    <t>68</t>
  </si>
  <si>
    <t>106</t>
  </si>
  <si>
    <t>157</t>
  </si>
  <si>
    <t>107</t>
  </si>
  <si>
    <t>73</t>
  </si>
  <si>
    <t>Жертвы политических репрессий ноябрь 2012 г</t>
  </si>
  <si>
    <t>Ветераны труда (январь 2013 г)</t>
  </si>
  <si>
    <t>начислено к выплате за ноябрь 2012 года</t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</si>
  <si>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январь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2013 г</t>
    </r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</si>
  <si>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 *</t>
    </r>
  </si>
  <si>
    <r>
      <t xml:space="preserve">Количество актуальных получателей (с учетом должников) по БД  </t>
    </r>
    <r>
      <rPr>
        <b/>
        <u val="single"/>
        <sz val="12"/>
        <rFont val="Arial"/>
        <family val="2"/>
      </rPr>
      <t>на январь 2013 г</t>
    </r>
  </si>
  <si>
    <r>
      <t xml:space="preserve">Количество получателей у которых были начисления (с учетом должников) </t>
    </r>
    <r>
      <rPr>
        <sz val="12"/>
        <rFont val="Arial"/>
        <family val="2"/>
      </rPr>
      <t>накопительно*</t>
    </r>
  </si>
  <si>
    <t>Информация о получателях субсидий на оплату жилого помещения и коммунальных услуг
 за  декабрь 2012г.</t>
  </si>
  <si>
    <t>декабрь</t>
  </si>
  <si>
    <r>
      <t xml:space="preserve">Сведения о количестве граждан зарегистрированных в БД АИС "Соцзащита", </t>
    </r>
    <r>
      <rPr>
        <b/>
        <u val="single"/>
        <sz val="12"/>
        <rFont val="Arial Cyr"/>
        <family val="0"/>
      </rPr>
      <t xml:space="preserve">имеющих право </t>
    </r>
    <r>
      <rPr>
        <b/>
        <i/>
        <sz val="12"/>
        <rFont val="Arial Cyr"/>
        <family val="0"/>
      </rPr>
      <t>на получение ежемесячной денежной выплаты из федерального бюджета на 01.01.2013г.</t>
    </r>
  </si>
  <si>
    <t>248</t>
  </si>
  <si>
    <t>4858</t>
  </si>
  <si>
    <t>65</t>
  </si>
  <si>
    <t>64</t>
  </si>
  <si>
    <t>4818</t>
  </si>
  <si>
    <t>10486</t>
  </si>
  <si>
    <t>230</t>
  </si>
  <si>
    <t>13094</t>
  </si>
  <si>
    <t>510</t>
  </si>
  <si>
    <t>2137</t>
  </si>
  <si>
    <t>814</t>
  </si>
  <si>
    <t>437</t>
  </si>
  <si>
    <t>27746</t>
  </si>
  <si>
    <t>442</t>
  </si>
  <si>
    <t>25339</t>
  </si>
  <si>
    <t>547</t>
  </si>
  <si>
    <t>38</t>
  </si>
  <si>
    <t>373</t>
  </si>
  <si>
    <t>25243</t>
  </si>
  <si>
    <t>44</t>
  </si>
  <si>
    <t>2650</t>
  </si>
  <si>
    <t>12555</t>
  </si>
  <si>
    <t>105</t>
  </si>
  <si>
    <t>72</t>
  </si>
  <si>
    <t>185</t>
  </si>
  <si>
    <t>6191</t>
  </si>
  <si>
    <t>309</t>
  </si>
  <si>
    <t>78</t>
  </si>
  <si>
    <t>10887</t>
  </si>
  <si>
    <t>70</t>
  </si>
  <si>
    <t>36</t>
  </si>
  <si>
    <t>3835</t>
  </si>
  <si>
    <t>294</t>
  </si>
  <si>
    <t>97</t>
  </si>
  <si>
    <t>6838</t>
  </si>
  <si>
    <t>155</t>
  </si>
  <si>
    <t>76</t>
  </si>
  <si>
    <t>234</t>
  </si>
  <si>
    <t>264</t>
  </si>
  <si>
    <t>10349</t>
  </si>
  <si>
    <t>62</t>
  </si>
  <si>
    <t>165</t>
  </si>
  <si>
    <t>4364</t>
  </si>
  <si>
    <t>7604</t>
  </si>
  <si>
    <t>49</t>
  </si>
  <si>
    <t>133</t>
  </si>
  <si>
    <t>6758</t>
  </si>
  <si>
    <t>6109</t>
  </si>
  <si>
    <t>66</t>
  </si>
  <si>
    <t>58</t>
  </si>
  <si>
    <t>272</t>
  </si>
  <si>
    <t>92</t>
  </si>
  <si>
    <t>254</t>
  </si>
  <si>
    <t>12821</t>
  </si>
  <si>
    <t xml:space="preserve">        на январь месяц 2013 года</t>
  </si>
  <si>
    <t>Количество актуальных получателей (с учетом должников) на январь 2013г.</t>
  </si>
  <si>
    <t>Информация о количестве  ветеранов  Великой Отечественной войны 1941-1945 годов,  состоящих на учете в БД АИС "Социальная защита" по состоянию  на 01  января  2013 года</t>
  </si>
  <si>
    <t>1375</t>
  </si>
  <si>
    <t>310</t>
  </si>
  <si>
    <t>1488</t>
  </si>
  <si>
    <t>1735</t>
  </si>
  <si>
    <t>2028</t>
  </si>
  <si>
    <t>1850</t>
  </si>
  <si>
    <t>593</t>
  </si>
  <si>
    <t>849</t>
  </si>
  <si>
    <t>1101</t>
  </si>
  <si>
    <t>452</t>
  </si>
  <si>
    <t>687</t>
  </si>
  <si>
    <t>484</t>
  </si>
  <si>
    <t>1126</t>
  </si>
  <si>
    <t>806</t>
  </si>
  <si>
    <t>на 01 января 2013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</si>
</sst>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115">
    <font>
      <sz val="10"/>
      <name val="Arial Cyr"/>
      <family val="0"/>
    </font>
    <font>
      <sz val="10"/>
      <color indexed="8"/>
      <name val="Arial Cyr"/>
      <family val="2"/>
    </font>
    <font>
      <b/>
      <i/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u val="single"/>
      <sz val="12"/>
      <name val="Arial Cyr"/>
      <family val="0"/>
    </font>
    <font>
      <i/>
      <sz val="8"/>
      <name val="Arial Cyr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name val="Arial Unicode MS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b/>
      <sz val="7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0"/>
      <name val="Arial"/>
      <family val="2"/>
    </font>
    <font>
      <b/>
      <sz val="11.3"/>
      <color indexed="21"/>
      <name val="Arial Unicode MS"/>
      <family val="2"/>
    </font>
    <font>
      <b/>
      <i/>
      <sz val="12"/>
      <name val="Arial Unicode MS"/>
      <family val="2"/>
    </font>
    <font>
      <b/>
      <i/>
      <sz val="14"/>
      <name val="Arial Cyr"/>
      <family val="0"/>
    </font>
    <font>
      <b/>
      <sz val="9"/>
      <name val="Arial Cyr"/>
      <family val="0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b/>
      <u val="single"/>
      <sz val="11"/>
      <name val="Arial Cyr"/>
      <family val="0"/>
    </font>
    <font>
      <b/>
      <i/>
      <u val="single"/>
      <sz val="11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sz val="14"/>
      <color indexed="12"/>
      <name val="Arial Cyr"/>
      <family val="0"/>
    </font>
    <font>
      <sz val="10"/>
      <name val="Arial Unicode MS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1"/>
      <name val="Arial"/>
      <family val="2"/>
    </font>
    <font>
      <sz val="6"/>
      <name val="Arial Cyr"/>
      <family val="0"/>
    </font>
    <font>
      <b/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2"/>
      <name val="Arial Cyr"/>
      <family val="0"/>
    </font>
    <font>
      <b/>
      <i/>
      <sz val="1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i/>
      <sz val="16"/>
      <name val="Arial Cyr"/>
      <family val="0"/>
    </font>
    <font>
      <u val="single"/>
      <sz val="12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b/>
      <u val="single"/>
      <sz val="14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b/>
      <sz val="10"/>
      <color indexed="21"/>
      <name val="Arial Unicode MS"/>
      <family val="2"/>
    </font>
    <font>
      <b/>
      <sz val="12"/>
      <color indexed="10"/>
      <name val="Courier New"/>
      <family val="3"/>
    </font>
    <font>
      <b/>
      <sz val="12"/>
      <color indexed="21"/>
      <name val="Arial Unicode MS"/>
      <family val="2"/>
    </font>
    <font>
      <b/>
      <i/>
      <sz val="16"/>
      <name val="Arial"/>
      <family val="2"/>
    </font>
    <font>
      <b/>
      <sz val="1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medium"/>
      <right/>
      <top style="thin"/>
      <bottom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1" applyNumberFormat="0" applyAlignment="0" applyProtection="0"/>
    <xf numFmtId="0" fontId="100" fillId="27" borderId="2" applyNumberFormat="0" applyAlignment="0" applyProtection="0"/>
    <xf numFmtId="0" fontId="10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8" borderId="7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109" fillId="0" borderId="0">
      <alignment/>
      <protection/>
    </xf>
    <xf numFmtId="0" fontId="18" fillId="0" borderId="0">
      <alignment/>
      <protection/>
    </xf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65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11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 wrapText="1"/>
    </xf>
    <xf numFmtId="0" fontId="12" fillId="33" borderId="15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0" borderId="17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3" fontId="10" fillId="33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 wrapText="1"/>
    </xf>
    <xf numFmtId="3" fontId="10" fillId="0" borderId="10" xfId="0" applyNumberFormat="1" applyFont="1" applyBorder="1" applyAlignment="1">
      <alignment horizontal="center" wrapText="1"/>
    </xf>
    <xf numFmtId="0" fontId="19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1" fillId="0" borderId="10" xfId="0" applyNumberFormat="1" applyFont="1" applyBorder="1" applyAlignment="1">
      <alignment horizontal="center" wrapText="1"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0" fontId="20" fillId="0" borderId="0" xfId="52" applyFont="1">
      <alignment/>
      <protection/>
    </xf>
    <xf numFmtId="0" fontId="5" fillId="0" borderId="18" xfId="52" applyFont="1" applyBorder="1">
      <alignment/>
      <protection/>
    </xf>
    <xf numFmtId="0" fontId="5" fillId="0" borderId="19" xfId="52" applyFont="1" applyBorder="1">
      <alignment/>
      <protection/>
    </xf>
    <xf numFmtId="0" fontId="4" fillId="0" borderId="19" xfId="52" applyFont="1" applyBorder="1">
      <alignment/>
      <protection/>
    </xf>
    <xf numFmtId="0" fontId="4" fillId="0" borderId="20" xfId="52" applyFont="1" applyBorder="1">
      <alignment/>
      <protection/>
    </xf>
    <xf numFmtId="0" fontId="4" fillId="0" borderId="21" xfId="52" applyFont="1" applyBorder="1" applyAlignment="1">
      <alignment horizontal="center"/>
      <protection/>
    </xf>
    <xf numFmtId="0" fontId="109" fillId="0" borderId="0" xfId="52">
      <alignment/>
      <protection/>
    </xf>
    <xf numFmtId="0" fontId="4" fillId="0" borderId="22" xfId="52" applyFont="1" applyBorder="1" applyAlignment="1">
      <alignment horizontal="center"/>
      <protection/>
    </xf>
    <xf numFmtId="0" fontId="4" fillId="0" borderId="23" xfId="52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21" fillId="0" borderId="25" xfId="52" applyFont="1" applyBorder="1">
      <alignment/>
      <protection/>
    </xf>
    <xf numFmtId="0" fontId="4" fillId="0" borderId="21" xfId="52" applyFont="1" applyBorder="1">
      <alignment/>
      <protection/>
    </xf>
    <xf numFmtId="0" fontId="21" fillId="0" borderId="26" xfId="52" applyFont="1" applyBorder="1">
      <alignment/>
      <protection/>
    </xf>
    <xf numFmtId="0" fontId="21" fillId="0" borderId="27" xfId="52" applyFont="1" applyBorder="1">
      <alignment/>
      <protection/>
    </xf>
    <xf numFmtId="0" fontId="0" fillId="0" borderId="28" xfId="52" applyFont="1" applyBorder="1">
      <alignment/>
      <protection/>
    </xf>
    <xf numFmtId="0" fontId="4" fillId="0" borderId="29" xfId="52" applyFont="1" applyBorder="1">
      <alignment/>
      <protection/>
    </xf>
    <xf numFmtId="1" fontId="5" fillId="0" borderId="30" xfId="52" applyNumberFormat="1" applyFont="1" applyBorder="1">
      <alignment/>
      <protection/>
    </xf>
    <xf numFmtId="1" fontId="22" fillId="0" borderId="23" xfId="52" applyNumberFormat="1" applyFont="1" applyBorder="1">
      <alignment/>
      <protection/>
    </xf>
    <xf numFmtId="1" fontId="22" fillId="0" borderId="22" xfId="52" applyNumberFormat="1" applyFont="1" applyBorder="1">
      <alignment/>
      <protection/>
    </xf>
    <xf numFmtId="1" fontId="23" fillId="0" borderId="10" xfId="52" applyNumberFormat="1" applyFont="1" applyBorder="1">
      <alignment/>
      <protection/>
    </xf>
    <xf numFmtId="1" fontId="5" fillId="35" borderId="30" xfId="52" applyNumberFormat="1" applyFont="1" applyFill="1" applyBorder="1">
      <alignment/>
      <protection/>
    </xf>
    <xf numFmtId="1" fontId="22" fillId="35" borderId="23" xfId="52" applyNumberFormat="1" applyFont="1" applyFill="1" applyBorder="1">
      <alignment/>
      <protection/>
    </xf>
    <xf numFmtId="1" fontId="22" fillId="35" borderId="22" xfId="52" applyNumberFormat="1" applyFont="1" applyFill="1" applyBorder="1">
      <alignment/>
      <protection/>
    </xf>
    <xf numFmtId="1" fontId="23" fillId="35" borderId="10" xfId="52" applyNumberFormat="1" applyFont="1" applyFill="1" applyBorder="1">
      <alignment/>
      <protection/>
    </xf>
    <xf numFmtId="1" fontId="23" fillId="0" borderId="10" xfId="52" applyNumberFormat="1" applyFont="1" applyFill="1" applyBorder="1">
      <alignment/>
      <protection/>
    </xf>
    <xf numFmtId="1" fontId="5" fillId="35" borderId="27" xfId="52" applyNumberFormat="1" applyFont="1" applyFill="1" applyBorder="1">
      <alignment/>
      <protection/>
    </xf>
    <xf numFmtId="1" fontId="22" fillId="35" borderId="0" xfId="52" applyNumberFormat="1" applyFont="1" applyFill="1" applyBorder="1">
      <alignment/>
      <protection/>
    </xf>
    <xf numFmtId="1" fontId="22" fillId="35" borderId="31" xfId="52" applyNumberFormat="1" applyFont="1" applyFill="1" applyBorder="1">
      <alignment/>
      <protection/>
    </xf>
    <xf numFmtId="1" fontId="22" fillId="0" borderId="32" xfId="52" applyNumberFormat="1" applyFont="1" applyBorder="1" applyAlignment="1">
      <alignment horizontal="center"/>
      <protection/>
    </xf>
    <xf numFmtId="1" fontId="22" fillId="0" borderId="10" xfId="52" applyNumberFormat="1" applyFont="1" applyBorder="1" applyAlignment="1">
      <alignment horizontal="center"/>
      <protection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2" fillId="36" borderId="10" xfId="0" applyNumberFormat="1" applyFont="1" applyFill="1" applyBorder="1" applyAlignment="1">
      <alignment horizontal="center" vertical="center"/>
    </xf>
    <xf numFmtId="49" fontId="29" fillId="36" borderId="10" xfId="0" applyNumberFormat="1" applyFont="1" applyFill="1" applyBorder="1" applyAlignment="1">
      <alignment horizontal="left" vertical="center" wrapText="1"/>
    </xf>
    <xf numFmtId="0" fontId="33" fillId="36" borderId="10" xfId="0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35" fillId="0" borderId="11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35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35" fillId="0" borderId="10" xfId="0" applyFont="1" applyBorder="1" applyAlignment="1">
      <alignment/>
    </xf>
    <xf numFmtId="0" fontId="35" fillId="35" borderId="16" xfId="0" applyFont="1" applyFill="1" applyBorder="1" applyAlignment="1">
      <alignment/>
    </xf>
    <xf numFmtId="0" fontId="27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6" fillId="0" borderId="33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41" fillId="36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6" fillId="0" borderId="30" xfId="0" applyFont="1" applyBorder="1" applyAlignment="1">
      <alignment horizontal="center"/>
    </xf>
    <xf numFmtId="0" fontId="26" fillId="0" borderId="10" xfId="0" applyFont="1" applyBorder="1" applyAlignment="1">
      <alignment/>
    </xf>
    <xf numFmtId="3" fontId="26" fillId="0" borderId="11" xfId="0" applyNumberFormat="1" applyFont="1" applyBorder="1" applyAlignment="1">
      <alignment horizontal="center"/>
    </xf>
    <xf numFmtId="3" fontId="27" fillId="34" borderId="11" xfId="0" applyNumberFormat="1" applyFont="1" applyFill="1" applyBorder="1" applyAlignment="1">
      <alignment horizontal="center"/>
    </xf>
    <xf numFmtId="3" fontId="31" fillId="0" borderId="36" xfId="0" applyNumberFormat="1" applyFont="1" applyBorder="1" applyAlignment="1">
      <alignment horizontal="center"/>
    </xf>
    <xf numFmtId="0" fontId="26" fillId="36" borderId="37" xfId="0" applyNumberFormat="1" applyFont="1" applyFill="1" applyBorder="1" applyAlignment="1">
      <alignment horizontal="center"/>
    </xf>
    <xf numFmtId="0" fontId="26" fillId="36" borderId="38" xfId="0" applyNumberFormat="1" applyFont="1" applyFill="1" applyBorder="1" applyAlignment="1">
      <alignment horizontal="center"/>
    </xf>
    <xf numFmtId="3" fontId="26" fillId="36" borderId="38" xfId="0" applyNumberFormat="1" applyFont="1" applyFill="1" applyBorder="1" applyAlignment="1">
      <alignment horizontal="center"/>
    </xf>
    <xf numFmtId="3" fontId="27" fillId="36" borderId="10" xfId="0" applyNumberFormat="1" applyFont="1" applyFill="1" applyBorder="1" applyAlignment="1">
      <alignment horizontal="center"/>
    </xf>
    <xf numFmtId="0" fontId="31" fillId="36" borderId="39" xfId="0" applyNumberFormat="1" applyFont="1" applyFill="1" applyBorder="1" applyAlignment="1">
      <alignment horizontal="center"/>
    </xf>
    <xf numFmtId="0" fontId="26" fillId="33" borderId="40" xfId="0" applyFont="1" applyFill="1" applyBorder="1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6" fillId="0" borderId="40" xfId="0" applyFont="1" applyBorder="1" applyAlignment="1">
      <alignment horizontal="center"/>
    </xf>
    <xf numFmtId="3" fontId="26" fillId="0" borderId="10" xfId="0" applyNumberFormat="1" applyFont="1" applyBorder="1" applyAlignment="1">
      <alignment horizontal="center"/>
    </xf>
    <xf numFmtId="3" fontId="27" fillId="34" borderId="10" xfId="0" applyNumberFormat="1" applyFont="1" applyFill="1" applyBorder="1" applyAlignment="1">
      <alignment horizontal="center"/>
    </xf>
    <xf numFmtId="3" fontId="31" fillId="0" borderId="12" xfId="0" applyNumberFormat="1" applyFont="1" applyBorder="1" applyAlignment="1">
      <alignment horizontal="center"/>
    </xf>
    <xf numFmtId="0" fontId="26" fillId="36" borderId="40" xfId="0" applyNumberFormat="1" applyFont="1" applyFill="1" applyBorder="1" applyAlignment="1">
      <alignment horizontal="center"/>
    </xf>
    <xf numFmtId="0" fontId="26" fillId="36" borderId="10" xfId="0" applyNumberFormat="1" applyFont="1" applyFill="1" applyBorder="1" applyAlignment="1">
      <alignment horizontal="center"/>
    </xf>
    <xf numFmtId="3" fontId="26" fillId="36" borderId="10" xfId="0" applyNumberFormat="1" applyFont="1" applyFill="1" applyBorder="1" applyAlignment="1">
      <alignment horizontal="center"/>
    </xf>
    <xf numFmtId="0" fontId="31" fillId="36" borderId="41" xfId="0" applyNumberFormat="1" applyFont="1" applyFill="1" applyBorder="1" applyAlignment="1">
      <alignment horizontal="center"/>
    </xf>
    <xf numFmtId="3" fontId="42" fillId="0" borderId="33" xfId="0" applyNumberFormat="1" applyFont="1" applyBorder="1" applyAlignment="1">
      <alignment horizontal="center"/>
    </xf>
    <xf numFmtId="0" fontId="42" fillId="36" borderId="35" xfId="0" applyNumberFormat="1" applyFont="1" applyFill="1" applyBorder="1" applyAlignment="1">
      <alignment horizontal="center"/>
    </xf>
    <xf numFmtId="3" fontId="42" fillId="36" borderId="33" xfId="0" applyNumberFormat="1" applyFont="1" applyFill="1" applyBorder="1" applyAlignment="1">
      <alignment horizontal="center"/>
    </xf>
    <xf numFmtId="3" fontId="27" fillId="36" borderId="33" xfId="0" applyNumberFormat="1" applyFont="1" applyFill="1" applyBorder="1" applyAlignment="1">
      <alignment horizontal="center"/>
    </xf>
    <xf numFmtId="3" fontId="42" fillId="36" borderId="34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0" fontId="27" fillId="35" borderId="10" xfId="0" applyFont="1" applyFill="1" applyBorder="1" applyAlignment="1">
      <alignment horizontal="center" vertical="center"/>
    </xf>
    <xf numFmtId="0" fontId="27" fillId="35" borderId="10" xfId="0" applyNumberFormat="1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1" xfId="0" applyFont="1" applyBorder="1" applyAlignment="1">
      <alignment/>
    </xf>
    <xf numFmtId="0" fontId="35" fillId="0" borderId="10" xfId="0" applyFont="1" applyBorder="1" applyAlignment="1">
      <alignment/>
    </xf>
    <xf numFmtId="49" fontId="45" fillId="0" borderId="4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3" fontId="11" fillId="0" borderId="40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wrapText="1"/>
    </xf>
    <xf numFmtId="3" fontId="11" fillId="0" borderId="22" xfId="0" applyNumberFormat="1" applyFont="1" applyBorder="1" applyAlignment="1">
      <alignment horizontal="center" wrapText="1"/>
    </xf>
    <xf numFmtId="3" fontId="48" fillId="0" borderId="10" xfId="0" applyNumberFormat="1" applyFont="1" applyBorder="1" applyAlignment="1">
      <alignment horizontal="center" wrapText="1"/>
    </xf>
    <xf numFmtId="0" fontId="48" fillId="0" borderId="41" xfId="0" applyNumberFormat="1" applyFont="1" applyBorder="1" applyAlignment="1">
      <alignment horizontal="center"/>
    </xf>
    <xf numFmtId="3" fontId="48" fillId="0" borderId="4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/>
    </xf>
    <xf numFmtId="3" fontId="48" fillId="0" borderId="10" xfId="0" applyNumberFormat="1" applyFont="1" applyFill="1" applyBorder="1" applyAlignment="1">
      <alignment horizontal="center" wrapText="1"/>
    </xf>
    <xf numFmtId="3" fontId="11" fillId="0" borderId="41" xfId="0" applyNumberFormat="1" applyFont="1" applyFill="1" applyBorder="1" applyAlignment="1">
      <alignment horizontal="center" wrapText="1"/>
    </xf>
    <xf numFmtId="0" fontId="32" fillId="35" borderId="40" xfId="0" applyFont="1" applyFill="1" applyBorder="1" applyAlignment="1">
      <alignment/>
    </xf>
    <xf numFmtId="3" fontId="11" fillId="35" borderId="40" xfId="0" applyNumberFormat="1" applyFont="1" applyFill="1" applyBorder="1" applyAlignment="1">
      <alignment horizontal="center"/>
    </xf>
    <xf numFmtId="0" fontId="11" fillId="35" borderId="12" xfId="0" applyNumberFormat="1" applyFont="1" applyFill="1" applyBorder="1" applyAlignment="1">
      <alignment horizontal="center" wrapText="1"/>
    </xf>
    <xf numFmtId="3" fontId="11" fillId="35" borderId="22" xfId="0" applyNumberFormat="1" applyFont="1" applyFill="1" applyBorder="1" applyAlignment="1">
      <alignment horizontal="center" wrapText="1"/>
    </xf>
    <xf numFmtId="3" fontId="48" fillId="35" borderId="10" xfId="0" applyNumberFormat="1" applyFont="1" applyFill="1" applyBorder="1" applyAlignment="1">
      <alignment horizontal="center" wrapText="1"/>
    </xf>
    <xf numFmtId="0" fontId="48" fillId="35" borderId="41" xfId="0" applyNumberFormat="1" applyFont="1" applyFill="1" applyBorder="1" applyAlignment="1">
      <alignment horizontal="center"/>
    </xf>
    <xf numFmtId="3" fontId="48" fillId="35" borderId="40" xfId="0" applyNumberFormat="1" applyFont="1" applyFill="1" applyBorder="1" applyAlignment="1">
      <alignment horizontal="center"/>
    </xf>
    <xf numFmtId="3" fontId="48" fillId="35" borderId="10" xfId="0" applyNumberFormat="1" applyFont="1" applyFill="1" applyBorder="1" applyAlignment="1">
      <alignment horizontal="center"/>
    </xf>
    <xf numFmtId="3" fontId="11" fillId="35" borderId="41" xfId="0" applyNumberFormat="1" applyFont="1" applyFill="1" applyBorder="1" applyAlignment="1">
      <alignment horizontal="center" wrapText="1"/>
    </xf>
    <xf numFmtId="0" fontId="11" fillId="0" borderId="12" xfId="0" applyNumberFormat="1" applyFont="1" applyFill="1" applyBorder="1" applyAlignment="1">
      <alignment horizontal="center" wrapText="1"/>
    </xf>
    <xf numFmtId="0" fontId="10" fillId="35" borderId="16" xfId="0" applyFont="1" applyFill="1" applyBorder="1" applyAlignment="1">
      <alignment/>
    </xf>
    <xf numFmtId="3" fontId="11" fillId="0" borderId="35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3" fontId="11" fillId="0" borderId="42" xfId="0" applyNumberFormat="1" applyFont="1" applyBorder="1" applyAlignment="1">
      <alignment horizontal="center" wrapText="1"/>
    </xf>
    <xf numFmtId="3" fontId="11" fillId="0" borderId="33" xfId="0" applyNumberFormat="1" applyFont="1" applyBorder="1" applyAlignment="1">
      <alignment horizontal="center" wrapText="1"/>
    </xf>
    <xf numFmtId="3" fontId="11" fillId="0" borderId="34" xfId="0" applyNumberFormat="1" applyFont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 wrapText="1"/>
    </xf>
    <xf numFmtId="3" fontId="11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10" fillId="35" borderId="17" xfId="0" applyNumberFormat="1" applyFont="1" applyFill="1" applyBorder="1" applyAlignment="1">
      <alignment horizontal="center" vertical="top" wrapText="1"/>
    </xf>
    <xf numFmtId="0" fontId="11" fillId="3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35" fillId="35" borderId="10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22" fillId="0" borderId="10" xfId="0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0" fontId="3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7" fillId="0" borderId="44" xfId="0" applyFont="1" applyBorder="1" applyAlignment="1">
      <alignment horizontal="center" vertical="center" wrapText="1"/>
    </xf>
    <xf numFmtId="0" fontId="58" fillId="0" borderId="44" xfId="0" applyFont="1" applyBorder="1" applyAlignment="1">
      <alignment horizontal="center" vertical="center" wrapText="1"/>
    </xf>
    <xf numFmtId="0" fontId="59" fillId="0" borderId="11" xfId="0" applyNumberFormat="1" applyFont="1" applyBorder="1" applyAlignment="1">
      <alignment horizontal="center" vertical="center"/>
    </xf>
    <xf numFmtId="0" fontId="57" fillId="0" borderId="45" xfId="0" applyFont="1" applyBorder="1" applyAlignment="1">
      <alignment horizontal="center" vertical="center" wrapText="1"/>
    </xf>
    <xf numFmtId="3" fontId="58" fillId="0" borderId="46" xfId="0" applyNumberFormat="1" applyFont="1" applyBorder="1" applyAlignment="1">
      <alignment horizontal="center" vertical="center"/>
    </xf>
    <xf numFmtId="0" fontId="59" fillId="0" borderId="10" xfId="0" applyNumberFormat="1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 wrapText="1"/>
    </xf>
    <xf numFmtId="0" fontId="35" fillId="35" borderId="16" xfId="0" applyFont="1" applyFill="1" applyBorder="1" applyAlignment="1">
      <alignment/>
    </xf>
    <xf numFmtId="3" fontId="58" fillId="0" borderId="47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0" fontId="47" fillId="0" borderId="47" xfId="0" applyFont="1" applyBorder="1" applyAlignment="1">
      <alignment wrapText="1"/>
    </xf>
    <xf numFmtId="3" fontId="56" fillId="0" borderId="48" xfId="0" applyNumberFormat="1" applyFont="1" applyBorder="1" applyAlignment="1">
      <alignment horizontal="center" vertical="center" wrapText="1"/>
    </xf>
    <xf numFmtId="0" fontId="61" fillId="0" borderId="49" xfId="0" applyNumberFormat="1" applyFont="1" applyBorder="1" applyAlignment="1">
      <alignment horizontal="center" vertical="center" wrapText="1"/>
    </xf>
    <xf numFmtId="0" fontId="61" fillId="0" borderId="5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3" fontId="58" fillId="0" borderId="51" xfId="0" applyNumberFormat="1" applyFont="1" applyBorder="1" applyAlignment="1">
      <alignment horizontal="center" vertical="center"/>
    </xf>
    <xf numFmtId="0" fontId="59" fillId="0" borderId="0" xfId="0" applyNumberFormat="1" applyFont="1" applyBorder="1" applyAlignment="1">
      <alignment horizontal="center" vertical="center"/>
    </xf>
    <xf numFmtId="0" fontId="59" fillId="0" borderId="26" xfId="0" applyNumberFormat="1" applyFont="1" applyBorder="1" applyAlignment="1">
      <alignment horizontal="center" vertical="center"/>
    </xf>
    <xf numFmtId="3" fontId="58" fillId="0" borderId="36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0" fontId="59" fillId="0" borderId="46" xfId="0" applyNumberFormat="1" applyFont="1" applyBorder="1" applyAlignment="1">
      <alignment horizontal="center" vertical="center"/>
    </xf>
    <xf numFmtId="0" fontId="63" fillId="0" borderId="0" xfId="53" applyFont="1" applyAlignment="1">
      <alignment horizontal="center"/>
      <protection/>
    </xf>
    <xf numFmtId="0" fontId="63" fillId="0" borderId="0" xfId="53" applyFont="1">
      <alignment/>
      <protection/>
    </xf>
    <xf numFmtId="0" fontId="64" fillId="0" borderId="0" xfId="53" applyFont="1">
      <alignment/>
      <protection/>
    </xf>
    <xf numFmtId="0" fontId="65" fillId="0" borderId="0" xfId="53" applyFont="1">
      <alignment/>
      <protection/>
    </xf>
    <xf numFmtId="3" fontId="66" fillId="0" borderId="0" xfId="53" applyNumberFormat="1" applyFont="1" applyAlignment="1">
      <alignment horizontal="center"/>
      <protection/>
    </xf>
    <xf numFmtId="3" fontId="63" fillId="0" borderId="0" xfId="53" applyNumberFormat="1" applyFont="1" applyAlignment="1">
      <alignment horizontal="center"/>
      <protection/>
    </xf>
    <xf numFmtId="9" fontId="66" fillId="0" borderId="0" xfId="58" applyFont="1" applyAlignment="1">
      <alignment horizontal="center"/>
    </xf>
    <xf numFmtId="0" fontId="67" fillId="0" borderId="0" xfId="53" applyFont="1" applyAlignment="1">
      <alignment horizontal="left"/>
      <protection/>
    </xf>
    <xf numFmtId="0" fontId="66" fillId="0" borderId="0" xfId="53" applyFont="1">
      <alignment/>
      <protection/>
    </xf>
    <xf numFmtId="0" fontId="44" fillId="0" borderId="0" xfId="53" applyFont="1" applyAlignment="1">
      <alignment horizontal="right" vertical="top" wrapText="1"/>
      <protection/>
    </xf>
    <xf numFmtId="0" fontId="65" fillId="0" borderId="0" xfId="53" applyFont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73" fillId="0" borderId="0" xfId="0" applyFont="1" applyBorder="1" applyAlignment="1">
      <alignment horizontal="center" vertical="top" wrapText="1"/>
    </xf>
    <xf numFmtId="0" fontId="74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3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23" fillId="0" borderId="30" xfId="0" applyFont="1" applyBorder="1" applyAlignment="1">
      <alignment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0" xfId="0" applyNumberFormat="1" applyFont="1" applyBorder="1" applyAlignment="1">
      <alignment horizontal="center" wrapText="1"/>
    </xf>
    <xf numFmtId="0" fontId="23" fillId="0" borderId="11" xfId="0" applyNumberFormat="1" applyFont="1" applyBorder="1" applyAlignment="1">
      <alignment horizontal="center" wrapText="1"/>
    </xf>
    <xf numFmtId="0" fontId="22" fillId="0" borderId="43" xfId="0" applyFont="1" applyBorder="1" applyAlignment="1">
      <alignment horizontal="center" wrapText="1"/>
    </xf>
    <xf numFmtId="0" fontId="0" fillId="36" borderId="52" xfId="0" applyFont="1" applyFill="1" applyBorder="1" applyAlignment="1">
      <alignment horizontal="center"/>
    </xf>
    <xf numFmtId="0" fontId="23" fillId="36" borderId="40" xfId="0" applyFont="1" applyFill="1" applyBorder="1" applyAlignment="1">
      <alignment/>
    </xf>
    <xf numFmtId="0" fontId="23" fillId="36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22" fillId="36" borderId="12" xfId="0" applyFont="1" applyFill="1" applyBorder="1" applyAlignment="1">
      <alignment horizontal="center"/>
    </xf>
    <xf numFmtId="0" fontId="22" fillId="36" borderId="40" xfId="0" applyNumberFormat="1" applyFont="1" applyFill="1" applyBorder="1" applyAlignment="1">
      <alignment horizontal="center" wrapText="1"/>
    </xf>
    <xf numFmtId="0" fontId="23" fillId="36" borderId="11" xfId="0" applyNumberFormat="1" applyFont="1" applyFill="1" applyBorder="1" applyAlignment="1">
      <alignment horizontal="center" wrapText="1"/>
    </xf>
    <xf numFmtId="0" fontId="22" fillId="36" borderId="41" xfId="0" applyFont="1" applyFill="1" applyBorder="1" applyAlignment="1">
      <alignment horizontal="center" wrapText="1"/>
    </xf>
    <xf numFmtId="0" fontId="0" fillId="0" borderId="52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40" xfId="0" applyNumberFormat="1" applyFont="1" applyBorder="1" applyAlignment="1">
      <alignment horizontal="center" wrapText="1"/>
    </xf>
    <xf numFmtId="0" fontId="22" fillId="0" borderId="41" xfId="0" applyFont="1" applyBorder="1" applyAlignment="1">
      <alignment horizontal="center" wrapText="1"/>
    </xf>
    <xf numFmtId="0" fontId="26" fillId="0" borderId="0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3" xfId="0" applyFont="1" applyBorder="1" applyAlignment="1">
      <alignment horizontal="center"/>
    </xf>
    <xf numFmtId="0" fontId="27" fillId="0" borderId="35" xfId="0" applyFont="1" applyBorder="1" applyAlignment="1">
      <alignment horizontal="center" wrapText="1"/>
    </xf>
    <xf numFmtId="0" fontId="27" fillId="0" borderId="33" xfId="0" applyNumberFormat="1" applyFont="1" applyBorder="1" applyAlignment="1">
      <alignment horizontal="center" wrapText="1"/>
    </xf>
    <xf numFmtId="0" fontId="27" fillId="0" borderId="5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1" fontId="27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1" fontId="27" fillId="35" borderId="10" xfId="0" applyNumberFormat="1" applyFont="1" applyFill="1" applyBorder="1" applyAlignment="1">
      <alignment horizontal="center"/>
    </xf>
    <xf numFmtId="0" fontId="26" fillId="35" borderId="10" xfId="0" applyNumberFormat="1" applyFont="1" applyFill="1" applyBorder="1" applyAlignment="1">
      <alignment horizontal="center"/>
    </xf>
    <xf numFmtId="0" fontId="37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 wrapText="1"/>
    </xf>
    <xf numFmtId="10" fontId="10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0" fontId="23" fillId="33" borderId="10" xfId="0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" wrapText="1"/>
    </xf>
    <xf numFmtId="10" fontId="10" fillId="33" borderId="10" xfId="0" applyNumberFormat="1" applyFont="1" applyFill="1" applyBorder="1" applyAlignment="1">
      <alignment horizontal="center" wrapText="1"/>
    </xf>
    <xf numFmtId="0" fontId="11" fillId="33" borderId="10" xfId="0" applyNumberFormat="1" applyFont="1" applyFill="1" applyBorder="1" applyAlignment="1">
      <alignment horizontal="center" wrapText="1"/>
    </xf>
    <xf numFmtId="1" fontId="11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wrapText="1"/>
    </xf>
    <xf numFmtId="10" fontId="10" fillId="0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Fill="1" applyBorder="1" applyAlignment="1">
      <alignment horizontal="center" wrapText="1"/>
    </xf>
    <xf numFmtId="1" fontId="11" fillId="0" borderId="10" xfId="0" applyNumberFormat="1" applyFont="1" applyFill="1" applyBorder="1" applyAlignment="1">
      <alignment horizontal="center" wrapText="1"/>
    </xf>
    <xf numFmtId="0" fontId="5" fillId="0" borderId="33" xfId="0" applyNumberFormat="1" applyFont="1" applyBorder="1" applyAlignment="1">
      <alignment horizontal="center"/>
    </xf>
    <xf numFmtId="0" fontId="22" fillId="0" borderId="33" xfId="0" applyNumberFormat="1" applyFont="1" applyBorder="1" applyAlignment="1">
      <alignment horizontal="center"/>
    </xf>
    <xf numFmtId="0" fontId="11" fillId="0" borderId="33" xfId="0" applyNumberFormat="1" applyFont="1" applyBorder="1" applyAlignment="1">
      <alignment horizontal="center" wrapText="1"/>
    </xf>
    <xf numFmtId="10" fontId="10" fillId="0" borderId="33" xfId="0" applyNumberFormat="1" applyFont="1" applyBorder="1" applyAlignment="1">
      <alignment horizontal="center" wrapText="1"/>
    </xf>
    <xf numFmtId="1" fontId="11" fillId="0" borderId="33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wrapText="1"/>
    </xf>
    <xf numFmtId="0" fontId="22" fillId="0" borderId="54" xfId="0" applyFont="1" applyBorder="1" applyAlignment="1">
      <alignment horizontal="center" wrapText="1"/>
    </xf>
    <xf numFmtId="0" fontId="22" fillId="0" borderId="47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4" fontId="2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47" fillId="0" borderId="47" xfId="0" applyFont="1" applyBorder="1" applyAlignment="1">
      <alignment horizontal="center" vertical="center" wrapText="1"/>
    </xf>
    <xf numFmtId="0" fontId="32" fillId="0" borderId="55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fill" vertical="center" wrapText="1"/>
    </xf>
    <xf numFmtId="0" fontId="0" fillId="0" borderId="0" xfId="0" applyAlignment="1">
      <alignment horizontal="fill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3" fontId="63" fillId="0" borderId="0" xfId="53" applyNumberFormat="1" applyFont="1" applyAlignment="1">
      <alignment horizontal="left" wrapText="1"/>
      <protection/>
    </xf>
    <xf numFmtId="3" fontId="42" fillId="0" borderId="10" xfId="0" applyNumberFormat="1" applyFont="1" applyBorder="1" applyAlignment="1">
      <alignment horizontal="center" vertical="center"/>
    </xf>
    <xf numFmtId="3" fontId="60" fillId="0" borderId="10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/>
    </xf>
    <xf numFmtId="3" fontId="42" fillId="0" borderId="54" xfId="0" applyNumberFormat="1" applyFont="1" applyBorder="1" applyAlignment="1">
      <alignment horizontal="center" vertical="center"/>
    </xf>
    <xf numFmtId="3" fontId="42" fillId="0" borderId="47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4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4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45" fillId="0" borderId="39" xfId="0" applyNumberFormat="1" applyFont="1" applyBorder="1" applyAlignment="1">
      <alignment horizontal="center" vertical="center" wrapText="1"/>
    </xf>
    <xf numFmtId="49" fontId="45" fillId="0" borderId="41" xfId="0" applyNumberFormat="1" applyFont="1" applyBorder="1" applyAlignment="1">
      <alignment horizontal="center" vertical="center" wrapText="1"/>
    </xf>
    <xf numFmtId="49" fontId="45" fillId="33" borderId="37" xfId="0" applyNumberFormat="1" applyFont="1" applyFill="1" applyBorder="1" applyAlignment="1">
      <alignment horizontal="center" vertical="center" wrapText="1"/>
    </xf>
    <xf numFmtId="49" fontId="45" fillId="33" borderId="38" xfId="0" applyNumberFormat="1" applyFont="1" applyFill="1" applyBorder="1" applyAlignment="1">
      <alignment horizontal="center" vertical="center" wrapText="1"/>
    </xf>
    <xf numFmtId="0" fontId="46" fillId="33" borderId="38" xfId="0" applyFont="1" applyFill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left" wrapText="1"/>
    </xf>
    <xf numFmtId="0" fontId="22" fillId="0" borderId="53" xfId="0" applyFont="1" applyBorder="1" applyAlignment="1">
      <alignment horizontal="left" wrapText="1"/>
    </xf>
    <xf numFmtId="49" fontId="0" fillId="0" borderId="0" xfId="0" applyNumberFormat="1" applyAlignment="1">
      <alignment vertical="top" wrapText="1"/>
    </xf>
    <xf numFmtId="0" fontId="26" fillId="0" borderId="63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22" fillId="0" borderId="64" xfId="0" applyNumberFormat="1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49" fontId="32" fillId="0" borderId="62" xfId="0" applyNumberFormat="1" applyFont="1" applyBorder="1" applyAlignment="1">
      <alignment horizontal="center" vertical="center" wrapText="1"/>
    </xf>
    <xf numFmtId="49" fontId="32" fillId="0" borderId="27" xfId="0" applyNumberFormat="1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49" fontId="32" fillId="0" borderId="60" xfId="0" applyNumberFormat="1" applyFont="1" applyBorder="1" applyAlignment="1">
      <alignment horizontal="center" vertical="center" wrapText="1"/>
    </xf>
    <xf numFmtId="49" fontId="32" fillId="0" borderId="51" xfId="0" applyNumberFormat="1" applyFont="1" applyBorder="1" applyAlignment="1">
      <alignment horizontal="center" vertical="center" wrapText="1"/>
    </xf>
    <xf numFmtId="0" fontId="47" fillId="0" borderId="36" xfId="0" applyFont="1" applyBorder="1" applyAlignment="1">
      <alignment horizontal="center" vertical="center" wrapText="1"/>
    </xf>
    <xf numFmtId="49" fontId="17" fillId="0" borderId="32" xfId="0" applyNumberFormat="1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49" fontId="45" fillId="0" borderId="68" xfId="0" applyNumberFormat="1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9" fontId="45" fillId="0" borderId="38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42" xfId="0" applyNumberFormat="1" applyFont="1" applyBorder="1" applyAlignment="1">
      <alignment horizontal="center"/>
    </xf>
    <xf numFmtId="0" fontId="27" fillId="0" borderId="69" xfId="0" applyNumberFormat="1" applyFont="1" applyBorder="1" applyAlignment="1">
      <alignment horizontal="center"/>
    </xf>
    <xf numFmtId="0" fontId="37" fillId="0" borderId="63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6" fillId="36" borderId="37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center" vertical="center" wrapText="1"/>
    </xf>
    <xf numFmtId="0" fontId="6" fillId="36" borderId="3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49" fontId="28" fillId="0" borderId="10" xfId="0" applyNumberFormat="1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29" fillId="0" borderId="58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1" fillId="34" borderId="12" xfId="0" applyFont="1" applyFill="1" applyBorder="1" applyAlignment="1">
      <alignment horizontal="center" wrapText="1"/>
    </xf>
    <xf numFmtId="0" fontId="11" fillId="34" borderId="47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21" fillId="0" borderId="22" xfId="52" applyFont="1" applyBorder="1" applyAlignment="1">
      <alignment horizontal="center"/>
      <protection/>
    </xf>
    <xf numFmtId="0" fontId="21" fillId="0" borderId="71" xfId="52" applyFont="1" applyBorder="1" applyAlignment="1">
      <alignment horizontal="center"/>
      <protection/>
    </xf>
    <xf numFmtId="0" fontId="22" fillId="0" borderId="32" xfId="52" applyFont="1" applyBorder="1" applyAlignment="1">
      <alignment horizontal="center"/>
      <protection/>
    </xf>
    <xf numFmtId="0" fontId="22" fillId="0" borderId="67" xfId="52" applyFont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24" xfId="52" applyFont="1" applyBorder="1" applyAlignment="1">
      <alignment horizontal="center"/>
      <protection/>
    </xf>
    <xf numFmtId="0" fontId="21" fillId="0" borderId="72" xfId="52" applyFont="1" applyBorder="1" applyAlignment="1">
      <alignment horizontal="center"/>
      <protection/>
    </xf>
    <xf numFmtId="0" fontId="21" fillId="0" borderId="73" xfId="52" applyFont="1" applyBorder="1" applyAlignment="1">
      <alignment horizontal="center"/>
      <protection/>
    </xf>
    <xf numFmtId="0" fontId="21" fillId="0" borderId="74" xfId="52" applyFont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21" fillId="0" borderId="25" xfId="52" applyFont="1" applyBorder="1" applyAlignment="1">
      <alignment horizontal="center"/>
      <protection/>
    </xf>
    <xf numFmtId="0" fontId="21" fillId="0" borderId="31" xfId="52" applyFont="1" applyBorder="1" applyAlignment="1">
      <alignment horizontal="center"/>
      <protection/>
    </xf>
    <xf numFmtId="0" fontId="21" fillId="0" borderId="75" xfId="52" applyFont="1" applyBorder="1" applyAlignment="1">
      <alignment horizontal="center"/>
      <protection/>
    </xf>
    <xf numFmtId="0" fontId="21" fillId="0" borderId="76" xfId="52" applyFont="1" applyBorder="1" applyAlignment="1">
      <alignment horizontal="center"/>
      <protection/>
    </xf>
    <xf numFmtId="0" fontId="21" fillId="0" borderId="77" xfId="52" applyFont="1" applyBorder="1" applyAlignment="1">
      <alignment horizontal="center"/>
      <protection/>
    </xf>
    <xf numFmtId="0" fontId="21" fillId="0" borderId="78" xfId="52" applyFont="1" applyBorder="1" applyAlignment="1">
      <alignment horizontal="center"/>
      <protection/>
    </xf>
    <xf numFmtId="0" fontId="4" fillId="0" borderId="68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25" xfId="52" applyFont="1" applyBorder="1" applyAlignment="1">
      <alignment horizontal="center"/>
      <protection/>
    </xf>
    <xf numFmtId="0" fontId="5" fillId="0" borderId="62" xfId="52" applyFont="1" applyBorder="1" applyAlignment="1">
      <alignment horizontal="center" vertical="center"/>
      <protection/>
    </xf>
    <xf numFmtId="0" fontId="5" fillId="0" borderId="27" xfId="52" applyFont="1" applyBorder="1" applyAlignment="1">
      <alignment horizontal="center" vertical="center"/>
      <protection/>
    </xf>
    <xf numFmtId="0" fontId="5" fillId="0" borderId="19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63" xfId="52" applyFont="1" applyBorder="1" applyAlignment="1">
      <alignment horizontal="center" vertical="center"/>
      <protection/>
    </xf>
    <xf numFmtId="0" fontId="5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5" fillId="0" borderId="63" xfId="52" applyFont="1" applyBorder="1" applyAlignment="1">
      <alignment vertical="top"/>
      <protection/>
    </xf>
    <xf numFmtId="1" fontId="23" fillId="0" borderId="0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top" wrapText="1"/>
    </xf>
    <xf numFmtId="49" fontId="92" fillId="34" borderId="10" xfId="0" applyNumberFormat="1" applyFont="1" applyFill="1" applyBorder="1" applyAlignment="1">
      <alignment horizontal="left" vertical="center" wrapText="1"/>
    </xf>
    <xf numFmtId="0" fontId="29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49" fontId="92" fillId="33" borderId="10" xfId="0" applyNumberFormat="1" applyFont="1" applyFill="1" applyBorder="1" applyAlignment="1">
      <alignment horizontal="left" vertical="center" wrapText="1"/>
    </xf>
    <xf numFmtId="0" fontId="29" fillId="33" borderId="10" xfId="0" applyNumberFormat="1" applyFont="1" applyFill="1" applyBorder="1" applyAlignment="1">
      <alignment horizontal="center" vertical="center" wrapText="1"/>
    </xf>
    <xf numFmtId="49" fontId="93" fillId="0" borderId="10" xfId="0" applyNumberFormat="1" applyFont="1" applyBorder="1" applyAlignment="1">
      <alignment vertical="center" wrapText="1"/>
    </xf>
    <xf numFmtId="3" fontId="94" fillId="34" borderId="10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12" borderId="10" xfId="0" applyFont="1" applyFill="1" applyBorder="1" applyAlignment="1">
      <alignment horizontal="center"/>
    </xf>
    <xf numFmtId="0" fontId="0" fillId="12" borderId="11" xfId="0" applyFill="1" applyBorder="1" applyAlignment="1">
      <alignment/>
    </xf>
    <xf numFmtId="0" fontId="35" fillId="12" borderId="10" xfId="0" applyFont="1" applyFill="1" applyBorder="1" applyAlignment="1">
      <alignment/>
    </xf>
    <xf numFmtId="0" fontId="57" fillId="12" borderId="45" xfId="0" applyFont="1" applyFill="1" applyBorder="1" applyAlignment="1">
      <alignment horizontal="center" vertical="center" wrapText="1"/>
    </xf>
    <xf numFmtId="3" fontId="58" fillId="12" borderId="46" xfId="0" applyNumberFormat="1" applyFont="1" applyFill="1" applyBorder="1" applyAlignment="1">
      <alignment horizontal="center" vertical="center"/>
    </xf>
    <xf numFmtId="0" fontId="59" fillId="12" borderId="10" xfId="0" applyNumberFormat="1" applyFont="1" applyFill="1" applyBorder="1" applyAlignment="1">
      <alignment horizontal="center" vertical="center"/>
    </xf>
    <xf numFmtId="0" fontId="58" fillId="12" borderId="45" xfId="0" applyFont="1" applyFill="1" applyBorder="1" applyAlignment="1">
      <alignment horizontal="center" vertical="center" wrapText="1"/>
    </xf>
    <xf numFmtId="0" fontId="0" fillId="12" borderId="58" xfId="0" applyFill="1" applyBorder="1" applyAlignment="1">
      <alignment/>
    </xf>
    <xf numFmtId="0" fontId="35" fillId="12" borderId="16" xfId="0" applyFont="1" applyFill="1" applyBorder="1" applyAlignment="1">
      <alignment/>
    </xf>
    <xf numFmtId="0" fontId="57" fillId="12" borderId="44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40" fillId="12" borderId="10" xfId="0" applyFont="1" applyFill="1" applyBorder="1" applyAlignment="1">
      <alignment/>
    </xf>
    <xf numFmtId="0" fontId="22" fillId="12" borderId="1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/>
    </xf>
    <xf numFmtId="1" fontId="23" fillId="12" borderId="10" xfId="0" applyNumberFormat="1" applyFont="1" applyFill="1" applyBorder="1" applyAlignment="1">
      <alignment horizontal="center"/>
    </xf>
    <xf numFmtId="1" fontId="22" fillId="12" borderId="10" xfId="0" applyNumberFormat="1" applyFont="1" applyFill="1" applyBorder="1" applyAlignment="1">
      <alignment horizontal="center"/>
    </xf>
    <xf numFmtId="0" fontId="2" fillId="12" borderId="10" xfId="0" applyNumberFormat="1" applyFont="1" applyFill="1" applyBorder="1" applyAlignment="1">
      <alignment horizontal="center"/>
    </xf>
    <xf numFmtId="3" fontId="27" fillId="33" borderId="10" xfId="0" applyNumberFormat="1" applyFont="1" applyFill="1" applyBorder="1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 wrapText="1"/>
    </xf>
    <xf numFmtId="0" fontId="95" fillId="0" borderId="70" xfId="0" applyFont="1" applyBorder="1" applyAlignment="1">
      <alignment horizontal="center" vertical="center" wrapText="1"/>
    </xf>
    <xf numFmtId="0" fontId="95" fillId="0" borderId="79" xfId="0" applyFont="1" applyBorder="1" applyAlignment="1">
      <alignment horizontal="center" vertical="center" wrapText="1"/>
    </xf>
    <xf numFmtId="0" fontId="95" fillId="0" borderId="80" xfId="0" applyFont="1" applyBorder="1" applyAlignment="1">
      <alignment horizontal="center" vertical="center" wrapText="1"/>
    </xf>
    <xf numFmtId="0" fontId="95" fillId="0" borderId="81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30" xfId="0" applyFont="1" applyBorder="1" applyAlignment="1">
      <alignment/>
    </xf>
    <xf numFmtId="3" fontId="35" fillId="0" borderId="11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35" fillId="0" borderId="43" xfId="0" applyNumberFormat="1" applyFont="1" applyBorder="1" applyAlignment="1">
      <alignment horizontal="center" vertical="center"/>
    </xf>
    <xf numFmtId="0" fontId="35" fillId="12" borderId="40" xfId="0" applyFont="1" applyFill="1" applyBorder="1" applyAlignment="1">
      <alignment/>
    </xf>
    <xf numFmtId="3" fontId="35" fillId="12" borderId="10" xfId="0" applyNumberFormat="1" applyFont="1" applyFill="1" applyBorder="1" applyAlignment="1">
      <alignment horizontal="center" vertical="center"/>
    </xf>
    <xf numFmtId="0" fontId="35" fillId="12" borderId="10" xfId="0" applyNumberFormat="1" applyFont="1" applyFill="1" applyBorder="1" applyAlignment="1">
      <alignment horizontal="center" vertical="center"/>
    </xf>
    <xf numFmtId="0" fontId="35" fillId="12" borderId="41" xfId="0" applyNumberFormat="1" applyFont="1" applyFill="1" applyBorder="1" applyAlignment="1">
      <alignment horizontal="center" vertical="center"/>
    </xf>
    <xf numFmtId="0" fontId="35" fillId="0" borderId="40" xfId="0" applyFont="1" applyBorder="1" applyAlignment="1">
      <alignment/>
    </xf>
    <xf numFmtId="3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41" xfId="0" applyNumberFormat="1" applyFont="1" applyBorder="1" applyAlignment="1">
      <alignment horizontal="center" vertical="center"/>
    </xf>
    <xf numFmtId="0" fontId="35" fillId="0" borderId="82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/>
    </xf>
    <xf numFmtId="3" fontId="51" fillId="0" borderId="16" xfId="0" applyNumberFormat="1" applyFont="1" applyFill="1" applyBorder="1" applyAlignment="1">
      <alignment horizontal="center" vertical="center"/>
    </xf>
    <xf numFmtId="3" fontId="51" fillId="0" borderId="55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3" fillId="0" borderId="59" xfId="0" applyFont="1" applyBorder="1" applyAlignment="1">
      <alignment horizontal="center" vertical="center"/>
    </xf>
    <xf numFmtId="0" fontId="96" fillId="0" borderId="83" xfId="0" applyFont="1" applyBorder="1" applyAlignment="1">
      <alignment horizontal="center"/>
    </xf>
    <xf numFmtId="0" fontId="96" fillId="0" borderId="69" xfId="0" applyFont="1" applyBorder="1" applyAlignment="1">
      <alignment horizontal="center"/>
    </xf>
    <xf numFmtId="3" fontId="51" fillId="0" borderId="59" xfId="0" applyNumberFormat="1" applyFont="1" applyFill="1" applyBorder="1" applyAlignment="1">
      <alignment horizontal="center" vertical="center"/>
    </xf>
    <xf numFmtId="3" fontId="96" fillId="0" borderId="83" xfId="0" applyNumberFormat="1" applyFont="1" applyBorder="1" applyAlignment="1">
      <alignment horizontal="center"/>
    </xf>
    <xf numFmtId="3" fontId="51" fillId="0" borderId="56" xfId="0" applyNumberFormat="1" applyFont="1" applyFill="1" applyBorder="1" applyAlignment="1">
      <alignment horizontal="center" vertical="center"/>
    </xf>
    <xf numFmtId="0" fontId="51" fillId="6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 horizontal="center"/>
    </xf>
    <xf numFmtId="0" fontId="10" fillId="12" borderId="10" xfId="0" applyFont="1" applyFill="1" applyBorder="1" applyAlignment="1">
      <alignment/>
    </xf>
    <xf numFmtId="3" fontId="35" fillId="12" borderId="10" xfId="0" applyNumberFormat="1" applyFont="1" applyFill="1" applyBorder="1" applyAlignment="1">
      <alignment horizontal="center"/>
    </xf>
    <xf numFmtId="0" fontId="35" fillId="12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2495550" y="17240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7.125" style="106" customWidth="1"/>
    <col min="2" max="2" width="27.625" style="106" customWidth="1"/>
    <col min="3" max="3" width="17.625" style="106" customWidth="1"/>
    <col min="4" max="4" width="17.875" style="106" customWidth="1"/>
    <col min="5" max="5" width="12.875" style="106" customWidth="1"/>
    <col min="6" max="6" width="19.25390625" style="106" customWidth="1"/>
    <col min="7" max="16384" width="9.125" style="106" customWidth="1"/>
  </cols>
  <sheetData>
    <row r="1" spans="1:6" ht="23.25" customHeight="1">
      <c r="A1" s="386" t="s">
        <v>363</v>
      </c>
      <c r="B1" s="386"/>
      <c r="C1" s="386"/>
      <c r="D1" s="386"/>
      <c r="E1" s="386"/>
      <c r="F1" s="386"/>
    </row>
    <row r="2" spans="1:6" ht="23.25" customHeight="1">
      <c r="A2" s="386" t="s">
        <v>364</v>
      </c>
      <c r="B2" s="386"/>
      <c r="C2" s="386"/>
      <c r="D2" s="386"/>
      <c r="E2" s="386"/>
      <c r="F2" s="386"/>
    </row>
    <row r="3" spans="1:6" ht="23.25" customHeight="1">
      <c r="A3" s="386" t="s">
        <v>365</v>
      </c>
      <c r="B3" s="386"/>
      <c r="C3" s="386"/>
      <c r="D3" s="386"/>
      <c r="E3" s="386"/>
      <c r="F3" s="386"/>
    </row>
    <row r="4" spans="1:6" ht="23.25" customHeight="1">
      <c r="A4" s="386" t="s">
        <v>366</v>
      </c>
      <c r="B4" s="386"/>
      <c r="C4" s="386"/>
      <c r="D4" s="386"/>
      <c r="E4" s="386"/>
      <c r="F4" s="386"/>
    </row>
    <row r="5" spans="1:6" ht="14.25" customHeight="1">
      <c r="A5" s="340"/>
      <c r="B5" s="340"/>
      <c r="C5" s="340"/>
      <c r="D5" s="340"/>
      <c r="E5" s="340"/>
      <c r="F5" s="304"/>
    </row>
    <row r="6" spans="1:6" ht="18">
      <c r="A6" s="385" t="s">
        <v>424</v>
      </c>
      <c r="B6" s="385"/>
      <c r="C6" s="385"/>
      <c r="D6" s="385"/>
      <c r="E6" s="385"/>
      <c r="F6" s="385"/>
    </row>
    <row r="7" spans="2:5" ht="18">
      <c r="B7" s="162"/>
      <c r="C7" s="163"/>
      <c r="D7" s="163"/>
      <c r="E7" s="163"/>
    </row>
    <row r="8" spans="1:8" ht="47.25">
      <c r="A8" s="107" t="s">
        <v>160</v>
      </c>
      <c r="B8" s="108" t="s">
        <v>53</v>
      </c>
      <c r="C8" s="108" t="s">
        <v>367</v>
      </c>
      <c r="D8" s="108" t="s">
        <v>368</v>
      </c>
      <c r="E8" s="108" t="s">
        <v>200</v>
      </c>
      <c r="F8" s="108" t="s">
        <v>425</v>
      </c>
      <c r="G8"/>
      <c r="H8"/>
    </row>
    <row r="9" spans="1:6" ht="34.5" customHeight="1">
      <c r="A9" s="109">
        <v>1</v>
      </c>
      <c r="B9" s="173" t="s">
        <v>35</v>
      </c>
      <c r="C9" s="109">
        <v>353</v>
      </c>
      <c r="D9" s="109">
        <v>75</v>
      </c>
      <c r="E9" s="341">
        <v>428</v>
      </c>
      <c r="F9" s="342">
        <v>428</v>
      </c>
    </row>
    <row r="10" spans="1:8" ht="34.5" customHeight="1">
      <c r="A10" s="112">
        <v>2</v>
      </c>
      <c r="B10" s="241" t="s">
        <v>36</v>
      </c>
      <c r="C10" s="112">
        <v>281</v>
      </c>
      <c r="D10" s="112">
        <v>23</v>
      </c>
      <c r="E10" s="343">
        <v>304</v>
      </c>
      <c r="F10" s="344">
        <v>304</v>
      </c>
      <c r="G10"/>
      <c r="H10"/>
    </row>
    <row r="11" spans="1:8" ht="34.5" customHeight="1">
      <c r="A11" s="109">
        <v>3</v>
      </c>
      <c r="B11" s="174" t="s">
        <v>37</v>
      </c>
      <c r="C11" s="109">
        <v>374</v>
      </c>
      <c r="D11" s="109">
        <v>138</v>
      </c>
      <c r="E11" s="341">
        <v>512</v>
      </c>
      <c r="F11" s="342">
        <v>512</v>
      </c>
      <c r="G11"/>
      <c r="H11"/>
    </row>
    <row r="12" spans="1:8" ht="34.5" customHeight="1">
      <c r="A12" s="112">
        <v>4</v>
      </c>
      <c r="B12" s="241" t="s">
        <v>38</v>
      </c>
      <c r="C12" s="112">
        <v>671</v>
      </c>
      <c r="D12" s="112">
        <v>135</v>
      </c>
      <c r="E12" s="343">
        <v>806</v>
      </c>
      <c r="F12" s="344">
        <v>806</v>
      </c>
      <c r="G12"/>
      <c r="H12"/>
    </row>
    <row r="13" spans="1:8" ht="34.5" customHeight="1">
      <c r="A13" s="109">
        <v>5</v>
      </c>
      <c r="B13" s="174" t="s">
        <v>39</v>
      </c>
      <c r="C13" s="109">
        <v>592</v>
      </c>
      <c r="D13" s="109">
        <v>116</v>
      </c>
      <c r="E13" s="341">
        <v>708</v>
      </c>
      <c r="F13" s="342">
        <v>708</v>
      </c>
      <c r="G13"/>
      <c r="H13"/>
    </row>
    <row r="14" spans="1:8" ht="34.5" customHeight="1">
      <c r="A14" s="112">
        <v>6</v>
      </c>
      <c r="B14" s="241" t="s">
        <v>40</v>
      </c>
      <c r="C14" s="112">
        <v>721</v>
      </c>
      <c r="D14" s="112">
        <v>302</v>
      </c>
      <c r="E14" s="343">
        <v>1023</v>
      </c>
      <c r="F14" s="344">
        <v>1023</v>
      </c>
      <c r="G14"/>
      <c r="H14"/>
    </row>
    <row r="15" spans="1:8" ht="34.5" customHeight="1">
      <c r="A15" s="109">
        <v>7</v>
      </c>
      <c r="B15" s="174" t="s">
        <v>41</v>
      </c>
      <c r="C15" s="109">
        <v>343</v>
      </c>
      <c r="D15" s="109">
        <v>43</v>
      </c>
      <c r="E15" s="341">
        <v>386</v>
      </c>
      <c r="F15" s="342">
        <v>386</v>
      </c>
      <c r="G15"/>
      <c r="H15"/>
    </row>
    <row r="16" spans="1:8" ht="34.5" customHeight="1">
      <c r="A16" s="112">
        <v>8</v>
      </c>
      <c r="B16" s="241" t="s">
        <v>42</v>
      </c>
      <c r="C16" s="112">
        <v>273</v>
      </c>
      <c r="D16" s="112">
        <v>116</v>
      </c>
      <c r="E16" s="343">
        <v>389</v>
      </c>
      <c r="F16" s="344">
        <v>389</v>
      </c>
      <c r="G16"/>
      <c r="H16"/>
    </row>
    <row r="17" spans="1:8" ht="34.5" customHeight="1">
      <c r="A17" s="109">
        <v>9</v>
      </c>
      <c r="B17" s="174" t="s">
        <v>43</v>
      </c>
      <c r="C17" s="109">
        <v>290</v>
      </c>
      <c r="D17" s="109">
        <v>103</v>
      </c>
      <c r="E17" s="341">
        <v>393</v>
      </c>
      <c r="F17" s="342">
        <v>393</v>
      </c>
      <c r="G17"/>
      <c r="H17"/>
    </row>
    <row r="18" spans="1:8" ht="34.5" customHeight="1">
      <c r="A18" s="112">
        <v>10</v>
      </c>
      <c r="B18" s="241" t="s">
        <v>44</v>
      </c>
      <c r="C18" s="112">
        <v>153</v>
      </c>
      <c r="D18" s="112">
        <v>24</v>
      </c>
      <c r="E18" s="343">
        <v>177</v>
      </c>
      <c r="F18" s="344">
        <v>177</v>
      </c>
      <c r="G18"/>
      <c r="H18"/>
    </row>
    <row r="19" spans="1:8" ht="34.5" customHeight="1">
      <c r="A19" s="109">
        <v>11</v>
      </c>
      <c r="B19" s="174" t="s">
        <v>45</v>
      </c>
      <c r="C19" s="109">
        <v>226</v>
      </c>
      <c r="D19" s="109">
        <v>51</v>
      </c>
      <c r="E19" s="341">
        <v>277</v>
      </c>
      <c r="F19" s="342">
        <v>277</v>
      </c>
      <c r="G19"/>
      <c r="H19"/>
    </row>
    <row r="20" spans="1:8" ht="34.5" customHeight="1">
      <c r="A20" s="112">
        <v>12</v>
      </c>
      <c r="B20" s="241" t="s">
        <v>46</v>
      </c>
      <c r="C20" s="112">
        <v>270</v>
      </c>
      <c r="D20" s="112">
        <v>77</v>
      </c>
      <c r="E20" s="343">
        <v>347</v>
      </c>
      <c r="F20" s="344">
        <v>347</v>
      </c>
      <c r="G20"/>
      <c r="H20"/>
    </row>
    <row r="21" spans="1:8" ht="34.5" customHeight="1">
      <c r="A21" s="109">
        <v>13</v>
      </c>
      <c r="B21" s="174" t="s">
        <v>47</v>
      </c>
      <c r="C21" s="109">
        <v>168</v>
      </c>
      <c r="D21" s="109">
        <v>52</v>
      </c>
      <c r="E21" s="341">
        <v>220</v>
      </c>
      <c r="F21" s="342">
        <v>220</v>
      </c>
      <c r="G21"/>
      <c r="H21"/>
    </row>
    <row r="22" spans="1:8" ht="34.5" customHeight="1">
      <c r="A22" s="112">
        <v>14</v>
      </c>
      <c r="B22" s="241" t="s">
        <v>48</v>
      </c>
      <c r="C22" s="112">
        <v>245</v>
      </c>
      <c r="D22" s="112">
        <v>16</v>
      </c>
      <c r="E22" s="343">
        <v>261</v>
      </c>
      <c r="F22" s="344">
        <v>261</v>
      </c>
      <c r="G22"/>
      <c r="H22"/>
    </row>
    <row r="23" spans="1:8" ht="34.5" customHeight="1">
      <c r="A23" s="109">
        <v>15</v>
      </c>
      <c r="B23" s="174" t="s">
        <v>49</v>
      </c>
      <c r="C23" s="109">
        <v>274</v>
      </c>
      <c r="D23" s="109">
        <v>73</v>
      </c>
      <c r="E23" s="341">
        <v>347</v>
      </c>
      <c r="F23" s="342">
        <v>347</v>
      </c>
      <c r="G23"/>
      <c r="H23"/>
    </row>
    <row r="24" spans="1:8" ht="34.5" customHeight="1">
      <c r="A24" s="112">
        <v>16</v>
      </c>
      <c r="B24" s="241" t="s">
        <v>50</v>
      </c>
      <c r="C24" s="112">
        <v>240</v>
      </c>
      <c r="D24" s="112">
        <v>47</v>
      </c>
      <c r="E24" s="343">
        <v>287</v>
      </c>
      <c r="F24" s="344">
        <v>287</v>
      </c>
      <c r="G24"/>
      <c r="H24"/>
    </row>
    <row r="25" spans="1:8" ht="34.5" customHeight="1">
      <c r="A25" s="109">
        <v>17</v>
      </c>
      <c r="B25" s="174" t="s">
        <v>51</v>
      </c>
      <c r="C25" s="109">
        <v>316</v>
      </c>
      <c r="D25" s="109">
        <v>41</v>
      </c>
      <c r="E25" s="341">
        <v>357</v>
      </c>
      <c r="F25" s="342">
        <v>357</v>
      </c>
      <c r="G25"/>
      <c r="H25"/>
    </row>
    <row r="26" spans="1:8" ht="34.5" customHeight="1">
      <c r="A26" s="112">
        <v>18</v>
      </c>
      <c r="B26" s="270" t="s">
        <v>52</v>
      </c>
      <c r="C26" s="112">
        <v>371</v>
      </c>
      <c r="D26" s="112">
        <v>106</v>
      </c>
      <c r="E26" s="343">
        <v>477</v>
      </c>
      <c r="F26" s="344">
        <v>477</v>
      </c>
      <c r="G26"/>
      <c r="H26"/>
    </row>
    <row r="27" spans="1:8" ht="34.5" customHeight="1">
      <c r="A27" s="117"/>
      <c r="B27" s="117" t="s">
        <v>3</v>
      </c>
      <c r="C27" s="345">
        <v>6161</v>
      </c>
      <c r="D27" s="345">
        <v>1538</v>
      </c>
      <c r="E27" s="345">
        <v>7699</v>
      </c>
      <c r="F27" s="345">
        <v>7699</v>
      </c>
      <c r="G27"/>
      <c r="H27"/>
    </row>
    <row r="28" spans="7:8" ht="18">
      <c r="G28"/>
      <c r="H28"/>
    </row>
  </sheetData>
  <sheetProtection/>
  <mergeCells count="5">
    <mergeCell ref="A6:F6"/>
    <mergeCell ref="A1:F1"/>
    <mergeCell ref="A2:F2"/>
    <mergeCell ref="A3:F3"/>
    <mergeCell ref="A4:F4"/>
  </mergeCells>
  <printOptions/>
  <pageMargins left="1.07" right="0.75" top="0.7" bottom="1" header="0.5" footer="0.5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M17" sqref="M17"/>
    </sheetView>
  </sheetViews>
  <sheetFormatPr defaultColWidth="9.00390625" defaultRowHeight="12.75"/>
  <cols>
    <col min="2" max="2" width="23.75390625" style="0" customWidth="1"/>
    <col min="3" max="6" width="12.375" style="0" customWidth="1"/>
  </cols>
  <sheetData>
    <row r="1" spans="1:6" ht="75" customHeight="1">
      <c r="A1" s="46"/>
      <c r="B1" s="519" t="s">
        <v>579</v>
      </c>
      <c r="C1" s="519"/>
      <c r="D1" s="519"/>
      <c r="E1" s="519"/>
      <c r="F1" s="519"/>
    </row>
    <row r="2" spans="1:6" ht="12.75" customHeight="1">
      <c r="A2" s="520" t="s">
        <v>105</v>
      </c>
      <c r="B2" s="520" t="s">
        <v>106</v>
      </c>
      <c r="C2" s="525" t="s">
        <v>107</v>
      </c>
      <c r="D2" s="526"/>
      <c r="E2" s="525" t="s">
        <v>108</v>
      </c>
      <c r="F2" s="526"/>
    </row>
    <row r="3" spans="1:6" ht="12.75">
      <c r="A3" s="521"/>
      <c r="B3" s="523"/>
      <c r="C3" s="527" t="s">
        <v>580</v>
      </c>
      <c r="D3" s="527"/>
      <c r="E3" s="528" t="s">
        <v>109</v>
      </c>
      <c r="F3" s="528"/>
    </row>
    <row r="4" spans="1:6" ht="12.75">
      <c r="A4" s="522"/>
      <c r="B4" s="524"/>
      <c r="C4" s="47" t="s">
        <v>110</v>
      </c>
      <c r="D4" s="47" t="s">
        <v>111</v>
      </c>
      <c r="E4" s="47" t="s">
        <v>110</v>
      </c>
      <c r="F4" s="48" t="s">
        <v>111</v>
      </c>
    </row>
    <row r="5" spans="1:6" ht="22.5" customHeight="1">
      <c r="A5" s="49">
        <v>1</v>
      </c>
      <c r="B5" s="50" t="s">
        <v>112</v>
      </c>
      <c r="C5" s="51">
        <v>174</v>
      </c>
      <c r="D5" s="51">
        <v>323</v>
      </c>
      <c r="E5" s="51">
        <v>295</v>
      </c>
      <c r="F5" s="51">
        <v>564</v>
      </c>
    </row>
    <row r="6" spans="1:6" ht="22.5" customHeight="1">
      <c r="A6" s="52">
        <v>2</v>
      </c>
      <c r="B6" s="53" t="s">
        <v>113</v>
      </c>
      <c r="C6" s="54">
        <v>163</v>
      </c>
      <c r="D6" s="54">
        <v>214</v>
      </c>
      <c r="E6" s="54">
        <v>202</v>
      </c>
      <c r="F6" s="54">
        <v>280</v>
      </c>
    </row>
    <row r="7" spans="1:6" ht="22.5" customHeight="1">
      <c r="A7" s="49">
        <v>3</v>
      </c>
      <c r="B7" s="50" t="s">
        <v>114</v>
      </c>
      <c r="C7" s="51">
        <v>242</v>
      </c>
      <c r="D7" s="51">
        <v>388</v>
      </c>
      <c r="E7" s="51">
        <v>403</v>
      </c>
      <c r="F7" s="51">
        <v>702</v>
      </c>
    </row>
    <row r="8" spans="1:6" ht="22.5" customHeight="1">
      <c r="A8" s="52">
        <v>4</v>
      </c>
      <c r="B8" s="53" t="s">
        <v>115</v>
      </c>
      <c r="C8" s="54">
        <v>914</v>
      </c>
      <c r="D8" s="54">
        <v>1320</v>
      </c>
      <c r="E8" s="54">
        <v>1240</v>
      </c>
      <c r="F8" s="54">
        <v>1894</v>
      </c>
    </row>
    <row r="9" spans="1:6" ht="22.5" customHeight="1">
      <c r="A9" s="49">
        <v>5</v>
      </c>
      <c r="B9" s="50" t="s">
        <v>116</v>
      </c>
      <c r="C9" s="51">
        <v>1243</v>
      </c>
      <c r="D9" s="51">
        <v>1777</v>
      </c>
      <c r="E9" s="51">
        <v>1593</v>
      </c>
      <c r="F9" s="51">
        <v>2374</v>
      </c>
    </row>
    <row r="10" spans="1:9" ht="22.5" customHeight="1">
      <c r="A10" s="52">
        <v>6</v>
      </c>
      <c r="B10" s="53" t="s">
        <v>40</v>
      </c>
      <c r="C10" s="54">
        <v>1104</v>
      </c>
      <c r="D10" s="54">
        <v>1370</v>
      </c>
      <c r="E10" s="54">
        <v>1350</v>
      </c>
      <c r="F10" s="54">
        <v>1772</v>
      </c>
      <c r="I10" s="55"/>
    </row>
    <row r="11" spans="1:6" ht="22.5" customHeight="1">
      <c r="A11" s="49">
        <v>7</v>
      </c>
      <c r="B11" s="50" t="s">
        <v>41</v>
      </c>
      <c r="C11" s="51">
        <v>1061</v>
      </c>
      <c r="D11" s="51">
        <v>1537</v>
      </c>
      <c r="E11" s="51">
        <v>1303</v>
      </c>
      <c r="F11" s="51">
        <v>1966</v>
      </c>
    </row>
    <row r="12" spans="1:6" ht="22.5" customHeight="1">
      <c r="A12" s="52">
        <v>8</v>
      </c>
      <c r="B12" s="53" t="s">
        <v>42</v>
      </c>
      <c r="C12" s="54">
        <v>250</v>
      </c>
      <c r="D12" s="54">
        <v>360</v>
      </c>
      <c r="E12" s="54">
        <v>352</v>
      </c>
      <c r="F12" s="54">
        <v>547</v>
      </c>
    </row>
    <row r="13" spans="1:10" ht="22.5" customHeight="1">
      <c r="A13" s="49">
        <v>9</v>
      </c>
      <c r="B13" s="50" t="s">
        <v>43</v>
      </c>
      <c r="C13" s="56">
        <v>658</v>
      </c>
      <c r="D13" s="56">
        <v>825</v>
      </c>
      <c r="E13" s="51">
        <v>803</v>
      </c>
      <c r="F13" s="51">
        <v>1034</v>
      </c>
      <c r="I13" s="55"/>
      <c r="J13" s="55"/>
    </row>
    <row r="14" spans="1:6" ht="22.5" customHeight="1">
      <c r="A14" s="52">
        <v>10</v>
      </c>
      <c r="B14" s="53" t="s">
        <v>44</v>
      </c>
      <c r="C14" s="54">
        <v>244</v>
      </c>
      <c r="D14" s="54">
        <v>387</v>
      </c>
      <c r="E14" s="54">
        <v>364</v>
      </c>
      <c r="F14" s="54">
        <v>576</v>
      </c>
    </row>
    <row r="15" spans="1:6" ht="22.5" customHeight="1">
      <c r="A15" s="49">
        <v>11</v>
      </c>
      <c r="B15" s="50" t="s">
        <v>45</v>
      </c>
      <c r="C15" s="51">
        <v>60</v>
      </c>
      <c r="D15" s="51">
        <v>80</v>
      </c>
      <c r="E15" s="51">
        <v>210</v>
      </c>
      <c r="F15" s="51">
        <v>304</v>
      </c>
    </row>
    <row r="16" spans="1:6" ht="22.5" customHeight="1">
      <c r="A16" s="52">
        <v>12</v>
      </c>
      <c r="B16" s="53" t="s">
        <v>117</v>
      </c>
      <c r="C16" s="54">
        <v>354</v>
      </c>
      <c r="D16" s="54">
        <v>563</v>
      </c>
      <c r="E16" s="54">
        <v>526</v>
      </c>
      <c r="F16" s="54">
        <v>847</v>
      </c>
    </row>
    <row r="17" spans="1:6" ht="22.5" customHeight="1">
      <c r="A17" s="49">
        <v>13</v>
      </c>
      <c r="B17" s="50" t="s">
        <v>47</v>
      </c>
      <c r="C17" s="51">
        <v>283</v>
      </c>
      <c r="D17" s="51">
        <v>441</v>
      </c>
      <c r="E17" s="51">
        <v>378</v>
      </c>
      <c r="F17" s="51">
        <v>633</v>
      </c>
    </row>
    <row r="18" spans="1:6" ht="22.5" customHeight="1">
      <c r="A18" s="52">
        <v>14</v>
      </c>
      <c r="B18" s="53" t="s">
        <v>48</v>
      </c>
      <c r="C18" s="54">
        <v>258</v>
      </c>
      <c r="D18" s="54">
        <v>338</v>
      </c>
      <c r="E18" s="54">
        <v>387</v>
      </c>
      <c r="F18" s="54">
        <v>530</v>
      </c>
    </row>
    <row r="19" spans="1:6" ht="22.5" customHeight="1">
      <c r="A19" s="49">
        <v>15</v>
      </c>
      <c r="B19" s="50" t="s">
        <v>49</v>
      </c>
      <c r="C19" s="51">
        <v>329</v>
      </c>
      <c r="D19" s="51">
        <v>516</v>
      </c>
      <c r="E19" s="51">
        <v>499</v>
      </c>
      <c r="F19" s="51">
        <v>710</v>
      </c>
    </row>
    <row r="20" spans="1:6" ht="22.5" customHeight="1">
      <c r="A20" s="52">
        <v>16</v>
      </c>
      <c r="B20" s="53" t="s">
        <v>118</v>
      </c>
      <c r="C20" s="54">
        <v>32</v>
      </c>
      <c r="D20" s="54">
        <v>55</v>
      </c>
      <c r="E20" s="54">
        <v>48</v>
      </c>
      <c r="F20" s="54">
        <v>93</v>
      </c>
    </row>
    <row r="21" spans="1:6" ht="22.5" customHeight="1">
      <c r="A21" s="49">
        <v>17</v>
      </c>
      <c r="B21" s="50" t="s">
        <v>51</v>
      </c>
      <c r="C21" s="51">
        <v>937</v>
      </c>
      <c r="D21" s="51">
        <v>1348</v>
      </c>
      <c r="E21" s="51">
        <v>1304</v>
      </c>
      <c r="F21" s="51">
        <v>1934</v>
      </c>
    </row>
    <row r="22" spans="1:6" ht="22.5" customHeight="1">
      <c r="A22" s="52">
        <v>18</v>
      </c>
      <c r="B22" s="53" t="s">
        <v>52</v>
      </c>
      <c r="C22" s="57">
        <v>533</v>
      </c>
      <c r="D22" s="54">
        <v>767</v>
      </c>
      <c r="E22" s="57">
        <v>679</v>
      </c>
      <c r="F22" s="54">
        <v>1005</v>
      </c>
    </row>
    <row r="23" spans="1:6" ht="22.5" customHeight="1">
      <c r="A23" s="517" t="s">
        <v>3</v>
      </c>
      <c r="B23" s="518"/>
      <c r="C23" s="58">
        <f>SUM(C5:C22)</f>
        <v>8839</v>
      </c>
      <c r="D23" s="58">
        <f>SUM(D5:D22)</f>
        <v>12609</v>
      </c>
      <c r="E23" s="58">
        <f>SUM(E5:E22)</f>
        <v>11936</v>
      </c>
      <c r="F23" s="58">
        <f>SUM(F5:F22)</f>
        <v>17765</v>
      </c>
    </row>
  </sheetData>
  <sheetProtection/>
  <mergeCells count="8">
    <mergeCell ref="A23:B23"/>
    <mergeCell ref="B1:F1"/>
    <mergeCell ref="A2:A4"/>
    <mergeCell ref="B2:B4"/>
    <mergeCell ref="C2:D2"/>
    <mergeCell ref="E2:F2"/>
    <mergeCell ref="C3:D3"/>
    <mergeCell ref="E3:F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147"/>
  <sheetViews>
    <sheetView zoomScale="85" zoomScaleNormal="85" zoomScalePageLayoutView="0" workbookViewId="0" topLeftCell="A1">
      <selection activeCell="W22" sqref="W22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7.875" style="0" customWidth="1"/>
    <col min="4" max="4" width="7.375" style="0" customWidth="1"/>
    <col min="5" max="5" width="7.25390625" style="0" customWidth="1"/>
    <col min="6" max="7" width="7.125" style="0" customWidth="1"/>
    <col min="8" max="8" width="7.875" style="0" customWidth="1"/>
    <col min="9" max="9" width="7.25390625" style="0" customWidth="1"/>
    <col min="10" max="10" width="6.375" style="0" customWidth="1"/>
    <col min="11" max="11" width="9.25390625" style="0" bestFit="1" customWidth="1"/>
    <col min="12" max="12" width="6.75390625" style="0" customWidth="1"/>
    <col min="13" max="13" width="7.00390625" style="0" customWidth="1"/>
    <col min="14" max="14" width="9.625" style="0" customWidth="1"/>
    <col min="15" max="15" width="7.25390625" style="0" customWidth="1"/>
    <col min="16" max="16" width="8.875" style="0" customWidth="1"/>
    <col min="18" max="18" width="10.75390625" style="0" customWidth="1"/>
    <col min="19" max="19" width="11.375" style="0" customWidth="1"/>
    <col min="20" max="20" width="6.125" style="0" hidden="1" customWidth="1"/>
  </cols>
  <sheetData>
    <row r="1" spans="2:18" s="1" customFormat="1" ht="45.75" customHeight="1">
      <c r="B1" s="447" t="s">
        <v>581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9" s="2" customFormat="1" ht="33" customHeight="1">
      <c r="A2" s="507"/>
      <c r="B2" s="507" t="s">
        <v>53</v>
      </c>
      <c r="C2" s="439" t="s">
        <v>29</v>
      </c>
      <c r="D2" s="510" t="s">
        <v>7</v>
      </c>
      <c r="E2" s="513"/>
      <c r="F2" s="509" t="s">
        <v>4</v>
      </c>
      <c r="G2" s="509"/>
      <c r="H2" s="511" t="s">
        <v>8</v>
      </c>
      <c r="I2" s="512"/>
      <c r="J2" s="511" t="s">
        <v>9</v>
      </c>
      <c r="K2" s="512"/>
      <c r="L2" s="511" t="s">
        <v>10</v>
      </c>
      <c r="M2" s="514"/>
      <c r="N2" s="509" t="s">
        <v>2</v>
      </c>
      <c r="O2" s="509" t="s">
        <v>31</v>
      </c>
      <c r="P2" s="509" t="s">
        <v>32</v>
      </c>
      <c r="Q2" s="509" t="s">
        <v>30</v>
      </c>
      <c r="R2" s="510" t="s">
        <v>3</v>
      </c>
      <c r="S2" s="515" t="s">
        <v>34</v>
      </c>
    </row>
    <row r="3" spans="1:19" s="2" customFormat="1" ht="64.5" customHeight="1">
      <c r="A3" s="508"/>
      <c r="B3" s="516"/>
      <c r="C3" s="440"/>
      <c r="D3" s="6" t="s">
        <v>5</v>
      </c>
      <c r="E3" s="6" t="s">
        <v>6</v>
      </c>
      <c r="F3" s="6" t="s">
        <v>5</v>
      </c>
      <c r="G3" s="6" t="s">
        <v>6</v>
      </c>
      <c r="H3" s="6" t="s">
        <v>5</v>
      </c>
      <c r="I3" s="6" t="s">
        <v>6</v>
      </c>
      <c r="J3" s="6" t="s">
        <v>5</v>
      </c>
      <c r="K3" s="6" t="s">
        <v>6</v>
      </c>
      <c r="L3" s="6" t="s">
        <v>5</v>
      </c>
      <c r="M3" s="6" t="s">
        <v>6</v>
      </c>
      <c r="N3" s="509"/>
      <c r="O3" s="509"/>
      <c r="P3" s="509"/>
      <c r="Q3" s="509"/>
      <c r="R3" s="510"/>
      <c r="S3" s="515"/>
    </row>
    <row r="4" spans="1:19" s="2" customFormat="1" ht="19.5" customHeight="1">
      <c r="A4" s="7"/>
      <c r="B4" s="9" t="s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1"/>
      <c r="S4" s="12"/>
    </row>
    <row r="5" spans="1:20" ht="21" customHeight="1">
      <c r="A5" s="3">
        <v>1</v>
      </c>
      <c r="B5" s="15" t="s">
        <v>35</v>
      </c>
      <c r="C5" s="17">
        <v>41</v>
      </c>
      <c r="D5" s="18" t="s">
        <v>528</v>
      </c>
      <c r="E5" s="18" t="s">
        <v>81</v>
      </c>
      <c r="F5" s="24" t="s">
        <v>66</v>
      </c>
      <c r="G5" s="24" t="s">
        <v>55</v>
      </c>
      <c r="H5" s="25">
        <v>28</v>
      </c>
      <c r="I5" s="31">
        <v>41</v>
      </c>
      <c r="J5" s="33">
        <v>8</v>
      </c>
      <c r="K5" s="19">
        <v>330</v>
      </c>
      <c r="L5" s="17">
        <v>11</v>
      </c>
      <c r="M5" s="17">
        <v>45</v>
      </c>
      <c r="N5" s="17">
        <v>3668</v>
      </c>
      <c r="O5" s="18" t="s">
        <v>418</v>
      </c>
      <c r="P5" s="18" t="s">
        <v>582</v>
      </c>
      <c r="Q5" s="18" t="s">
        <v>73</v>
      </c>
      <c r="R5" s="20">
        <f>C5+D5+E5+F5+G5+H5+I5+J5+K5+L5+M5+N5+O5+P5+Q5</f>
        <v>4795</v>
      </c>
      <c r="S5" s="26" t="s">
        <v>583</v>
      </c>
      <c r="T5" t="s">
        <v>11</v>
      </c>
    </row>
    <row r="6" spans="1:20" ht="21" customHeight="1">
      <c r="A6" s="14">
        <v>2</v>
      </c>
      <c r="B6" s="29" t="s">
        <v>36</v>
      </c>
      <c r="C6" s="21">
        <v>22</v>
      </c>
      <c r="D6" s="22" t="s">
        <v>584</v>
      </c>
      <c r="E6" s="22" t="s">
        <v>70</v>
      </c>
      <c r="F6" s="22" t="s">
        <v>69</v>
      </c>
      <c r="G6" s="22" t="s">
        <v>210</v>
      </c>
      <c r="H6" s="21">
        <v>207</v>
      </c>
      <c r="I6" s="34">
        <v>258</v>
      </c>
      <c r="J6" s="35">
        <v>4</v>
      </c>
      <c r="K6" s="23">
        <v>263</v>
      </c>
      <c r="L6" s="21">
        <v>32</v>
      </c>
      <c r="M6" s="21">
        <v>27</v>
      </c>
      <c r="N6" s="21">
        <v>3862</v>
      </c>
      <c r="O6" s="22" t="s">
        <v>93</v>
      </c>
      <c r="P6" s="22" t="s">
        <v>585</v>
      </c>
      <c r="Q6" s="22" t="s">
        <v>586</v>
      </c>
      <c r="R6" s="36">
        <f aca="true" t="shared" si="0" ref="R6:R22">C6+D6+E6+F6+G6+H6+I6+J6+K6+L6+M6+N6+O6+P6+Q6</f>
        <v>9849</v>
      </c>
      <c r="S6" s="27" t="s">
        <v>587</v>
      </c>
      <c r="T6" t="s">
        <v>12</v>
      </c>
    </row>
    <row r="7" spans="1:20" ht="21" customHeight="1">
      <c r="A7" s="3">
        <v>3</v>
      </c>
      <c r="B7" s="16" t="s">
        <v>37</v>
      </c>
      <c r="C7" s="17">
        <v>48</v>
      </c>
      <c r="D7" s="18" t="s">
        <v>406</v>
      </c>
      <c r="E7" s="18" t="s">
        <v>75</v>
      </c>
      <c r="F7" s="24" t="s">
        <v>84</v>
      </c>
      <c r="G7" s="24" t="s">
        <v>102</v>
      </c>
      <c r="H7" s="25">
        <v>83</v>
      </c>
      <c r="I7" s="31">
        <v>56</v>
      </c>
      <c r="J7" s="33">
        <v>15</v>
      </c>
      <c r="K7" s="19">
        <v>499</v>
      </c>
      <c r="L7" s="17">
        <v>27</v>
      </c>
      <c r="M7" s="17">
        <v>56</v>
      </c>
      <c r="N7" s="17">
        <v>10505</v>
      </c>
      <c r="O7" s="18" t="s">
        <v>476</v>
      </c>
      <c r="P7" s="18" t="s">
        <v>588</v>
      </c>
      <c r="Q7" s="18" t="s">
        <v>101</v>
      </c>
      <c r="R7" s="20">
        <f t="shared" si="0"/>
        <v>12366</v>
      </c>
      <c r="S7" s="28" t="s">
        <v>589</v>
      </c>
      <c r="T7" t="s">
        <v>13</v>
      </c>
    </row>
    <row r="8" spans="1:20" ht="21" customHeight="1">
      <c r="A8" s="14">
        <v>4</v>
      </c>
      <c r="B8" s="29" t="s">
        <v>38</v>
      </c>
      <c r="C8" s="21">
        <v>125</v>
      </c>
      <c r="D8" s="22" t="s">
        <v>590</v>
      </c>
      <c r="E8" s="22" t="s">
        <v>415</v>
      </c>
      <c r="F8" s="22" t="s">
        <v>591</v>
      </c>
      <c r="G8" s="22" t="s">
        <v>592</v>
      </c>
      <c r="H8" s="21">
        <v>268</v>
      </c>
      <c r="I8" s="34">
        <v>285</v>
      </c>
      <c r="J8" s="35">
        <v>280</v>
      </c>
      <c r="K8" s="23">
        <v>2395</v>
      </c>
      <c r="L8" s="21">
        <v>151</v>
      </c>
      <c r="M8" s="21">
        <v>271</v>
      </c>
      <c r="N8" s="21">
        <v>19302</v>
      </c>
      <c r="O8" s="22" t="s">
        <v>482</v>
      </c>
      <c r="P8" s="22" t="s">
        <v>593</v>
      </c>
      <c r="Q8" s="22" t="s">
        <v>72</v>
      </c>
      <c r="R8" s="36">
        <f t="shared" si="0"/>
        <v>27569</v>
      </c>
      <c r="S8" s="27" t="s">
        <v>594</v>
      </c>
      <c r="T8" t="s">
        <v>14</v>
      </c>
    </row>
    <row r="9" spans="1:20" ht="21" customHeight="1">
      <c r="A9" s="3">
        <v>5</v>
      </c>
      <c r="B9" s="16" t="s">
        <v>39</v>
      </c>
      <c r="C9" s="17">
        <v>129</v>
      </c>
      <c r="D9" s="18" t="s">
        <v>595</v>
      </c>
      <c r="E9" s="18" t="s">
        <v>64</v>
      </c>
      <c r="F9" s="24" t="s">
        <v>247</v>
      </c>
      <c r="G9" s="24" t="s">
        <v>571</v>
      </c>
      <c r="H9" s="25">
        <v>310</v>
      </c>
      <c r="I9" s="31">
        <v>167</v>
      </c>
      <c r="J9" s="33">
        <v>98</v>
      </c>
      <c r="K9" s="19">
        <v>1677</v>
      </c>
      <c r="L9" s="17">
        <v>56</v>
      </c>
      <c r="M9" s="17">
        <v>149</v>
      </c>
      <c r="N9" s="17">
        <v>20609</v>
      </c>
      <c r="O9" s="18" t="s">
        <v>488</v>
      </c>
      <c r="P9" s="18" t="s">
        <v>96</v>
      </c>
      <c r="Q9" s="18" t="s">
        <v>57</v>
      </c>
      <c r="R9" s="20">
        <f t="shared" si="0"/>
        <v>25026</v>
      </c>
      <c r="S9" s="28" t="s">
        <v>596</v>
      </c>
      <c r="T9" t="s">
        <v>15</v>
      </c>
    </row>
    <row r="10" spans="1:20" ht="21" customHeight="1">
      <c r="A10" s="14">
        <v>6</v>
      </c>
      <c r="B10" s="29" t="s">
        <v>40</v>
      </c>
      <c r="C10" s="21">
        <v>108</v>
      </c>
      <c r="D10" s="22" t="s">
        <v>597</v>
      </c>
      <c r="E10" s="22" t="s">
        <v>598</v>
      </c>
      <c r="F10" s="22" t="s">
        <v>454</v>
      </c>
      <c r="G10" s="22" t="s">
        <v>413</v>
      </c>
      <c r="H10" s="21">
        <v>1049</v>
      </c>
      <c r="I10" s="34">
        <v>1151</v>
      </c>
      <c r="J10" s="35">
        <v>58</v>
      </c>
      <c r="K10" s="23">
        <v>1150</v>
      </c>
      <c r="L10" s="21">
        <v>54</v>
      </c>
      <c r="M10" s="21">
        <v>215</v>
      </c>
      <c r="N10" s="21">
        <v>18074</v>
      </c>
      <c r="O10" s="22" t="s">
        <v>494</v>
      </c>
      <c r="P10" s="22" t="s">
        <v>599</v>
      </c>
      <c r="Q10" s="22" t="s">
        <v>57</v>
      </c>
      <c r="R10" s="36">
        <f t="shared" si="0"/>
        <v>24370</v>
      </c>
      <c r="S10" s="27" t="s">
        <v>600</v>
      </c>
      <c r="T10" t="s">
        <v>16</v>
      </c>
    </row>
    <row r="11" spans="1:20" ht="21" customHeight="1">
      <c r="A11" s="3">
        <v>7</v>
      </c>
      <c r="B11" s="16" t="s">
        <v>41</v>
      </c>
      <c r="C11" s="17">
        <v>29</v>
      </c>
      <c r="D11" s="18" t="s">
        <v>418</v>
      </c>
      <c r="E11" s="18" t="s">
        <v>601</v>
      </c>
      <c r="F11" s="24" t="s">
        <v>500</v>
      </c>
      <c r="G11" s="24" t="s">
        <v>584</v>
      </c>
      <c r="H11" s="25">
        <v>219</v>
      </c>
      <c r="I11" s="31">
        <v>407</v>
      </c>
      <c r="J11" s="33">
        <v>13</v>
      </c>
      <c r="K11" s="19">
        <v>467</v>
      </c>
      <c r="L11" s="17">
        <v>40</v>
      </c>
      <c r="M11" s="17">
        <v>45</v>
      </c>
      <c r="N11" s="17">
        <v>7341</v>
      </c>
      <c r="O11" s="18" t="s">
        <v>500</v>
      </c>
      <c r="P11" s="18" t="s">
        <v>97</v>
      </c>
      <c r="Q11" s="18" t="s">
        <v>602</v>
      </c>
      <c r="R11" s="20">
        <f t="shared" si="0"/>
        <v>11925</v>
      </c>
      <c r="S11" s="28" t="s">
        <v>603</v>
      </c>
      <c r="T11" t="s">
        <v>17</v>
      </c>
    </row>
    <row r="12" spans="1:20" ht="21" customHeight="1">
      <c r="A12" s="14">
        <v>8</v>
      </c>
      <c r="B12" s="29" t="s">
        <v>42</v>
      </c>
      <c r="C12" s="21">
        <v>26</v>
      </c>
      <c r="D12" s="22" t="s">
        <v>604</v>
      </c>
      <c r="E12" s="22" t="s">
        <v>54</v>
      </c>
      <c r="F12" s="22" t="s">
        <v>605</v>
      </c>
      <c r="G12" s="22" t="s">
        <v>601</v>
      </c>
      <c r="H12" s="21">
        <v>56</v>
      </c>
      <c r="I12" s="34">
        <v>155</v>
      </c>
      <c r="J12" s="35">
        <v>11</v>
      </c>
      <c r="K12" s="23">
        <v>320</v>
      </c>
      <c r="L12" s="21">
        <v>10</v>
      </c>
      <c r="M12" s="21">
        <v>66</v>
      </c>
      <c r="N12" s="21">
        <v>4727</v>
      </c>
      <c r="O12" s="22" t="s">
        <v>91</v>
      </c>
      <c r="P12" s="22" t="s">
        <v>606</v>
      </c>
      <c r="Q12" s="22" t="s">
        <v>70</v>
      </c>
      <c r="R12" s="36">
        <f t="shared" si="0"/>
        <v>5939</v>
      </c>
      <c r="S12" s="27" t="s">
        <v>607</v>
      </c>
      <c r="T12" t="s">
        <v>18</v>
      </c>
    </row>
    <row r="13" spans="1:20" ht="21" customHeight="1">
      <c r="A13" s="3">
        <v>9</v>
      </c>
      <c r="B13" s="16" t="s">
        <v>43</v>
      </c>
      <c r="C13" s="17">
        <v>51</v>
      </c>
      <c r="D13" s="18" t="s">
        <v>404</v>
      </c>
      <c r="E13" s="18" t="s">
        <v>66</v>
      </c>
      <c r="F13" s="24" t="s">
        <v>608</v>
      </c>
      <c r="G13" s="24" t="s">
        <v>609</v>
      </c>
      <c r="H13" s="25">
        <v>277</v>
      </c>
      <c r="I13" s="31">
        <v>269</v>
      </c>
      <c r="J13" s="33">
        <v>22</v>
      </c>
      <c r="K13" s="19">
        <v>447</v>
      </c>
      <c r="L13" s="17">
        <v>34</v>
      </c>
      <c r="M13" s="17">
        <v>91</v>
      </c>
      <c r="N13" s="17">
        <v>8425</v>
      </c>
      <c r="O13" s="18" t="s">
        <v>476</v>
      </c>
      <c r="P13" s="18" t="s">
        <v>97</v>
      </c>
      <c r="Q13" s="18" t="s">
        <v>102</v>
      </c>
      <c r="R13" s="20">
        <f t="shared" si="0"/>
        <v>10692</v>
      </c>
      <c r="S13" s="28" t="s">
        <v>610</v>
      </c>
      <c r="T13" t="s">
        <v>19</v>
      </c>
    </row>
    <row r="14" spans="1:20" ht="21" customHeight="1">
      <c r="A14" s="14">
        <v>10</v>
      </c>
      <c r="B14" s="29" t="s">
        <v>44</v>
      </c>
      <c r="C14" s="21">
        <v>22</v>
      </c>
      <c r="D14" s="22" t="s">
        <v>611</v>
      </c>
      <c r="E14" s="22" t="s">
        <v>612</v>
      </c>
      <c r="F14" s="22" t="s">
        <v>59</v>
      </c>
      <c r="G14" s="22" t="s">
        <v>155</v>
      </c>
      <c r="H14" s="21">
        <v>41</v>
      </c>
      <c r="I14" s="34">
        <v>54</v>
      </c>
      <c r="J14" s="35">
        <v>5</v>
      </c>
      <c r="K14" s="23">
        <v>207</v>
      </c>
      <c r="L14" s="21">
        <v>12</v>
      </c>
      <c r="M14" s="21">
        <v>25</v>
      </c>
      <c r="N14" s="21">
        <v>2855</v>
      </c>
      <c r="O14" s="22" t="s">
        <v>95</v>
      </c>
      <c r="P14" s="22" t="s">
        <v>570</v>
      </c>
      <c r="Q14" s="22" t="s">
        <v>87</v>
      </c>
      <c r="R14" s="36">
        <f t="shared" si="0"/>
        <v>3542</v>
      </c>
      <c r="S14" s="27" t="s">
        <v>613</v>
      </c>
      <c r="T14" t="s">
        <v>20</v>
      </c>
    </row>
    <row r="15" spans="1:20" ht="21" customHeight="1">
      <c r="A15" s="3">
        <v>11</v>
      </c>
      <c r="B15" s="16" t="s">
        <v>45</v>
      </c>
      <c r="C15" s="17">
        <v>20</v>
      </c>
      <c r="D15" s="18" t="s">
        <v>65</v>
      </c>
      <c r="E15" s="18" t="s">
        <v>58</v>
      </c>
      <c r="F15" s="24" t="s">
        <v>614</v>
      </c>
      <c r="G15" s="24" t="s">
        <v>615</v>
      </c>
      <c r="H15" s="25">
        <v>209</v>
      </c>
      <c r="I15" s="31">
        <v>241</v>
      </c>
      <c r="J15" s="33">
        <v>7</v>
      </c>
      <c r="K15" s="19">
        <v>597</v>
      </c>
      <c r="L15" s="17">
        <v>13</v>
      </c>
      <c r="M15" s="17">
        <v>69</v>
      </c>
      <c r="N15" s="17">
        <v>4938</v>
      </c>
      <c r="O15" s="18" t="s">
        <v>518</v>
      </c>
      <c r="P15" s="18" t="s">
        <v>615</v>
      </c>
      <c r="Q15" s="18" t="s">
        <v>78</v>
      </c>
      <c r="R15" s="20">
        <f t="shared" si="0"/>
        <v>6827</v>
      </c>
      <c r="S15" s="28" t="s">
        <v>616</v>
      </c>
      <c r="T15" t="s">
        <v>21</v>
      </c>
    </row>
    <row r="16" spans="1:20" ht="21" customHeight="1">
      <c r="A16" s="14">
        <v>12</v>
      </c>
      <c r="B16" s="29" t="s">
        <v>46</v>
      </c>
      <c r="C16" s="21">
        <v>93</v>
      </c>
      <c r="D16" s="22" t="s">
        <v>617</v>
      </c>
      <c r="E16" s="22" t="s">
        <v>618</v>
      </c>
      <c r="F16" s="22" t="s">
        <v>619</v>
      </c>
      <c r="G16" s="22" t="s">
        <v>605</v>
      </c>
      <c r="H16" s="21">
        <v>328</v>
      </c>
      <c r="I16" s="34">
        <v>562</v>
      </c>
      <c r="J16" s="35">
        <v>19</v>
      </c>
      <c r="K16" s="23">
        <v>529</v>
      </c>
      <c r="L16" s="21">
        <v>40</v>
      </c>
      <c r="M16" s="21">
        <v>67</v>
      </c>
      <c r="N16" s="21">
        <v>7674</v>
      </c>
      <c r="O16" s="22" t="s">
        <v>90</v>
      </c>
      <c r="P16" s="22" t="s">
        <v>620</v>
      </c>
      <c r="Q16" s="22" t="s">
        <v>82</v>
      </c>
      <c r="R16" s="36">
        <f t="shared" si="0"/>
        <v>10299</v>
      </c>
      <c r="S16" s="27" t="s">
        <v>621</v>
      </c>
      <c r="T16" t="s">
        <v>22</v>
      </c>
    </row>
    <row r="17" spans="1:20" ht="21" customHeight="1">
      <c r="A17" s="3">
        <v>13</v>
      </c>
      <c r="B17" s="16" t="s">
        <v>47</v>
      </c>
      <c r="C17" s="17">
        <v>16</v>
      </c>
      <c r="D17" s="18" t="s">
        <v>622</v>
      </c>
      <c r="E17" s="18" t="s">
        <v>57</v>
      </c>
      <c r="F17" s="24" t="s">
        <v>54</v>
      </c>
      <c r="G17" s="24" t="s">
        <v>70</v>
      </c>
      <c r="H17" s="25">
        <v>204</v>
      </c>
      <c r="I17" s="31">
        <v>334</v>
      </c>
      <c r="J17" s="33">
        <v>7</v>
      </c>
      <c r="K17" s="19">
        <v>212</v>
      </c>
      <c r="L17" s="17">
        <v>10</v>
      </c>
      <c r="M17" s="17">
        <v>49</v>
      </c>
      <c r="N17" s="17">
        <v>3113</v>
      </c>
      <c r="O17" s="18" t="s">
        <v>528</v>
      </c>
      <c r="P17" s="18" t="s">
        <v>623</v>
      </c>
      <c r="Q17" s="18" t="s">
        <v>79</v>
      </c>
      <c r="R17" s="20">
        <f t="shared" si="0"/>
        <v>4357</v>
      </c>
      <c r="S17" s="28" t="s">
        <v>624</v>
      </c>
      <c r="T17" t="s">
        <v>23</v>
      </c>
    </row>
    <row r="18" spans="1:20" ht="21" customHeight="1">
      <c r="A18" s="14">
        <v>14</v>
      </c>
      <c r="B18" s="29" t="s">
        <v>48</v>
      </c>
      <c r="C18" s="21">
        <v>40</v>
      </c>
      <c r="D18" s="22" t="s">
        <v>539</v>
      </c>
      <c r="E18" s="22" t="s">
        <v>157</v>
      </c>
      <c r="F18" s="22" t="s">
        <v>85</v>
      </c>
      <c r="G18" s="22" t="s">
        <v>75</v>
      </c>
      <c r="H18" s="21">
        <v>74</v>
      </c>
      <c r="I18" s="34">
        <v>88</v>
      </c>
      <c r="J18" s="35">
        <v>25</v>
      </c>
      <c r="K18" s="23">
        <v>511</v>
      </c>
      <c r="L18" s="21">
        <v>26</v>
      </c>
      <c r="M18" s="21">
        <v>323</v>
      </c>
      <c r="N18" s="21">
        <v>5704</v>
      </c>
      <c r="O18" s="22" t="s">
        <v>533</v>
      </c>
      <c r="P18" s="22" t="s">
        <v>531</v>
      </c>
      <c r="Q18" s="22" t="s">
        <v>58</v>
      </c>
      <c r="R18" s="36">
        <f t="shared" si="0"/>
        <v>7472</v>
      </c>
      <c r="S18" s="27" t="s">
        <v>625</v>
      </c>
      <c r="T18" t="s">
        <v>24</v>
      </c>
    </row>
    <row r="19" spans="1:20" ht="21" customHeight="1">
      <c r="A19" s="3">
        <v>15</v>
      </c>
      <c r="B19" s="16" t="s">
        <v>49</v>
      </c>
      <c r="C19" s="17">
        <v>43</v>
      </c>
      <c r="D19" s="18" t="s">
        <v>419</v>
      </c>
      <c r="E19" s="18" t="s">
        <v>156</v>
      </c>
      <c r="F19" s="24" t="s">
        <v>626</v>
      </c>
      <c r="G19" s="24" t="s">
        <v>63</v>
      </c>
      <c r="H19" s="25">
        <v>138</v>
      </c>
      <c r="I19" s="31">
        <v>133</v>
      </c>
      <c r="J19" s="33">
        <v>7</v>
      </c>
      <c r="K19" s="19">
        <v>256</v>
      </c>
      <c r="L19" s="17">
        <v>34</v>
      </c>
      <c r="M19" s="17">
        <v>12</v>
      </c>
      <c r="N19" s="17">
        <v>5349</v>
      </c>
      <c r="O19" s="18" t="s">
        <v>539</v>
      </c>
      <c r="P19" s="18" t="s">
        <v>627</v>
      </c>
      <c r="Q19" s="18" t="s">
        <v>79</v>
      </c>
      <c r="R19" s="20">
        <f t="shared" si="0"/>
        <v>6464</v>
      </c>
      <c r="S19" s="28" t="s">
        <v>628</v>
      </c>
      <c r="T19" t="s">
        <v>25</v>
      </c>
    </row>
    <row r="20" spans="1:20" ht="21" customHeight="1">
      <c r="A20" s="14">
        <v>16</v>
      </c>
      <c r="B20" s="29" t="s">
        <v>50</v>
      </c>
      <c r="C20" s="21">
        <v>26</v>
      </c>
      <c r="D20" s="22" t="s">
        <v>98</v>
      </c>
      <c r="E20" s="22" t="s">
        <v>57</v>
      </c>
      <c r="F20" s="22" t="s">
        <v>99</v>
      </c>
      <c r="G20" s="22" t="s">
        <v>604</v>
      </c>
      <c r="H20" s="21">
        <v>70</v>
      </c>
      <c r="I20" s="34">
        <v>163</v>
      </c>
      <c r="J20" s="35">
        <v>18</v>
      </c>
      <c r="K20" s="23">
        <v>324</v>
      </c>
      <c r="L20" s="21">
        <v>138</v>
      </c>
      <c r="M20" s="21">
        <v>805</v>
      </c>
      <c r="N20" s="21">
        <v>3471</v>
      </c>
      <c r="O20" s="22" t="s">
        <v>67</v>
      </c>
      <c r="P20" s="22" t="s">
        <v>62</v>
      </c>
      <c r="Q20" s="22" t="s">
        <v>56</v>
      </c>
      <c r="R20" s="36">
        <f t="shared" si="0"/>
        <v>5793</v>
      </c>
      <c r="S20" s="27" t="s">
        <v>629</v>
      </c>
      <c r="T20" t="s">
        <v>26</v>
      </c>
    </row>
    <row r="21" spans="1:20" ht="21" customHeight="1">
      <c r="A21" s="3">
        <v>17</v>
      </c>
      <c r="B21" s="16" t="s">
        <v>51</v>
      </c>
      <c r="C21" s="17">
        <v>32</v>
      </c>
      <c r="D21" s="18" t="s">
        <v>89</v>
      </c>
      <c r="E21" s="18" t="s">
        <v>630</v>
      </c>
      <c r="F21" s="24" t="s">
        <v>631</v>
      </c>
      <c r="G21" s="24" t="s">
        <v>412</v>
      </c>
      <c r="H21" s="25">
        <v>24</v>
      </c>
      <c r="I21" s="31">
        <v>65</v>
      </c>
      <c r="J21" s="33">
        <v>15</v>
      </c>
      <c r="K21" s="19">
        <v>473</v>
      </c>
      <c r="L21" s="17">
        <v>44</v>
      </c>
      <c r="M21" s="17">
        <v>41</v>
      </c>
      <c r="N21" s="17">
        <v>5630</v>
      </c>
      <c r="O21" s="18" t="s">
        <v>549</v>
      </c>
      <c r="P21" s="18" t="s">
        <v>71</v>
      </c>
      <c r="Q21" s="18" t="s">
        <v>70</v>
      </c>
      <c r="R21" s="20">
        <f t="shared" si="0"/>
        <v>7103</v>
      </c>
      <c r="S21" s="28" t="s">
        <v>104</v>
      </c>
      <c r="T21" t="s">
        <v>27</v>
      </c>
    </row>
    <row r="22" spans="1:20" ht="21" customHeight="1">
      <c r="A22" s="14">
        <v>18</v>
      </c>
      <c r="B22" s="30" t="s">
        <v>52</v>
      </c>
      <c r="C22" s="21">
        <v>48</v>
      </c>
      <c r="D22" s="22" t="s">
        <v>566</v>
      </c>
      <c r="E22" s="22" t="s">
        <v>66</v>
      </c>
      <c r="F22" s="22" t="s">
        <v>632</v>
      </c>
      <c r="G22" s="22" t="s">
        <v>633</v>
      </c>
      <c r="H22" s="21">
        <v>690</v>
      </c>
      <c r="I22" s="34">
        <v>961</v>
      </c>
      <c r="J22" s="35">
        <v>37</v>
      </c>
      <c r="K22" s="23">
        <v>526</v>
      </c>
      <c r="L22" s="21">
        <v>35</v>
      </c>
      <c r="M22" s="21">
        <v>73</v>
      </c>
      <c r="N22" s="21">
        <v>9235</v>
      </c>
      <c r="O22" s="22" t="s">
        <v>61</v>
      </c>
      <c r="P22" s="22" t="s">
        <v>634</v>
      </c>
      <c r="Q22" s="22" t="s">
        <v>59</v>
      </c>
      <c r="R22" s="36">
        <f t="shared" si="0"/>
        <v>12680</v>
      </c>
      <c r="S22" s="27" t="s">
        <v>635</v>
      </c>
      <c r="T22" t="s">
        <v>28</v>
      </c>
    </row>
    <row r="23" spans="1:19" s="5" customFormat="1" ht="30.75" customHeight="1">
      <c r="A23" s="4"/>
      <c r="B23" s="37" t="s">
        <v>1</v>
      </c>
      <c r="C23" s="38">
        <v>919</v>
      </c>
      <c r="D23" s="39">
        <v>3652</v>
      </c>
      <c r="E23" s="39">
        <v>787</v>
      </c>
      <c r="F23" s="40">
        <v>5764</v>
      </c>
      <c r="G23" s="40">
        <v>1970</v>
      </c>
      <c r="H23" s="40">
        <v>4275</v>
      </c>
      <c r="I23" s="40">
        <v>5390</v>
      </c>
      <c r="J23" s="38">
        <v>649</v>
      </c>
      <c r="K23" s="38">
        <v>11183</v>
      </c>
      <c r="L23" s="38">
        <v>767</v>
      </c>
      <c r="M23" s="38">
        <v>2429</v>
      </c>
      <c r="N23" s="38">
        <v>144482</v>
      </c>
      <c r="O23" s="38">
        <v>3223</v>
      </c>
      <c r="P23" s="38">
        <v>3855</v>
      </c>
      <c r="Q23" s="38">
        <v>7722</v>
      </c>
      <c r="R23" s="41">
        <f>SUM(C23:Q23)</f>
        <v>197067</v>
      </c>
      <c r="S23" s="32">
        <v>202355</v>
      </c>
    </row>
    <row r="25" s="8" customFormat="1" ht="15">
      <c r="B25" s="13" t="s">
        <v>33</v>
      </c>
    </row>
    <row r="26" s="8" customFormat="1" ht="12.75" customHeight="1"/>
    <row r="27" s="8" customFormat="1" ht="12.75"/>
    <row r="28" s="8" customFormat="1" ht="12.75"/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 customHeight="1"/>
    <row r="36" s="8" customFormat="1" ht="12.75"/>
    <row r="37" s="8" customFormat="1" ht="12.75"/>
    <row r="38" s="8" customFormat="1" ht="12.75" customHeight="1"/>
    <row r="39" s="8" customFormat="1" ht="12.75"/>
    <row r="40" s="8" customFormat="1" ht="12.75"/>
    <row r="41" s="8" customFormat="1" ht="12.75" customHeight="1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25.5" customHeight="1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 customHeight="1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33" customHeight="1"/>
    <row r="70" s="8" customFormat="1" ht="12.75"/>
    <row r="71" spans="1:11" s="8" customFormat="1" ht="12.75">
      <c r="A71"/>
      <c r="B71"/>
      <c r="C71"/>
      <c r="D71"/>
      <c r="E71"/>
      <c r="F71"/>
      <c r="G71"/>
      <c r="H71"/>
      <c r="I71"/>
      <c r="J71"/>
      <c r="K71"/>
    </row>
    <row r="72" spans="1:11" s="8" customFormat="1" ht="12.75">
      <c r="A72"/>
      <c r="B72"/>
      <c r="C72"/>
      <c r="D72"/>
      <c r="E72"/>
      <c r="F72"/>
      <c r="G72"/>
      <c r="H72"/>
      <c r="I72"/>
      <c r="J72"/>
      <c r="K72"/>
    </row>
    <row r="73" spans="1:11" s="8" customFormat="1" ht="12.75">
      <c r="A73"/>
      <c r="B73"/>
      <c r="C73"/>
      <c r="D73"/>
      <c r="E73"/>
      <c r="F73"/>
      <c r="G73"/>
      <c r="H73"/>
      <c r="I73"/>
      <c r="J73"/>
      <c r="K73"/>
    </row>
    <row r="74" spans="1:11" s="8" customFormat="1" ht="12.75">
      <c r="A74"/>
      <c r="B74"/>
      <c r="C74"/>
      <c r="D74"/>
      <c r="E74"/>
      <c r="F74"/>
      <c r="G74"/>
      <c r="H74"/>
      <c r="I74"/>
      <c r="J74"/>
      <c r="K74"/>
    </row>
    <row r="75" spans="1:11" s="8" customFormat="1" ht="12.75">
      <c r="A75"/>
      <c r="B75"/>
      <c r="C75"/>
      <c r="D75"/>
      <c r="E75"/>
      <c r="F75"/>
      <c r="G75"/>
      <c r="H75"/>
      <c r="I75"/>
      <c r="J75"/>
      <c r="K75"/>
    </row>
    <row r="76" spans="1:11" s="8" customFormat="1" ht="12.75">
      <c r="A76"/>
      <c r="B76"/>
      <c r="C76"/>
      <c r="D76"/>
      <c r="E76"/>
      <c r="F76"/>
      <c r="G76"/>
      <c r="H76"/>
      <c r="I76"/>
      <c r="J76"/>
      <c r="K76"/>
    </row>
    <row r="77" spans="1:11" s="8" customFormat="1" ht="12.75">
      <c r="A77"/>
      <c r="B77"/>
      <c r="C77"/>
      <c r="D77"/>
      <c r="E77"/>
      <c r="F77"/>
      <c r="G77"/>
      <c r="H77"/>
      <c r="I77"/>
      <c r="J77"/>
      <c r="K77"/>
    </row>
    <row r="78" spans="1:11" s="8" customFormat="1" ht="12.75">
      <c r="A78"/>
      <c r="B78"/>
      <c r="C78"/>
      <c r="D78"/>
      <c r="E78"/>
      <c r="F78"/>
      <c r="G78"/>
      <c r="H78"/>
      <c r="I78"/>
      <c r="J78"/>
      <c r="K78"/>
    </row>
    <row r="79" spans="1:11" s="8" customFormat="1" ht="12.75">
      <c r="A79"/>
      <c r="B79"/>
      <c r="C79"/>
      <c r="D79"/>
      <c r="E79"/>
      <c r="F79"/>
      <c r="G79"/>
      <c r="H79"/>
      <c r="I79"/>
      <c r="J79"/>
      <c r="K79"/>
    </row>
    <row r="80" spans="1:11" s="8" customFormat="1" ht="12.75">
      <c r="A80"/>
      <c r="B80"/>
      <c r="C80"/>
      <c r="D80"/>
      <c r="E80"/>
      <c r="F80"/>
      <c r="G80"/>
      <c r="H80"/>
      <c r="I80"/>
      <c r="J80"/>
      <c r="K80"/>
    </row>
    <row r="81" spans="1:11" s="8" customFormat="1" ht="12.75">
      <c r="A81"/>
      <c r="B81"/>
      <c r="C81"/>
      <c r="D81"/>
      <c r="E81"/>
      <c r="F81"/>
      <c r="G81"/>
      <c r="H81"/>
      <c r="I81"/>
      <c r="J81"/>
      <c r="K81"/>
    </row>
    <row r="82" spans="1:11" s="8" customFormat="1" ht="12.75">
      <c r="A82"/>
      <c r="B82"/>
      <c r="C82"/>
      <c r="D82"/>
      <c r="E82"/>
      <c r="F82"/>
      <c r="G82"/>
      <c r="H82"/>
      <c r="I82"/>
      <c r="J82"/>
      <c r="K82"/>
    </row>
    <row r="83" spans="1:11" s="8" customFormat="1" ht="12.75">
      <c r="A83"/>
      <c r="B83"/>
      <c r="C83"/>
      <c r="D83"/>
      <c r="E83"/>
      <c r="F83"/>
      <c r="G83"/>
      <c r="H83"/>
      <c r="I83"/>
      <c r="J83"/>
      <c r="K83"/>
    </row>
    <row r="84" spans="1:11" s="8" customFormat="1" ht="12.75">
      <c r="A84"/>
      <c r="B84"/>
      <c r="C84"/>
      <c r="D84"/>
      <c r="E84"/>
      <c r="F84"/>
      <c r="G84"/>
      <c r="H84"/>
      <c r="I84"/>
      <c r="J84"/>
      <c r="K84"/>
    </row>
    <row r="85" spans="1:11" s="8" customFormat="1" ht="12.75">
      <c r="A85"/>
      <c r="B85"/>
      <c r="C85"/>
      <c r="D85"/>
      <c r="E85"/>
      <c r="F85"/>
      <c r="G85"/>
      <c r="H85"/>
      <c r="I85"/>
      <c r="J85"/>
      <c r="K85"/>
    </row>
    <row r="86" spans="1:11" s="8" customFormat="1" ht="12.75">
      <c r="A86"/>
      <c r="B86"/>
      <c r="C86"/>
      <c r="D86"/>
      <c r="E86"/>
      <c r="F86"/>
      <c r="G86"/>
      <c r="H86"/>
      <c r="I86"/>
      <c r="J86"/>
      <c r="K86"/>
    </row>
    <row r="87" spans="1:11" s="8" customFormat="1" ht="12.75">
      <c r="A87"/>
      <c r="B87"/>
      <c r="C87"/>
      <c r="D87"/>
      <c r="E87"/>
      <c r="F87"/>
      <c r="G87"/>
      <c r="H87"/>
      <c r="I87"/>
      <c r="J87"/>
      <c r="K87"/>
    </row>
    <row r="88" spans="1:11" s="8" customFormat="1" ht="12.75">
      <c r="A88"/>
      <c r="B88"/>
      <c r="C88"/>
      <c r="D88"/>
      <c r="E88"/>
      <c r="F88"/>
      <c r="G88"/>
      <c r="H88"/>
      <c r="I88"/>
      <c r="J88"/>
      <c r="K88"/>
    </row>
    <row r="89" spans="1:11" s="8" customFormat="1" ht="12.75">
      <c r="A89"/>
      <c r="B89"/>
      <c r="C89"/>
      <c r="D89"/>
      <c r="E89"/>
      <c r="F89"/>
      <c r="G89"/>
      <c r="H89"/>
      <c r="I89"/>
      <c r="J89"/>
      <c r="K89"/>
    </row>
    <row r="90" spans="1:11" s="8" customFormat="1" ht="12.75">
      <c r="A90"/>
      <c r="B90"/>
      <c r="C90"/>
      <c r="D90"/>
      <c r="E90"/>
      <c r="F90"/>
      <c r="G90"/>
      <c r="H90"/>
      <c r="I90"/>
      <c r="J90"/>
      <c r="K90"/>
    </row>
    <row r="91" spans="1:11" s="8" customFormat="1" ht="12.75">
      <c r="A91"/>
      <c r="B91"/>
      <c r="C91"/>
      <c r="D91"/>
      <c r="E91"/>
      <c r="F91"/>
      <c r="G91"/>
      <c r="H91"/>
      <c r="I91"/>
      <c r="J91"/>
      <c r="K91"/>
    </row>
    <row r="92" spans="1:11" s="8" customFormat="1" ht="12.75">
      <c r="A92"/>
      <c r="B92"/>
      <c r="C92"/>
      <c r="D92"/>
      <c r="E92"/>
      <c r="F92"/>
      <c r="G92"/>
      <c r="H92"/>
      <c r="I92"/>
      <c r="J92"/>
      <c r="K92"/>
    </row>
    <row r="93" spans="1:11" s="8" customFormat="1" ht="12.75">
      <c r="A93"/>
      <c r="B93"/>
      <c r="C93"/>
      <c r="D93"/>
      <c r="E93"/>
      <c r="F93"/>
      <c r="G93"/>
      <c r="H93"/>
      <c r="I93"/>
      <c r="J93"/>
      <c r="K93"/>
    </row>
    <row r="94" spans="1:11" s="8" customFormat="1" ht="12.75">
      <c r="A94"/>
      <c r="B94"/>
      <c r="C94"/>
      <c r="D94"/>
      <c r="E94"/>
      <c r="F94"/>
      <c r="G94"/>
      <c r="H94"/>
      <c r="I94"/>
      <c r="J94"/>
      <c r="K94"/>
    </row>
    <row r="95" spans="1:11" s="8" customFormat="1" ht="12.75">
      <c r="A95"/>
      <c r="B95"/>
      <c r="C95"/>
      <c r="D95"/>
      <c r="E95"/>
      <c r="F95"/>
      <c r="G95"/>
      <c r="H95"/>
      <c r="I95"/>
      <c r="J95"/>
      <c r="K95"/>
    </row>
    <row r="96" spans="1:11" s="8" customFormat="1" ht="12.75">
      <c r="A96"/>
      <c r="B96"/>
      <c r="C96"/>
      <c r="D96"/>
      <c r="E96"/>
      <c r="F96"/>
      <c r="G96"/>
      <c r="H96"/>
      <c r="I96"/>
      <c r="J96"/>
      <c r="K96"/>
    </row>
    <row r="97" spans="1:11" s="8" customFormat="1" ht="12.75">
      <c r="A97"/>
      <c r="B97"/>
      <c r="C97"/>
      <c r="D97"/>
      <c r="E97"/>
      <c r="F97"/>
      <c r="G97"/>
      <c r="H97"/>
      <c r="I97"/>
      <c r="J97"/>
      <c r="K97"/>
    </row>
    <row r="98" spans="1:11" s="8" customFormat="1" ht="12.75">
      <c r="A98"/>
      <c r="B98"/>
      <c r="C98"/>
      <c r="D98"/>
      <c r="E98"/>
      <c r="F98"/>
      <c r="G98"/>
      <c r="H98"/>
      <c r="I98"/>
      <c r="J98"/>
      <c r="K98"/>
    </row>
    <row r="99" spans="1:11" s="8" customFormat="1" ht="12.75">
      <c r="A99"/>
      <c r="B99"/>
      <c r="C99"/>
      <c r="D99"/>
      <c r="E99"/>
      <c r="F99"/>
      <c r="G99"/>
      <c r="H99"/>
      <c r="I99"/>
      <c r="J99"/>
      <c r="K99"/>
    </row>
    <row r="100" spans="1:11" s="8" customFormat="1" ht="12.75">
      <c r="A100"/>
      <c r="B100"/>
      <c r="C100"/>
      <c r="D100"/>
      <c r="E100"/>
      <c r="F100"/>
      <c r="G100"/>
      <c r="H100"/>
      <c r="I100"/>
      <c r="J100"/>
      <c r="K100"/>
    </row>
    <row r="101" spans="1:11" s="8" customFormat="1" ht="12.75">
      <c r="A101"/>
      <c r="B101"/>
      <c r="C101"/>
      <c r="D101"/>
      <c r="E101"/>
      <c r="F101"/>
      <c r="G101"/>
      <c r="H101"/>
      <c r="I101"/>
      <c r="J101"/>
      <c r="K101"/>
    </row>
    <row r="102" spans="1:11" s="8" customFormat="1" ht="12.75">
      <c r="A102"/>
      <c r="B102"/>
      <c r="C102"/>
      <c r="D102"/>
      <c r="E102"/>
      <c r="F102"/>
      <c r="G102"/>
      <c r="H102"/>
      <c r="I102"/>
      <c r="J102"/>
      <c r="K102"/>
    </row>
    <row r="103" spans="1:11" s="8" customFormat="1" ht="12.75">
      <c r="A103"/>
      <c r="B103"/>
      <c r="C103"/>
      <c r="D103"/>
      <c r="E103"/>
      <c r="F103"/>
      <c r="G103"/>
      <c r="H103"/>
      <c r="I103"/>
      <c r="J103"/>
      <c r="K103"/>
    </row>
    <row r="104" spans="1:11" s="8" customFormat="1" ht="12.75">
      <c r="A104"/>
      <c r="B104"/>
      <c r="C104"/>
      <c r="D104"/>
      <c r="E104"/>
      <c r="F104"/>
      <c r="G104"/>
      <c r="H104"/>
      <c r="I104"/>
      <c r="J104"/>
      <c r="K104"/>
    </row>
    <row r="105" spans="1:11" s="8" customFormat="1" ht="12.75">
      <c r="A105"/>
      <c r="B105"/>
      <c r="C105"/>
      <c r="D105"/>
      <c r="E105"/>
      <c r="F105"/>
      <c r="G105"/>
      <c r="H105"/>
      <c r="I105"/>
      <c r="J105"/>
      <c r="K105"/>
    </row>
    <row r="106" spans="1:11" s="8" customFormat="1" ht="12.75">
      <c r="A106"/>
      <c r="B106"/>
      <c r="C106"/>
      <c r="D106"/>
      <c r="E106"/>
      <c r="F106"/>
      <c r="G106"/>
      <c r="H106"/>
      <c r="I106"/>
      <c r="J106"/>
      <c r="K106"/>
    </row>
    <row r="107" spans="1:11" s="8" customFormat="1" ht="12.75">
      <c r="A107"/>
      <c r="B107"/>
      <c r="C107"/>
      <c r="D107"/>
      <c r="E107"/>
      <c r="F107"/>
      <c r="G107"/>
      <c r="H107"/>
      <c r="I107"/>
      <c r="J107"/>
      <c r="K107"/>
    </row>
    <row r="108" spans="1:11" s="8" customFormat="1" ht="12.75">
      <c r="A108"/>
      <c r="B108"/>
      <c r="C108"/>
      <c r="D108"/>
      <c r="E108"/>
      <c r="F108"/>
      <c r="G108"/>
      <c r="H108"/>
      <c r="I108"/>
      <c r="J108"/>
      <c r="K108"/>
    </row>
    <row r="109" spans="1:11" s="8" customFormat="1" ht="12.75">
      <c r="A109"/>
      <c r="B109"/>
      <c r="C109"/>
      <c r="D109"/>
      <c r="E109"/>
      <c r="F109"/>
      <c r="G109"/>
      <c r="H109"/>
      <c r="I109"/>
      <c r="J109"/>
      <c r="K109"/>
    </row>
    <row r="110" spans="1:11" s="8" customFormat="1" ht="12.75">
      <c r="A110"/>
      <c r="B110"/>
      <c r="C110"/>
      <c r="D110"/>
      <c r="E110"/>
      <c r="F110"/>
      <c r="G110"/>
      <c r="H110"/>
      <c r="I110"/>
      <c r="J110"/>
      <c r="K110"/>
    </row>
    <row r="111" spans="1:11" s="8" customFormat="1" ht="12.75">
      <c r="A111"/>
      <c r="B111"/>
      <c r="C111"/>
      <c r="D111"/>
      <c r="E111"/>
      <c r="F111"/>
      <c r="G111"/>
      <c r="H111"/>
      <c r="I111"/>
      <c r="J111"/>
      <c r="K111"/>
    </row>
    <row r="112" spans="1:11" s="8" customFormat="1" ht="12.75">
      <c r="A112"/>
      <c r="B112"/>
      <c r="C112"/>
      <c r="D112"/>
      <c r="E112"/>
      <c r="F112"/>
      <c r="G112"/>
      <c r="H112"/>
      <c r="I112"/>
      <c r="J112"/>
      <c r="K112"/>
    </row>
    <row r="113" spans="1:11" s="8" customFormat="1" ht="12.75">
      <c r="A113"/>
      <c r="B113"/>
      <c r="C113"/>
      <c r="D113"/>
      <c r="E113"/>
      <c r="F113"/>
      <c r="G113"/>
      <c r="H113"/>
      <c r="I113"/>
      <c r="J113"/>
      <c r="K113"/>
    </row>
    <row r="114" spans="1:11" s="8" customFormat="1" ht="12.75">
      <c r="A114"/>
      <c r="B114"/>
      <c r="C114"/>
      <c r="D114"/>
      <c r="E114"/>
      <c r="F114"/>
      <c r="G114"/>
      <c r="H114"/>
      <c r="I114"/>
      <c r="J114"/>
      <c r="K114"/>
    </row>
    <row r="115" spans="1:11" s="8" customFormat="1" ht="12.75">
      <c r="A115"/>
      <c r="B115"/>
      <c r="C115"/>
      <c r="D115"/>
      <c r="E115"/>
      <c r="F115"/>
      <c r="G115"/>
      <c r="H115"/>
      <c r="I115"/>
      <c r="J115"/>
      <c r="K115"/>
    </row>
    <row r="116" spans="1:11" s="8" customFormat="1" ht="12.75">
      <c r="A116"/>
      <c r="B116"/>
      <c r="C116"/>
      <c r="D116"/>
      <c r="E116"/>
      <c r="F116"/>
      <c r="G116"/>
      <c r="H116"/>
      <c r="I116"/>
      <c r="J116"/>
      <c r="K116"/>
    </row>
    <row r="117" spans="1:11" s="8" customFormat="1" ht="12.75">
      <c r="A117"/>
      <c r="B117"/>
      <c r="C117"/>
      <c r="D117"/>
      <c r="E117"/>
      <c r="F117"/>
      <c r="G117"/>
      <c r="H117"/>
      <c r="I117"/>
      <c r="J117"/>
      <c r="K117"/>
    </row>
    <row r="118" spans="1:11" s="8" customFormat="1" ht="12.75">
      <c r="A118"/>
      <c r="B118"/>
      <c r="C118"/>
      <c r="D118"/>
      <c r="E118"/>
      <c r="F118"/>
      <c r="G118"/>
      <c r="H118"/>
      <c r="I118"/>
      <c r="J118"/>
      <c r="K118"/>
    </row>
    <row r="119" spans="1:11" s="8" customFormat="1" ht="12.75">
      <c r="A119"/>
      <c r="B119"/>
      <c r="C119"/>
      <c r="D119"/>
      <c r="E119"/>
      <c r="F119"/>
      <c r="G119"/>
      <c r="H119"/>
      <c r="I119"/>
      <c r="J119"/>
      <c r="K119"/>
    </row>
    <row r="120" spans="1:11" s="8" customFormat="1" ht="12.75">
      <c r="A120"/>
      <c r="B120"/>
      <c r="C120"/>
      <c r="D120"/>
      <c r="E120"/>
      <c r="F120"/>
      <c r="G120"/>
      <c r="H120"/>
      <c r="I120"/>
      <c r="J120"/>
      <c r="K120"/>
    </row>
    <row r="121" spans="1:11" s="8" customFormat="1" ht="12.75">
      <c r="A121"/>
      <c r="B121"/>
      <c r="C121"/>
      <c r="D121"/>
      <c r="E121"/>
      <c r="F121"/>
      <c r="G121"/>
      <c r="H121"/>
      <c r="I121"/>
      <c r="J121"/>
      <c r="K121"/>
    </row>
    <row r="122" spans="1:11" s="8" customFormat="1" ht="12.75">
      <c r="A122"/>
      <c r="B122"/>
      <c r="C122"/>
      <c r="D122"/>
      <c r="E122"/>
      <c r="F122"/>
      <c r="G122"/>
      <c r="H122"/>
      <c r="I122"/>
      <c r="J122"/>
      <c r="K122"/>
    </row>
    <row r="123" spans="1:11" s="8" customFormat="1" ht="12.75">
      <c r="A123"/>
      <c r="B123"/>
      <c r="C123"/>
      <c r="D123"/>
      <c r="E123"/>
      <c r="F123"/>
      <c r="G123"/>
      <c r="H123"/>
      <c r="I123"/>
      <c r="J123"/>
      <c r="K123"/>
    </row>
    <row r="124" spans="1:11" s="8" customFormat="1" ht="12.75">
      <c r="A124"/>
      <c r="B124"/>
      <c r="C124"/>
      <c r="D124"/>
      <c r="E124"/>
      <c r="F124"/>
      <c r="G124"/>
      <c r="H124"/>
      <c r="I124"/>
      <c r="J124"/>
      <c r="K124"/>
    </row>
    <row r="125" spans="1:11" s="8" customFormat="1" ht="12.75">
      <c r="A125"/>
      <c r="B125"/>
      <c r="C125"/>
      <c r="D125"/>
      <c r="E125"/>
      <c r="F125"/>
      <c r="G125"/>
      <c r="H125"/>
      <c r="I125"/>
      <c r="J125"/>
      <c r="K125"/>
    </row>
    <row r="126" spans="1:11" s="8" customFormat="1" ht="12.75">
      <c r="A126"/>
      <c r="B126"/>
      <c r="C126"/>
      <c r="D126"/>
      <c r="E126"/>
      <c r="F126"/>
      <c r="G126"/>
      <c r="H126"/>
      <c r="I126"/>
      <c r="J126"/>
      <c r="K126"/>
    </row>
    <row r="127" spans="1:11" s="8" customFormat="1" ht="12.75">
      <c r="A127"/>
      <c r="B127"/>
      <c r="C127"/>
      <c r="D127"/>
      <c r="E127"/>
      <c r="F127"/>
      <c r="G127"/>
      <c r="H127"/>
      <c r="I127"/>
      <c r="J127"/>
      <c r="K127"/>
    </row>
    <row r="128" spans="1:11" s="8" customFormat="1" ht="12.75">
      <c r="A128"/>
      <c r="B128"/>
      <c r="C128"/>
      <c r="D128"/>
      <c r="E128"/>
      <c r="F128"/>
      <c r="G128"/>
      <c r="H128"/>
      <c r="I128"/>
      <c r="J128"/>
      <c r="K128"/>
    </row>
    <row r="129" spans="1:11" s="8" customFormat="1" ht="12.75">
      <c r="A129"/>
      <c r="B129"/>
      <c r="C129"/>
      <c r="D129"/>
      <c r="E129"/>
      <c r="F129"/>
      <c r="G129"/>
      <c r="H129"/>
      <c r="I129"/>
      <c r="J129"/>
      <c r="K129"/>
    </row>
    <row r="130" spans="1:11" s="8" customFormat="1" ht="12.75">
      <c r="A130"/>
      <c r="B130"/>
      <c r="C130"/>
      <c r="D130"/>
      <c r="E130"/>
      <c r="F130"/>
      <c r="G130"/>
      <c r="H130"/>
      <c r="I130"/>
      <c r="J130"/>
      <c r="K130"/>
    </row>
    <row r="131" spans="1:11" s="8" customFormat="1" ht="12.75">
      <c r="A131"/>
      <c r="B131"/>
      <c r="C131"/>
      <c r="D131"/>
      <c r="E131"/>
      <c r="F131"/>
      <c r="G131"/>
      <c r="H131"/>
      <c r="I131"/>
      <c r="J131"/>
      <c r="K131"/>
    </row>
    <row r="132" spans="1:11" s="8" customFormat="1" ht="12.75">
      <c r="A132"/>
      <c r="B132"/>
      <c r="C132"/>
      <c r="D132"/>
      <c r="E132"/>
      <c r="F132"/>
      <c r="G132"/>
      <c r="H132"/>
      <c r="I132"/>
      <c r="J132"/>
      <c r="K132"/>
    </row>
    <row r="133" spans="1:11" s="8" customFormat="1" ht="12.75">
      <c r="A133"/>
      <c r="B133"/>
      <c r="C133"/>
      <c r="D133"/>
      <c r="E133"/>
      <c r="F133"/>
      <c r="G133"/>
      <c r="H133"/>
      <c r="I133"/>
      <c r="J133"/>
      <c r="K133"/>
    </row>
    <row r="134" spans="1:11" s="8" customFormat="1" ht="12.75">
      <c r="A134"/>
      <c r="B134"/>
      <c r="C134"/>
      <c r="D134"/>
      <c r="E134"/>
      <c r="F134"/>
      <c r="G134"/>
      <c r="H134"/>
      <c r="I134"/>
      <c r="J134"/>
      <c r="K134"/>
    </row>
    <row r="135" spans="1:11" s="8" customFormat="1" ht="12.75">
      <c r="A135"/>
      <c r="B135"/>
      <c r="C135"/>
      <c r="D135"/>
      <c r="E135"/>
      <c r="F135"/>
      <c r="G135"/>
      <c r="H135"/>
      <c r="I135"/>
      <c r="J135"/>
      <c r="K135"/>
    </row>
    <row r="136" spans="1:11" s="8" customFormat="1" ht="12.75">
      <c r="A136"/>
      <c r="B136"/>
      <c r="C136"/>
      <c r="D136"/>
      <c r="E136"/>
      <c r="F136"/>
      <c r="G136"/>
      <c r="H136"/>
      <c r="I136"/>
      <c r="J136"/>
      <c r="K136"/>
    </row>
    <row r="137" spans="1:11" s="8" customFormat="1" ht="12.75">
      <c r="A137"/>
      <c r="B137"/>
      <c r="C137"/>
      <c r="D137"/>
      <c r="E137"/>
      <c r="F137"/>
      <c r="G137"/>
      <c r="H137"/>
      <c r="I137"/>
      <c r="J137"/>
      <c r="K137"/>
    </row>
    <row r="138" spans="1:11" s="8" customFormat="1" ht="12.75">
      <c r="A138"/>
      <c r="B138"/>
      <c r="C138"/>
      <c r="D138"/>
      <c r="E138"/>
      <c r="F138"/>
      <c r="G138"/>
      <c r="H138"/>
      <c r="I138"/>
      <c r="J138"/>
      <c r="K138"/>
    </row>
    <row r="139" spans="1:11" s="8" customFormat="1" ht="12.75">
      <c r="A139"/>
      <c r="B139"/>
      <c r="C139"/>
      <c r="D139"/>
      <c r="E139"/>
      <c r="F139"/>
      <c r="G139"/>
      <c r="H139"/>
      <c r="I139"/>
      <c r="J139"/>
      <c r="K139"/>
    </row>
    <row r="140" spans="1:11" s="8" customFormat="1" ht="12.75">
      <c r="A140"/>
      <c r="B140"/>
      <c r="C140"/>
      <c r="D140"/>
      <c r="E140"/>
      <c r="F140"/>
      <c r="G140"/>
      <c r="H140"/>
      <c r="I140"/>
      <c r="J140"/>
      <c r="K140"/>
    </row>
    <row r="141" spans="1:11" s="8" customFormat="1" ht="12.75">
      <c r="A141"/>
      <c r="B141"/>
      <c r="C141"/>
      <c r="D141"/>
      <c r="E141"/>
      <c r="F141"/>
      <c r="G141"/>
      <c r="H141"/>
      <c r="I141"/>
      <c r="J141"/>
      <c r="K141"/>
    </row>
    <row r="142" spans="1:11" s="8" customFormat="1" ht="12.75">
      <c r="A142"/>
      <c r="B142"/>
      <c r="C142"/>
      <c r="D142"/>
      <c r="E142"/>
      <c r="F142"/>
      <c r="G142"/>
      <c r="H142"/>
      <c r="I142"/>
      <c r="J142"/>
      <c r="K142"/>
    </row>
    <row r="143" spans="1:11" s="8" customFormat="1" ht="12.75">
      <c r="A143"/>
      <c r="B143"/>
      <c r="C143"/>
      <c r="D143"/>
      <c r="E143"/>
      <c r="F143"/>
      <c r="G143"/>
      <c r="H143"/>
      <c r="I143"/>
      <c r="J143"/>
      <c r="K143"/>
    </row>
    <row r="144" spans="1:11" s="8" customFormat="1" ht="12.75">
      <c r="A144"/>
      <c r="B144"/>
      <c r="C144"/>
      <c r="D144"/>
      <c r="E144"/>
      <c r="F144"/>
      <c r="G144"/>
      <c r="H144"/>
      <c r="I144"/>
      <c r="J144"/>
      <c r="K144"/>
    </row>
    <row r="145" spans="1:11" s="8" customFormat="1" ht="12.75">
      <c r="A145"/>
      <c r="B145"/>
      <c r="C145"/>
      <c r="D145"/>
      <c r="E145"/>
      <c r="F145"/>
      <c r="G145"/>
      <c r="H145"/>
      <c r="I145"/>
      <c r="J145"/>
      <c r="K145"/>
    </row>
    <row r="146" spans="1:11" s="8" customFormat="1" ht="12.75">
      <c r="A146"/>
      <c r="B146"/>
      <c r="C146"/>
      <c r="D146"/>
      <c r="E146"/>
      <c r="F146"/>
      <c r="G146"/>
      <c r="H146"/>
      <c r="I146"/>
      <c r="J146"/>
      <c r="K146"/>
    </row>
    <row r="147" spans="1:11" s="8" customFormat="1" ht="12.75">
      <c r="A147"/>
      <c r="B147"/>
      <c r="C147"/>
      <c r="D147"/>
      <c r="E147"/>
      <c r="F147"/>
      <c r="G147"/>
      <c r="H147"/>
      <c r="I147"/>
      <c r="J147"/>
      <c r="K147"/>
    </row>
  </sheetData>
  <sheetProtection/>
  <mergeCells count="15">
    <mergeCell ref="S2:S3"/>
    <mergeCell ref="B2:B3"/>
    <mergeCell ref="P2:P3"/>
    <mergeCell ref="N2:N3"/>
    <mergeCell ref="O2:O3"/>
    <mergeCell ref="A2:A3"/>
    <mergeCell ref="B1:R1"/>
    <mergeCell ref="F2:G2"/>
    <mergeCell ref="C2:C3"/>
    <mergeCell ref="R2:R3"/>
    <mergeCell ref="H2:I2"/>
    <mergeCell ref="D2:E2"/>
    <mergeCell ref="Q2:Q3"/>
    <mergeCell ref="J2:K2"/>
    <mergeCell ref="L2:M2"/>
  </mergeCells>
  <printOptions/>
  <pageMargins left="0.59" right="0.18" top="0.7" bottom="0.68" header="0.5118110236220472" footer="0.5118110236220472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zoomScale="62" zoomScaleNormal="62" zoomScalePageLayoutView="0" workbookViewId="0" topLeftCell="A1">
      <selection activeCell="L33" sqref="L33"/>
    </sheetView>
  </sheetViews>
  <sheetFormatPr defaultColWidth="9.00390625" defaultRowHeight="12.75"/>
  <cols>
    <col min="1" max="1" width="4.25390625" style="8" customWidth="1"/>
    <col min="2" max="2" width="20.00390625" style="8" customWidth="1"/>
    <col min="3" max="3" width="11.75390625" style="8" customWidth="1"/>
    <col min="4" max="4" width="12.25390625" style="8" customWidth="1"/>
    <col min="5" max="5" width="13.75390625" style="8" bestFit="1" customWidth="1"/>
    <col min="6" max="6" width="9.125" style="8" bestFit="1" customWidth="1"/>
    <col min="7" max="7" width="8.75390625" style="8" bestFit="1" customWidth="1"/>
    <col min="8" max="8" width="9.125" style="8" bestFit="1" customWidth="1"/>
    <col min="9" max="9" width="13.75390625" style="8" bestFit="1" customWidth="1"/>
    <col min="10" max="10" width="9.125" style="8" bestFit="1" customWidth="1"/>
    <col min="11" max="11" width="8.75390625" style="8" bestFit="1" customWidth="1"/>
    <col min="12" max="12" width="8.75390625" style="8" customWidth="1"/>
    <col min="13" max="13" width="8.75390625" style="8" bestFit="1" customWidth="1"/>
    <col min="14" max="14" width="9.125" style="8" bestFit="1" customWidth="1"/>
    <col min="15" max="15" width="11.875" style="8" customWidth="1"/>
    <col min="16" max="16" width="12.75390625" style="8" customWidth="1"/>
    <col min="17" max="18" width="12.00390625" style="8" customWidth="1"/>
    <col min="19" max="19" width="9.625" style="8" customWidth="1"/>
    <col min="20" max="20" width="11.125" style="8" customWidth="1"/>
    <col min="21" max="21" width="8.75390625" style="8" bestFit="1" customWidth="1"/>
    <col min="22" max="22" width="9.125" style="8" bestFit="1" customWidth="1"/>
    <col min="23" max="23" width="13.75390625" style="8" bestFit="1" customWidth="1"/>
    <col min="24" max="24" width="14.375" style="8" bestFit="1" customWidth="1"/>
    <col min="25" max="25" width="13.00390625" style="8" customWidth="1"/>
    <col min="26" max="26" width="15.125" style="8" customWidth="1"/>
    <col min="27" max="27" width="2.75390625" style="8" bestFit="1" customWidth="1"/>
    <col min="28" max="16384" width="9.125" style="8" customWidth="1"/>
  </cols>
  <sheetData>
    <row r="1" spans="1:26" s="295" customFormat="1" ht="39.75" customHeight="1">
      <c r="A1" s="417" t="s">
        <v>321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</row>
    <row r="2" spans="1:26" s="295" customFormat="1" ht="18" customHeight="1">
      <c r="A2" s="414" t="s">
        <v>122</v>
      </c>
      <c r="B2" s="414" t="s">
        <v>53</v>
      </c>
      <c r="C2" s="644" t="s">
        <v>574</v>
      </c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419" t="s">
        <v>637</v>
      </c>
      <c r="Z2" s="419" t="s">
        <v>322</v>
      </c>
    </row>
    <row r="3" spans="1:26" ht="18" customHeight="1">
      <c r="A3" s="414"/>
      <c r="B3" s="414"/>
      <c r="C3" s="420" t="s">
        <v>323</v>
      </c>
      <c r="D3" s="420"/>
      <c r="E3" s="645" t="s">
        <v>324</v>
      </c>
      <c r="F3" s="645"/>
      <c r="G3" s="645"/>
      <c r="H3" s="645"/>
      <c r="I3" s="645"/>
      <c r="J3" s="645"/>
      <c r="K3" s="645"/>
      <c r="L3" s="645"/>
      <c r="M3" s="645"/>
      <c r="N3" s="645"/>
      <c r="O3" s="420" t="s">
        <v>325</v>
      </c>
      <c r="P3" s="420"/>
      <c r="Q3" s="646" t="s">
        <v>324</v>
      </c>
      <c r="R3" s="646"/>
      <c r="S3" s="646"/>
      <c r="T3" s="646"/>
      <c r="U3" s="413" t="s">
        <v>326</v>
      </c>
      <c r="V3" s="413"/>
      <c r="W3" s="414" t="s">
        <v>3</v>
      </c>
      <c r="X3" s="414"/>
      <c r="Y3" s="419"/>
      <c r="Z3" s="419"/>
    </row>
    <row r="4" spans="1:26" s="296" customFormat="1" ht="99" customHeight="1">
      <c r="A4" s="414"/>
      <c r="B4" s="414"/>
      <c r="C4" s="420"/>
      <c r="D4" s="420"/>
      <c r="E4" s="415" t="s">
        <v>327</v>
      </c>
      <c r="F4" s="415"/>
      <c r="G4" s="415" t="s">
        <v>328</v>
      </c>
      <c r="H4" s="415"/>
      <c r="I4" s="415" t="s">
        <v>329</v>
      </c>
      <c r="J4" s="415"/>
      <c r="K4" s="415" t="s">
        <v>330</v>
      </c>
      <c r="L4" s="415"/>
      <c r="M4" s="416" t="s">
        <v>331</v>
      </c>
      <c r="N4" s="416"/>
      <c r="O4" s="420"/>
      <c r="P4" s="420"/>
      <c r="Q4" s="415" t="s">
        <v>332</v>
      </c>
      <c r="R4" s="415"/>
      <c r="S4" s="415" t="s">
        <v>333</v>
      </c>
      <c r="T4" s="415"/>
      <c r="U4" s="413"/>
      <c r="V4" s="413"/>
      <c r="W4" s="414"/>
      <c r="X4" s="414"/>
      <c r="Y4" s="419"/>
      <c r="Z4" s="419"/>
    </row>
    <row r="5" spans="1:26" s="296" customFormat="1" ht="26.25" customHeight="1">
      <c r="A5" s="414"/>
      <c r="B5" s="414"/>
      <c r="C5" s="297" t="s">
        <v>334</v>
      </c>
      <c r="D5" s="297" t="s">
        <v>335</v>
      </c>
      <c r="E5" s="297" t="s">
        <v>334</v>
      </c>
      <c r="F5" s="297" t="s">
        <v>335</v>
      </c>
      <c r="G5" s="297" t="s">
        <v>334</v>
      </c>
      <c r="H5" s="297" t="s">
        <v>335</v>
      </c>
      <c r="I5" s="297" t="s">
        <v>334</v>
      </c>
      <c r="J5" s="297" t="s">
        <v>335</v>
      </c>
      <c r="K5" s="297" t="s">
        <v>334</v>
      </c>
      <c r="L5" s="297" t="s">
        <v>335</v>
      </c>
      <c r="M5" s="297" t="s">
        <v>334</v>
      </c>
      <c r="N5" s="297" t="s">
        <v>335</v>
      </c>
      <c r="O5" s="297" t="s">
        <v>334</v>
      </c>
      <c r="P5" s="297" t="s">
        <v>335</v>
      </c>
      <c r="Q5" s="297" t="s">
        <v>334</v>
      </c>
      <c r="R5" s="297" t="s">
        <v>335</v>
      </c>
      <c r="S5" s="297" t="s">
        <v>334</v>
      </c>
      <c r="T5" s="297" t="s">
        <v>335</v>
      </c>
      <c r="U5" s="297" t="s">
        <v>334</v>
      </c>
      <c r="V5" s="297" t="s">
        <v>335</v>
      </c>
      <c r="W5" s="297" t="s">
        <v>334</v>
      </c>
      <c r="X5" s="297" t="s">
        <v>335</v>
      </c>
      <c r="Y5" s="419"/>
      <c r="Z5" s="419"/>
    </row>
    <row r="6" spans="1:26" s="300" customFormat="1" ht="25.5" customHeight="1">
      <c r="A6" s="418"/>
      <c r="B6" s="418"/>
      <c r="C6" s="298" t="s">
        <v>336</v>
      </c>
      <c r="D6" s="298" t="s">
        <v>337</v>
      </c>
      <c r="E6" s="299">
        <v>3</v>
      </c>
      <c r="F6" s="299">
        <v>4</v>
      </c>
      <c r="G6" s="299">
        <v>5</v>
      </c>
      <c r="H6" s="299">
        <v>6</v>
      </c>
      <c r="I6" s="299">
        <v>7</v>
      </c>
      <c r="J6" s="299">
        <v>8</v>
      </c>
      <c r="K6" s="299">
        <v>9</v>
      </c>
      <c r="L6" s="299">
        <v>10</v>
      </c>
      <c r="M6" s="299">
        <v>11</v>
      </c>
      <c r="N6" s="299">
        <v>12</v>
      </c>
      <c r="O6" s="298" t="s">
        <v>338</v>
      </c>
      <c r="P6" s="298" t="s">
        <v>339</v>
      </c>
      <c r="Q6" s="299">
        <v>15</v>
      </c>
      <c r="R6" s="299">
        <v>16</v>
      </c>
      <c r="S6" s="299">
        <v>17</v>
      </c>
      <c r="T6" s="299">
        <v>18</v>
      </c>
      <c r="U6" s="299">
        <v>19</v>
      </c>
      <c r="V6" s="299">
        <v>20</v>
      </c>
      <c r="W6" s="298" t="s">
        <v>340</v>
      </c>
      <c r="X6" s="298" t="s">
        <v>341</v>
      </c>
      <c r="Y6" s="419"/>
      <c r="Z6" s="419"/>
    </row>
    <row r="7" spans="1:26" ht="25.5" customHeight="1">
      <c r="A7" s="16">
        <v>1</v>
      </c>
      <c r="B7" s="16" t="s">
        <v>152</v>
      </c>
      <c r="C7" s="647">
        <v>1538</v>
      </c>
      <c r="D7" s="647">
        <v>773</v>
      </c>
      <c r="E7" s="647">
        <v>317</v>
      </c>
      <c r="F7" s="647">
        <v>181</v>
      </c>
      <c r="G7" s="647">
        <v>186</v>
      </c>
      <c r="H7" s="647">
        <v>99</v>
      </c>
      <c r="I7" s="647">
        <v>642</v>
      </c>
      <c r="J7" s="647">
        <v>220</v>
      </c>
      <c r="K7" s="647">
        <v>52</v>
      </c>
      <c r="L7" s="647">
        <v>37</v>
      </c>
      <c r="M7" s="647">
        <v>341</v>
      </c>
      <c r="N7" s="647">
        <v>236</v>
      </c>
      <c r="O7" s="647">
        <v>6037</v>
      </c>
      <c r="P7" s="647">
        <v>3286</v>
      </c>
      <c r="Q7" s="647">
        <v>5820</v>
      </c>
      <c r="R7" s="647">
        <v>3200</v>
      </c>
      <c r="S7" s="647">
        <v>217</v>
      </c>
      <c r="T7" s="647">
        <v>86</v>
      </c>
      <c r="U7" s="647">
        <v>134</v>
      </c>
      <c r="V7" s="647">
        <v>57</v>
      </c>
      <c r="W7" s="647">
        <v>7709</v>
      </c>
      <c r="X7" s="647">
        <v>4116</v>
      </c>
      <c r="Y7" s="301">
        <v>4551</v>
      </c>
      <c r="Z7" s="301">
        <v>5000</v>
      </c>
    </row>
    <row r="8" spans="1:26" ht="25.5" customHeight="1">
      <c r="A8" s="648">
        <v>2</v>
      </c>
      <c r="B8" s="648" t="s">
        <v>113</v>
      </c>
      <c r="C8" s="649">
        <v>1449</v>
      </c>
      <c r="D8" s="649">
        <v>703</v>
      </c>
      <c r="E8" s="649">
        <v>351</v>
      </c>
      <c r="F8" s="649">
        <v>217</v>
      </c>
      <c r="G8" s="649">
        <v>305</v>
      </c>
      <c r="H8" s="649">
        <v>194</v>
      </c>
      <c r="I8" s="649">
        <v>542</v>
      </c>
      <c r="J8" s="649">
        <v>152</v>
      </c>
      <c r="K8" s="649">
        <v>128</v>
      </c>
      <c r="L8" s="649">
        <v>71</v>
      </c>
      <c r="M8" s="649">
        <v>123</v>
      </c>
      <c r="N8" s="649">
        <v>69</v>
      </c>
      <c r="O8" s="649">
        <v>6313</v>
      </c>
      <c r="P8" s="649">
        <v>3315</v>
      </c>
      <c r="Q8" s="649">
        <v>6005</v>
      </c>
      <c r="R8" s="649">
        <v>3222</v>
      </c>
      <c r="S8" s="649">
        <v>308</v>
      </c>
      <c r="T8" s="649">
        <v>93</v>
      </c>
      <c r="U8" s="649">
        <v>129</v>
      </c>
      <c r="V8" s="649">
        <v>45</v>
      </c>
      <c r="W8" s="649">
        <v>7891</v>
      </c>
      <c r="X8" s="649">
        <v>4063</v>
      </c>
      <c r="Y8" s="650">
        <v>4646</v>
      </c>
      <c r="Z8" s="650">
        <v>4988</v>
      </c>
    </row>
    <row r="9" spans="1:26" ht="25.5" customHeight="1">
      <c r="A9" s="16">
        <v>3</v>
      </c>
      <c r="B9" s="16" t="s">
        <v>114</v>
      </c>
      <c r="C9" s="647">
        <v>1821</v>
      </c>
      <c r="D9" s="647">
        <v>1265</v>
      </c>
      <c r="E9" s="647">
        <v>627</v>
      </c>
      <c r="F9" s="647">
        <v>471</v>
      </c>
      <c r="G9" s="647">
        <v>128</v>
      </c>
      <c r="H9" s="647">
        <v>104</v>
      </c>
      <c r="I9" s="647">
        <v>656</v>
      </c>
      <c r="J9" s="647">
        <v>328</v>
      </c>
      <c r="K9" s="647">
        <v>135</v>
      </c>
      <c r="L9" s="647">
        <v>122</v>
      </c>
      <c r="M9" s="647">
        <v>275</v>
      </c>
      <c r="N9" s="647">
        <v>240</v>
      </c>
      <c r="O9" s="647">
        <v>10028</v>
      </c>
      <c r="P9" s="647">
        <v>8887</v>
      </c>
      <c r="Q9" s="647">
        <v>9838</v>
      </c>
      <c r="R9" s="647">
        <v>8756</v>
      </c>
      <c r="S9" s="647">
        <v>190</v>
      </c>
      <c r="T9" s="647">
        <v>131</v>
      </c>
      <c r="U9" s="647">
        <v>103</v>
      </c>
      <c r="V9" s="647">
        <v>68</v>
      </c>
      <c r="W9" s="647">
        <v>11952</v>
      </c>
      <c r="X9" s="647">
        <v>10220</v>
      </c>
      <c r="Y9" s="301">
        <v>11547</v>
      </c>
      <c r="Z9" s="301">
        <v>12548</v>
      </c>
    </row>
    <row r="10" spans="1:26" ht="25.5" customHeight="1">
      <c r="A10" s="648">
        <v>4</v>
      </c>
      <c r="B10" s="648" t="s">
        <v>115</v>
      </c>
      <c r="C10" s="649">
        <v>11614</v>
      </c>
      <c r="D10" s="649">
        <v>4917</v>
      </c>
      <c r="E10" s="649">
        <v>1864</v>
      </c>
      <c r="F10" s="649">
        <v>916</v>
      </c>
      <c r="G10" s="649">
        <v>750</v>
      </c>
      <c r="H10" s="649">
        <v>343</v>
      </c>
      <c r="I10" s="649">
        <v>5867</v>
      </c>
      <c r="J10" s="649">
        <v>1754</v>
      </c>
      <c r="K10" s="649">
        <v>2321</v>
      </c>
      <c r="L10" s="649">
        <v>1504</v>
      </c>
      <c r="M10" s="649">
        <v>812</v>
      </c>
      <c r="N10" s="649">
        <v>400</v>
      </c>
      <c r="O10" s="649">
        <v>23625</v>
      </c>
      <c r="P10" s="649">
        <v>17549</v>
      </c>
      <c r="Q10" s="649">
        <v>22519</v>
      </c>
      <c r="R10" s="649">
        <v>17225</v>
      </c>
      <c r="S10" s="649">
        <v>1106</v>
      </c>
      <c r="T10" s="649">
        <v>324</v>
      </c>
      <c r="U10" s="649">
        <v>1069</v>
      </c>
      <c r="V10" s="649">
        <v>406</v>
      </c>
      <c r="W10" s="649">
        <v>36308</v>
      </c>
      <c r="X10" s="649">
        <v>22872</v>
      </c>
      <c r="Y10" s="650">
        <v>25088</v>
      </c>
      <c r="Z10" s="650">
        <v>27460</v>
      </c>
    </row>
    <row r="11" spans="1:26" ht="25.5" customHeight="1">
      <c r="A11" s="16">
        <v>5</v>
      </c>
      <c r="B11" s="16" t="s">
        <v>116</v>
      </c>
      <c r="C11" s="647">
        <v>7465</v>
      </c>
      <c r="D11" s="647">
        <v>2984</v>
      </c>
      <c r="E11" s="647">
        <v>1877</v>
      </c>
      <c r="F11" s="647">
        <v>885</v>
      </c>
      <c r="G11" s="647">
        <v>327</v>
      </c>
      <c r="H11" s="647">
        <v>155</v>
      </c>
      <c r="I11" s="647">
        <v>3366</v>
      </c>
      <c r="J11" s="647">
        <v>1052</v>
      </c>
      <c r="K11" s="647">
        <v>771</v>
      </c>
      <c r="L11" s="647">
        <v>357</v>
      </c>
      <c r="M11" s="647">
        <v>1124</v>
      </c>
      <c r="N11" s="647">
        <v>535</v>
      </c>
      <c r="O11" s="647">
        <v>18798</v>
      </c>
      <c r="P11" s="647">
        <v>18365</v>
      </c>
      <c r="Q11" s="647">
        <v>18128</v>
      </c>
      <c r="R11" s="647">
        <v>18086</v>
      </c>
      <c r="S11" s="647">
        <v>670</v>
      </c>
      <c r="T11" s="647">
        <v>279</v>
      </c>
      <c r="U11" s="647">
        <v>639</v>
      </c>
      <c r="V11" s="647">
        <v>229</v>
      </c>
      <c r="W11" s="647">
        <v>26902</v>
      </c>
      <c r="X11" s="647">
        <v>21578</v>
      </c>
      <c r="Y11" s="301">
        <v>23381</v>
      </c>
      <c r="Z11" s="301">
        <v>24676</v>
      </c>
    </row>
    <row r="12" spans="1:26" ht="25.5" customHeight="1">
      <c r="A12" s="648">
        <v>6</v>
      </c>
      <c r="B12" s="648" t="s">
        <v>40</v>
      </c>
      <c r="C12" s="649">
        <v>6899</v>
      </c>
      <c r="D12" s="649">
        <v>3657</v>
      </c>
      <c r="E12" s="649">
        <v>1931</v>
      </c>
      <c r="F12" s="649">
        <v>1124</v>
      </c>
      <c r="G12" s="649">
        <v>1695</v>
      </c>
      <c r="H12" s="649">
        <v>944</v>
      </c>
      <c r="I12" s="649">
        <v>2062</v>
      </c>
      <c r="J12" s="649">
        <v>703</v>
      </c>
      <c r="K12" s="649">
        <v>591</v>
      </c>
      <c r="L12" s="649">
        <v>493</v>
      </c>
      <c r="M12" s="649">
        <v>620</v>
      </c>
      <c r="N12" s="649">
        <v>393</v>
      </c>
      <c r="O12" s="649">
        <v>19136</v>
      </c>
      <c r="P12" s="649">
        <v>16309</v>
      </c>
      <c r="Q12" s="649">
        <v>18337</v>
      </c>
      <c r="R12" s="649">
        <v>15990</v>
      </c>
      <c r="S12" s="649">
        <v>799</v>
      </c>
      <c r="T12" s="649">
        <v>319</v>
      </c>
      <c r="U12" s="649">
        <v>607</v>
      </c>
      <c r="V12" s="649">
        <v>244</v>
      </c>
      <c r="W12" s="649">
        <v>26642</v>
      </c>
      <c r="X12" s="649">
        <v>20210</v>
      </c>
      <c r="Y12" s="650">
        <v>22419</v>
      </c>
      <c r="Z12" s="650">
        <v>27164</v>
      </c>
    </row>
    <row r="13" spans="1:26" ht="25.5" customHeight="1">
      <c r="A13" s="16">
        <v>7</v>
      </c>
      <c r="B13" s="16" t="s">
        <v>41</v>
      </c>
      <c r="C13" s="647">
        <v>2468</v>
      </c>
      <c r="D13" s="647">
        <v>1310</v>
      </c>
      <c r="E13" s="647">
        <v>613</v>
      </c>
      <c r="F13" s="647">
        <v>336</v>
      </c>
      <c r="G13" s="647">
        <v>538</v>
      </c>
      <c r="H13" s="647">
        <v>371</v>
      </c>
      <c r="I13" s="647">
        <v>824</v>
      </c>
      <c r="J13" s="647">
        <v>311</v>
      </c>
      <c r="K13" s="647">
        <v>222</v>
      </c>
      <c r="L13" s="647">
        <v>127</v>
      </c>
      <c r="M13" s="647">
        <v>271</v>
      </c>
      <c r="N13" s="647">
        <v>165</v>
      </c>
      <c r="O13" s="647">
        <v>15422</v>
      </c>
      <c r="P13" s="647">
        <v>6651</v>
      </c>
      <c r="Q13" s="647">
        <v>15002</v>
      </c>
      <c r="R13" s="647">
        <v>6531</v>
      </c>
      <c r="S13" s="647">
        <v>420</v>
      </c>
      <c r="T13" s="647">
        <v>120</v>
      </c>
      <c r="U13" s="647">
        <v>250</v>
      </c>
      <c r="V13" s="647">
        <v>84</v>
      </c>
      <c r="W13" s="647">
        <v>18140</v>
      </c>
      <c r="X13" s="647">
        <v>8045</v>
      </c>
      <c r="Y13" s="301">
        <v>8727</v>
      </c>
      <c r="Z13" s="301">
        <v>9688</v>
      </c>
    </row>
    <row r="14" spans="1:26" ht="25.5" customHeight="1">
      <c r="A14" s="648">
        <v>8</v>
      </c>
      <c r="B14" s="648" t="s">
        <v>42</v>
      </c>
      <c r="C14" s="649">
        <v>1268</v>
      </c>
      <c r="D14" s="649">
        <v>828</v>
      </c>
      <c r="E14" s="649">
        <v>255</v>
      </c>
      <c r="F14" s="649">
        <v>189</v>
      </c>
      <c r="G14" s="649">
        <v>225</v>
      </c>
      <c r="H14" s="649">
        <v>173</v>
      </c>
      <c r="I14" s="649">
        <v>492</v>
      </c>
      <c r="J14" s="649">
        <v>244</v>
      </c>
      <c r="K14" s="649">
        <v>74</v>
      </c>
      <c r="L14" s="649">
        <v>64</v>
      </c>
      <c r="M14" s="649">
        <v>222</v>
      </c>
      <c r="N14" s="649">
        <v>158</v>
      </c>
      <c r="O14" s="649">
        <v>5689</v>
      </c>
      <c r="P14" s="649">
        <v>4153</v>
      </c>
      <c r="Q14" s="649">
        <v>5466</v>
      </c>
      <c r="R14" s="649">
        <v>4043</v>
      </c>
      <c r="S14" s="649">
        <v>223</v>
      </c>
      <c r="T14" s="649">
        <v>110</v>
      </c>
      <c r="U14" s="649">
        <v>140</v>
      </c>
      <c r="V14" s="649">
        <v>72</v>
      </c>
      <c r="W14" s="649">
        <v>7097</v>
      </c>
      <c r="X14" s="649">
        <v>5053</v>
      </c>
      <c r="Y14" s="650">
        <v>5473</v>
      </c>
      <c r="Z14" s="650">
        <v>6090</v>
      </c>
    </row>
    <row r="15" spans="1:27" s="302" customFormat="1" ht="25.5" customHeight="1">
      <c r="A15" s="16">
        <v>9</v>
      </c>
      <c r="B15" s="16" t="s">
        <v>43</v>
      </c>
      <c r="C15" s="647">
        <v>2113</v>
      </c>
      <c r="D15" s="647">
        <v>1045</v>
      </c>
      <c r="E15" s="647">
        <v>309</v>
      </c>
      <c r="F15" s="647">
        <v>181</v>
      </c>
      <c r="G15" s="647">
        <v>461</v>
      </c>
      <c r="H15" s="647">
        <v>273</v>
      </c>
      <c r="I15" s="647">
        <v>881</v>
      </c>
      <c r="J15" s="647">
        <v>313</v>
      </c>
      <c r="K15" s="647">
        <v>119</v>
      </c>
      <c r="L15" s="647">
        <v>82</v>
      </c>
      <c r="M15" s="647">
        <v>343</v>
      </c>
      <c r="N15" s="647">
        <v>196</v>
      </c>
      <c r="O15" s="647">
        <v>9730</v>
      </c>
      <c r="P15" s="647">
        <v>7998</v>
      </c>
      <c r="Q15" s="647">
        <v>9255</v>
      </c>
      <c r="R15" s="647">
        <v>7844</v>
      </c>
      <c r="S15" s="647">
        <v>475</v>
      </c>
      <c r="T15" s="647">
        <v>154</v>
      </c>
      <c r="U15" s="647">
        <v>218</v>
      </c>
      <c r="V15" s="647">
        <v>116</v>
      </c>
      <c r="W15" s="647">
        <v>12061</v>
      </c>
      <c r="X15" s="647">
        <v>9159</v>
      </c>
      <c r="Y15" s="301">
        <v>9931</v>
      </c>
      <c r="Z15" s="301">
        <v>11086</v>
      </c>
      <c r="AA15" s="8"/>
    </row>
    <row r="16" spans="1:26" ht="25.5" customHeight="1">
      <c r="A16" s="648">
        <v>10</v>
      </c>
      <c r="B16" s="648" t="s">
        <v>44</v>
      </c>
      <c r="C16" s="649">
        <v>720</v>
      </c>
      <c r="D16" s="649">
        <v>377</v>
      </c>
      <c r="E16" s="649">
        <v>171</v>
      </c>
      <c r="F16" s="649">
        <v>104</v>
      </c>
      <c r="G16" s="649">
        <v>138</v>
      </c>
      <c r="H16" s="649">
        <v>88</v>
      </c>
      <c r="I16" s="649">
        <v>275</v>
      </c>
      <c r="J16" s="649">
        <v>90</v>
      </c>
      <c r="K16" s="649">
        <v>21</v>
      </c>
      <c r="L16" s="649">
        <v>14</v>
      </c>
      <c r="M16" s="649">
        <v>115</v>
      </c>
      <c r="N16" s="649">
        <v>81</v>
      </c>
      <c r="O16" s="649">
        <v>3366</v>
      </c>
      <c r="P16" s="649">
        <v>2381</v>
      </c>
      <c r="Q16" s="649">
        <v>3285</v>
      </c>
      <c r="R16" s="649">
        <v>2336</v>
      </c>
      <c r="S16" s="649">
        <v>81</v>
      </c>
      <c r="T16" s="649">
        <v>45</v>
      </c>
      <c r="U16" s="649">
        <v>76</v>
      </c>
      <c r="V16" s="649">
        <v>39</v>
      </c>
      <c r="W16" s="649">
        <v>4162</v>
      </c>
      <c r="X16" s="649">
        <v>2797</v>
      </c>
      <c r="Y16" s="650">
        <v>3346</v>
      </c>
      <c r="Z16" s="650">
        <v>3415</v>
      </c>
    </row>
    <row r="17" spans="1:26" ht="25.5" customHeight="1">
      <c r="A17" s="16">
        <v>11</v>
      </c>
      <c r="B17" s="16" t="s">
        <v>45</v>
      </c>
      <c r="C17" s="647">
        <v>2185</v>
      </c>
      <c r="D17" s="647">
        <v>1013</v>
      </c>
      <c r="E17" s="647">
        <v>565</v>
      </c>
      <c r="F17" s="647">
        <v>280</v>
      </c>
      <c r="G17" s="647">
        <v>368</v>
      </c>
      <c r="H17" s="647">
        <v>188</v>
      </c>
      <c r="I17" s="647">
        <v>736</v>
      </c>
      <c r="J17" s="647">
        <v>230</v>
      </c>
      <c r="K17" s="647">
        <v>409</v>
      </c>
      <c r="L17" s="647">
        <v>251</v>
      </c>
      <c r="M17" s="647">
        <v>107</v>
      </c>
      <c r="N17" s="647">
        <v>64</v>
      </c>
      <c r="O17" s="647">
        <v>4657</v>
      </c>
      <c r="P17" s="647">
        <v>4023</v>
      </c>
      <c r="Q17" s="647">
        <v>4301</v>
      </c>
      <c r="R17" s="647">
        <v>3937</v>
      </c>
      <c r="S17" s="647">
        <v>356</v>
      </c>
      <c r="T17" s="647">
        <v>86</v>
      </c>
      <c r="U17" s="647">
        <v>168</v>
      </c>
      <c r="V17" s="647">
        <v>62</v>
      </c>
      <c r="W17" s="647">
        <v>7010</v>
      </c>
      <c r="X17" s="647">
        <v>5098</v>
      </c>
      <c r="Y17" s="301">
        <v>5942</v>
      </c>
      <c r="Z17" s="301">
        <v>6516</v>
      </c>
    </row>
    <row r="18" spans="1:26" ht="25.5" customHeight="1">
      <c r="A18" s="648">
        <v>12</v>
      </c>
      <c r="B18" s="648" t="s">
        <v>46</v>
      </c>
      <c r="C18" s="649">
        <v>3037</v>
      </c>
      <c r="D18" s="649">
        <v>1766</v>
      </c>
      <c r="E18" s="649">
        <v>840</v>
      </c>
      <c r="F18" s="649">
        <v>503</v>
      </c>
      <c r="G18" s="649">
        <v>733</v>
      </c>
      <c r="H18" s="649">
        <v>512</v>
      </c>
      <c r="I18" s="649">
        <v>672</v>
      </c>
      <c r="J18" s="649">
        <v>256</v>
      </c>
      <c r="K18" s="649">
        <v>325</v>
      </c>
      <c r="L18" s="649">
        <v>190</v>
      </c>
      <c r="M18" s="649">
        <v>467</v>
      </c>
      <c r="N18" s="649">
        <v>305</v>
      </c>
      <c r="O18" s="649">
        <v>9601</v>
      </c>
      <c r="P18" s="649">
        <v>5998</v>
      </c>
      <c r="Q18" s="649">
        <v>9201</v>
      </c>
      <c r="R18" s="649">
        <v>5876</v>
      </c>
      <c r="S18" s="649">
        <v>400</v>
      </c>
      <c r="T18" s="649">
        <v>122</v>
      </c>
      <c r="U18" s="649">
        <v>204</v>
      </c>
      <c r="V18" s="649">
        <v>92</v>
      </c>
      <c r="W18" s="649">
        <v>12842</v>
      </c>
      <c r="X18" s="649">
        <v>7856</v>
      </c>
      <c r="Y18" s="650">
        <v>9222</v>
      </c>
      <c r="Z18" s="650">
        <v>9723</v>
      </c>
    </row>
    <row r="19" spans="1:26" ht="25.5" customHeight="1">
      <c r="A19" s="16">
        <v>13</v>
      </c>
      <c r="B19" s="16" t="s">
        <v>47</v>
      </c>
      <c r="C19" s="647">
        <v>1114</v>
      </c>
      <c r="D19" s="647">
        <v>797</v>
      </c>
      <c r="E19" s="647">
        <v>312</v>
      </c>
      <c r="F19" s="647">
        <v>234</v>
      </c>
      <c r="G19" s="647">
        <v>390</v>
      </c>
      <c r="H19" s="647">
        <v>296</v>
      </c>
      <c r="I19" s="647">
        <v>215</v>
      </c>
      <c r="J19" s="647">
        <v>117</v>
      </c>
      <c r="K19" s="647">
        <v>29</v>
      </c>
      <c r="L19" s="647">
        <v>22</v>
      </c>
      <c r="M19" s="647">
        <v>168</v>
      </c>
      <c r="N19" s="647">
        <v>128</v>
      </c>
      <c r="O19" s="647">
        <v>4014</v>
      </c>
      <c r="P19" s="647">
        <v>2575</v>
      </c>
      <c r="Q19" s="647">
        <v>3802</v>
      </c>
      <c r="R19" s="647">
        <v>2481</v>
      </c>
      <c r="S19" s="647">
        <v>212</v>
      </c>
      <c r="T19" s="647">
        <v>94</v>
      </c>
      <c r="U19" s="647">
        <v>87</v>
      </c>
      <c r="V19" s="647">
        <v>58</v>
      </c>
      <c r="W19" s="647">
        <v>5215</v>
      </c>
      <c r="X19" s="647">
        <v>3430</v>
      </c>
      <c r="Y19" s="301">
        <v>4020</v>
      </c>
      <c r="Z19" s="301">
        <v>4376</v>
      </c>
    </row>
    <row r="20" spans="1:26" ht="25.5" customHeight="1">
      <c r="A20" s="648">
        <v>14</v>
      </c>
      <c r="B20" s="648" t="s">
        <v>48</v>
      </c>
      <c r="C20" s="649">
        <v>728</v>
      </c>
      <c r="D20" s="649">
        <v>636</v>
      </c>
      <c r="E20" s="649">
        <v>149</v>
      </c>
      <c r="F20" s="649">
        <v>141</v>
      </c>
      <c r="G20" s="649">
        <v>83</v>
      </c>
      <c r="H20" s="649">
        <v>74</v>
      </c>
      <c r="I20" s="649">
        <v>323</v>
      </c>
      <c r="J20" s="649">
        <v>271</v>
      </c>
      <c r="K20" s="649">
        <v>35</v>
      </c>
      <c r="L20" s="649">
        <v>32</v>
      </c>
      <c r="M20" s="649">
        <v>138</v>
      </c>
      <c r="N20" s="649">
        <v>118</v>
      </c>
      <c r="O20" s="649">
        <v>5630</v>
      </c>
      <c r="P20" s="649">
        <v>5173</v>
      </c>
      <c r="Q20" s="649">
        <v>5506</v>
      </c>
      <c r="R20" s="649">
        <v>5080</v>
      </c>
      <c r="S20" s="649">
        <v>124</v>
      </c>
      <c r="T20" s="649">
        <v>93</v>
      </c>
      <c r="U20" s="649">
        <v>347</v>
      </c>
      <c r="V20" s="649">
        <v>311</v>
      </c>
      <c r="W20" s="649">
        <v>6705</v>
      </c>
      <c r="X20" s="649">
        <v>6120</v>
      </c>
      <c r="Y20" s="650">
        <v>6972</v>
      </c>
      <c r="Z20" s="650">
        <v>7158</v>
      </c>
    </row>
    <row r="21" spans="1:26" ht="25.5" customHeight="1">
      <c r="A21" s="16">
        <v>15</v>
      </c>
      <c r="B21" s="16" t="s">
        <v>49</v>
      </c>
      <c r="C21" s="647">
        <v>1288</v>
      </c>
      <c r="D21" s="647">
        <v>737</v>
      </c>
      <c r="E21" s="647">
        <v>381</v>
      </c>
      <c r="F21" s="647">
        <v>252</v>
      </c>
      <c r="G21" s="647">
        <v>227</v>
      </c>
      <c r="H21" s="647">
        <v>131</v>
      </c>
      <c r="I21" s="647">
        <v>349</v>
      </c>
      <c r="J21" s="647">
        <v>170</v>
      </c>
      <c r="K21" s="647">
        <v>75</v>
      </c>
      <c r="L21" s="647">
        <v>39</v>
      </c>
      <c r="M21" s="647">
        <v>256</v>
      </c>
      <c r="N21" s="647">
        <v>145</v>
      </c>
      <c r="O21" s="647">
        <v>4993</v>
      </c>
      <c r="P21" s="647">
        <v>4771</v>
      </c>
      <c r="Q21" s="647">
        <v>4752</v>
      </c>
      <c r="R21" s="647">
        <v>4685</v>
      </c>
      <c r="S21" s="647">
        <v>241</v>
      </c>
      <c r="T21" s="647">
        <v>86</v>
      </c>
      <c r="U21" s="647">
        <v>104</v>
      </c>
      <c r="V21" s="647">
        <v>43</v>
      </c>
      <c r="W21" s="647">
        <v>6385</v>
      </c>
      <c r="X21" s="647">
        <v>5551</v>
      </c>
      <c r="Y21" s="301">
        <v>6248</v>
      </c>
      <c r="Z21" s="301">
        <v>6948</v>
      </c>
    </row>
    <row r="22" spans="1:26" ht="25.5" customHeight="1">
      <c r="A22" s="648">
        <v>16</v>
      </c>
      <c r="B22" s="648" t="s">
        <v>217</v>
      </c>
      <c r="C22" s="649">
        <v>1470</v>
      </c>
      <c r="D22" s="649">
        <v>752</v>
      </c>
      <c r="E22" s="649">
        <v>208</v>
      </c>
      <c r="F22" s="649">
        <v>125</v>
      </c>
      <c r="G22" s="649">
        <v>296</v>
      </c>
      <c r="H22" s="649">
        <v>172</v>
      </c>
      <c r="I22" s="649">
        <v>618</v>
      </c>
      <c r="J22" s="649">
        <v>239</v>
      </c>
      <c r="K22" s="649">
        <v>128</v>
      </c>
      <c r="L22" s="649">
        <v>92</v>
      </c>
      <c r="M22" s="649">
        <v>220</v>
      </c>
      <c r="N22" s="649">
        <v>124</v>
      </c>
      <c r="O22" s="649">
        <v>4172</v>
      </c>
      <c r="P22" s="649">
        <v>3624</v>
      </c>
      <c r="Q22" s="649">
        <v>4061</v>
      </c>
      <c r="R22" s="649">
        <v>3531</v>
      </c>
      <c r="S22" s="649">
        <v>111</v>
      </c>
      <c r="T22" s="649">
        <v>93</v>
      </c>
      <c r="U22" s="649">
        <v>2033</v>
      </c>
      <c r="V22" s="649">
        <v>918</v>
      </c>
      <c r="W22" s="649">
        <v>7675</v>
      </c>
      <c r="X22" s="649">
        <v>5294</v>
      </c>
      <c r="Y22" s="650">
        <v>5511</v>
      </c>
      <c r="Z22" s="650">
        <v>6081</v>
      </c>
    </row>
    <row r="23" spans="1:26" ht="25.5" customHeight="1">
      <c r="A23" s="16">
        <v>17</v>
      </c>
      <c r="B23" s="16" t="s">
        <v>51</v>
      </c>
      <c r="C23" s="647">
        <v>2230</v>
      </c>
      <c r="D23" s="647">
        <v>917</v>
      </c>
      <c r="E23" s="647">
        <v>368</v>
      </c>
      <c r="F23" s="647">
        <v>179</v>
      </c>
      <c r="G23" s="647">
        <v>204</v>
      </c>
      <c r="H23" s="647">
        <v>104</v>
      </c>
      <c r="I23" s="647">
        <v>1155</v>
      </c>
      <c r="J23" s="647">
        <v>364</v>
      </c>
      <c r="K23" s="647">
        <v>92</v>
      </c>
      <c r="L23" s="647">
        <v>43</v>
      </c>
      <c r="M23" s="647">
        <v>411</v>
      </c>
      <c r="N23" s="647">
        <v>227</v>
      </c>
      <c r="O23" s="647">
        <v>10496</v>
      </c>
      <c r="P23" s="647">
        <v>5133</v>
      </c>
      <c r="Q23" s="647">
        <v>10042</v>
      </c>
      <c r="R23" s="647">
        <v>4964</v>
      </c>
      <c r="S23" s="647">
        <v>454</v>
      </c>
      <c r="T23" s="647">
        <v>169</v>
      </c>
      <c r="U23" s="647">
        <v>222</v>
      </c>
      <c r="V23" s="647">
        <v>97</v>
      </c>
      <c r="W23" s="647">
        <v>12948</v>
      </c>
      <c r="X23" s="647">
        <v>6147</v>
      </c>
      <c r="Y23" s="301">
        <v>6502</v>
      </c>
      <c r="Z23" s="301">
        <v>7178</v>
      </c>
    </row>
    <row r="24" spans="1:26" ht="25.5" customHeight="1">
      <c r="A24" s="648">
        <v>18</v>
      </c>
      <c r="B24" s="648" t="s">
        <v>52</v>
      </c>
      <c r="C24" s="649">
        <v>4522</v>
      </c>
      <c r="D24" s="649">
        <v>2483</v>
      </c>
      <c r="E24" s="649">
        <v>1354</v>
      </c>
      <c r="F24" s="649">
        <v>843</v>
      </c>
      <c r="G24" s="649">
        <v>1351</v>
      </c>
      <c r="H24" s="649">
        <v>830</v>
      </c>
      <c r="I24" s="649">
        <v>1068</v>
      </c>
      <c r="J24" s="649">
        <v>344</v>
      </c>
      <c r="K24" s="649">
        <v>386</v>
      </c>
      <c r="L24" s="649">
        <v>241</v>
      </c>
      <c r="M24" s="649">
        <v>363</v>
      </c>
      <c r="N24" s="649">
        <v>225</v>
      </c>
      <c r="O24" s="649">
        <v>11661</v>
      </c>
      <c r="P24" s="649">
        <v>8079</v>
      </c>
      <c r="Q24" s="649">
        <v>11386</v>
      </c>
      <c r="R24" s="649">
        <v>7919</v>
      </c>
      <c r="S24" s="649">
        <v>275</v>
      </c>
      <c r="T24" s="649">
        <v>160</v>
      </c>
      <c r="U24" s="649">
        <v>231</v>
      </c>
      <c r="V24" s="649">
        <v>107</v>
      </c>
      <c r="W24" s="649">
        <v>16414</v>
      </c>
      <c r="X24" s="649">
        <v>10669</v>
      </c>
      <c r="Y24" s="650">
        <v>11772</v>
      </c>
      <c r="Z24" s="650">
        <v>12574</v>
      </c>
    </row>
    <row r="25" spans="1:26" ht="32.25" customHeight="1">
      <c r="A25" s="651" t="s">
        <v>342</v>
      </c>
      <c r="B25" s="651"/>
      <c r="C25" s="303">
        <v>53313</v>
      </c>
      <c r="D25" s="303">
        <v>27074</v>
      </c>
      <c r="E25" s="303">
        <v>12479</v>
      </c>
      <c r="F25" s="303">
        <v>7250</v>
      </c>
      <c r="G25" s="303">
        <v>8441</v>
      </c>
      <c r="H25" s="303">
        <v>5103</v>
      </c>
      <c r="I25" s="303">
        <v>20466</v>
      </c>
      <c r="J25" s="303">
        <v>7156</v>
      </c>
      <c r="K25" s="303">
        <v>5571</v>
      </c>
      <c r="L25" s="303">
        <v>3718</v>
      </c>
      <c r="M25" s="303">
        <v>6356</v>
      </c>
      <c r="N25" s="303">
        <v>3847</v>
      </c>
      <c r="O25" s="303">
        <v>178088</v>
      </c>
      <c r="P25" s="303">
        <v>129039</v>
      </c>
      <c r="Q25" s="303">
        <v>171635</v>
      </c>
      <c r="R25" s="303">
        <v>126462</v>
      </c>
      <c r="S25" s="303">
        <v>6453</v>
      </c>
      <c r="T25" s="303">
        <v>2577</v>
      </c>
      <c r="U25" s="303">
        <v>6390</v>
      </c>
      <c r="V25" s="303">
        <v>3052</v>
      </c>
      <c r="W25" s="303">
        <v>237791</v>
      </c>
      <c r="X25" s="303">
        <v>159165</v>
      </c>
      <c r="Y25" s="303">
        <f>SUM(Y7:Y24)</f>
        <v>175298</v>
      </c>
      <c r="Z25" s="303">
        <f>SUM(Z7:Z24)</f>
        <v>192669</v>
      </c>
    </row>
  </sheetData>
  <sheetProtection/>
  <mergeCells count="19">
    <mergeCell ref="A1:Z1"/>
    <mergeCell ref="A2:A6"/>
    <mergeCell ref="B2:B6"/>
    <mergeCell ref="C2:X2"/>
    <mergeCell ref="Y2:Y6"/>
    <mergeCell ref="Z2:Z6"/>
    <mergeCell ref="C3:D4"/>
    <mergeCell ref="E3:N3"/>
    <mergeCell ref="O3:P4"/>
    <mergeCell ref="Q3:T3"/>
    <mergeCell ref="U3:V4"/>
    <mergeCell ref="W3:X4"/>
    <mergeCell ref="E4:F4"/>
    <mergeCell ref="G4:H4"/>
    <mergeCell ref="I4:J4"/>
    <mergeCell ref="K4:L4"/>
    <mergeCell ref="M4:N4"/>
    <mergeCell ref="Q4:R4"/>
    <mergeCell ref="S4:T4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4.75390625" style="0" customWidth="1"/>
    <col min="2" max="2" width="19.375" style="208" customWidth="1"/>
    <col min="3" max="3" width="14.25390625" style="0" customWidth="1"/>
    <col min="4" max="4" width="10.25390625" style="0" customWidth="1"/>
    <col min="5" max="5" width="10.00390625" style="0" customWidth="1"/>
    <col min="6" max="6" width="8.25390625" style="0" customWidth="1"/>
    <col min="7" max="7" width="8.625" style="0" customWidth="1"/>
    <col min="8" max="8" width="9.375" style="0" customWidth="1"/>
    <col min="9" max="9" width="7.625" style="0" customWidth="1"/>
    <col min="10" max="10" width="8.125" style="0" customWidth="1"/>
    <col min="11" max="11" width="9.00390625" style="0" customWidth="1"/>
    <col min="12" max="12" width="9.375" style="0" customWidth="1"/>
    <col min="13" max="13" width="8.375" style="0" customWidth="1"/>
    <col min="14" max="14" width="10.00390625" style="0" customWidth="1"/>
  </cols>
  <sheetData>
    <row r="1" spans="12:14" ht="12.75">
      <c r="L1" s="446"/>
      <c r="M1" s="446"/>
      <c r="N1" s="446"/>
    </row>
    <row r="2" spans="1:14" s="1" customFormat="1" ht="40.5" customHeight="1">
      <c r="A2" s="447" t="s">
        <v>638</v>
      </c>
      <c r="B2" s="447"/>
      <c r="C2" s="447"/>
      <c r="D2" s="447"/>
      <c r="E2" s="447"/>
      <c r="F2" s="447"/>
      <c r="G2" s="448"/>
      <c r="H2" s="448"/>
      <c r="I2" s="448"/>
      <c r="J2" s="448"/>
      <c r="K2" s="448"/>
      <c r="L2" s="448"/>
      <c r="M2" s="448"/>
      <c r="N2" s="448"/>
    </row>
    <row r="3" spans="1:14" s="209" customFormat="1" ht="16.5" customHeight="1">
      <c r="A3" s="377" t="s">
        <v>160</v>
      </c>
      <c r="B3" s="379" t="s">
        <v>53</v>
      </c>
      <c r="C3" s="451" t="s">
        <v>200</v>
      </c>
      <c r="D3" s="453" t="s">
        <v>235</v>
      </c>
      <c r="E3" s="455" t="s">
        <v>236</v>
      </c>
      <c r="F3" s="455"/>
      <c r="G3" s="455"/>
      <c r="H3" s="456" t="s">
        <v>237</v>
      </c>
      <c r="I3" s="456"/>
      <c r="J3" s="456"/>
      <c r="K3" s="456" t="s">
        <v>238</v>
      </c>
      <c r="L3" s="456"/>
      <c r="M3" s="456"/>
      <c r="N3" s="437" t="s">
        <v>239</v>
      </c>
    </row>
    <row r="4" spans="1:14" s="209" customFormat="1" ht="12" customHeight="1">
      <c r="A4" s="449"/>
      <c r="B4" s="450"/>
      <c r="C4" s="452"/>
      <c r="D4" s="454"/>
      <c r="E4" s="439" t="s">
        <v>200</v>
      </c>
      <c r="F4" s="441" t="s">
        <v>240</v>
      </c>
      <c r="G4" s="392"/>
      <c r="H4" s="442" t="s">
        <v>200</v>
      </c>
      <c r="I4" s="444" t="s">
        <v>240</v>
      </c>
      <c r="J4" s="445"/>
      <c r="K4" s="442" t="s">
        <v>200</v>
      </c>
      <c r="L4" s="444" t="s">
        <v>240</v>
      </c>
      <c r="M4" s="445"/>
      <c r="N4" s="438"/>
    </row>
    <row r="5" spans="1:14" s="209" customFormat="1" ht="18.75" customHeight="1">
      <c r="A5" s="449"/>
      <c r="B5" s="450"/>
      <c r="C5" s="452"/>
      <c r="D5" s="454"/>
      <c r="E5" s="440"/>
      <c r="F5" s="42" t="s">
        <v>241</v>
      </c>
      <c r="G5" s="42" t="s">
        <v>242</v>
      </c>
      <c r="H5" s="443"/>
      <c r="I5" s="210" t="s">
        <v>241</v>
      </c>
      <c r="J5" s="210" t="s">
        <v>242</v>
      </c>
      <c r="K5" s="443"/>
      <c r="L5" s="210" t="s">
        <v>241</v>
      </c>
      <c r="M5" s="210" t="s">
        <v>242</v>
      </c>
      <c r="N5" s="438"/>
    </row>
    <row r="6" spans="1:14" s="212" customFormat="1" ht="13.5" customHeight="1">
      <c r="A6" s="44">
        <v>1</v>
      </c>
      <c r="B6" s="44">
        <v>2</v>
      </c>
      <c r="C6" s="44" t="s">
        <v>243</v>
      </c>
      <c r="D6" s="44">
        <v>4</v>
      </c>
      <c r="E6" s="44" t="s">
        <v>244</v>
      </c>
      <c r="F6" s="44">
        <v>6</v>
      </c>
      <c r="G6" s="44">
        <v>7</v>
      </c>
      <c r="H6" s="211" t="s">
        <v>245</v>
      </c>
      <c r="I6" s="211">
        <v>9</v>
      </c>
      <c r="J6" s="211">
        <v>10</v>
      </c>
      <c r="K6" s="211" t="s">
        <v>246</v>
      </c>
      <c r="L6" s="211">
        <v>12</v>
      </c>
      <c r="M6" s="211">
        <v>13</v>
      </c>
      <c r="N6" s="211">
        <v>14</v>
      </c>
    </row>
    <row r="7" spans="1:14" s="209" customFormat="1" ht="1.5" customHeight="1" hidden="1">
      <c r="A7" s="213"/>
      <c r="B7" s="108"/>
      <c r="C7" s="214"/>
      <c r="D7" s="214">
        <v>1</v>
      </c>
      <c r="E7" s="108"/>
      <c r="F7" s="214">
        <v>2</v>
      </c>
      <c r="G7" s="214">
        <v>3</v>
      </c>
      <c r="H7" s="215"/>
      <c r="I7" s="216">
        <v>4</v>
      </c>
      <c r="J7" s="216">
        <v>5</v>
      </c>
      <c r="K7" s="215"/>
      <c r="L7" s="216">
        <v>6</v>
      </c>
      <c r="M7" s="216">
        <v>7</v>
      </c>
      <c r="N7" s="216">
        <v>8</v>
      </c>
    </row>
    <row r="8" spans="1:14" s="222" customFormat="1" ht="19.5" customHeight="1">
      <c r="A8" s="217">
        <v>1</v>
      </c>
      <c r="B8" s="15" t="s">
        <v>35</v>
      </c>
      <c r="C8" s="218">
        <f>D8+E8+H8+K8+N8</f>
        <v>1742</v>
      </c>
      <c r="D8" s="17">
        <v>41</v>
      </c>
      <c r="E8" s="219">
        <f>F8+G8</f>
        <v>188</v>
      </c>
      <c r="F8" s="18" t="s">
        <v>528</v>
      </c>
      <c r="G8" s="18" t="s">
        <v>81</v>
      </c>
      <c r="H8" s="220">
        <f>I8++J8</f>
        <v>69</v>
      </c>
      <c r="I8" s="24" t="s">
        <v>66</v>
      </c>
      <c r="J8" s="24" t="s">
        <v>55</v>
      </c>
      <c r="K8" s="220">
        <f>L8+M8</f>
        <v>69</v>
      </c>
      <c r="L8" s="25">
        <v>28</v>
      </c>
      <c r="M8" s="221">
        <v>41</v>
      </c>
      <c r="N8" s="40" t="s">
        <v>639</v>
      </c>
    </row>
    <row r="9" spans="1:14" s="222" customFormat="1" ht="19.5" customHeight="1">
      <c r="A9" s="223">
        <v>2</v>
      </c>
      <c r="B9" s="243" t="s">
        <v>36</v>
      </c>
      <c r="C9" s="224">
        <f aca="true" t="shared" si="0" ref="C9:C26">D9+E9+H9+K9+N9</f>
        <v>978</v>
      </c>
      <c r="D9" s="244">
        <v>22</v>
      </c>
      <c r="E9" s="225">
        <f aca="true" t="shared" si="1" ref="E9:E26">F9+G9</f>
        <v>73</v>
      </c>
      <c r="F9" s="226" t="s">
        <v>584</v>
      </c>
      <c r="G9" s="226" t="s">
        <v>70</v>
      </c>
      <c r="H9" s="225">
        <f aca="true" t="shared" si="2" ref="H9:H26">I9++J9</f>
        <v>108</v>
      </c>
      <c r="I9" s="226" t="s">
        <v>69</v>
      </c>
      <c r="J9" s="226" t="s">
        <v>210</v>
      </c>
      <c r="K9" s="225">
        <f aca="true" t="shared" si="3" ref="K9:K26">L9+M9</f>
        <v>465</v>
      </c>
      <c r="L9" s="244">
        <v>207</v>
      </c>
      <c r="M9" s="227">
        <v>258</v>
      </c>
      <c r="N9" s="228" t="s">
        <v>640</v>
      </c>
    </row>
    <row r="10" spans="1:14" s="222" customFormat="1" ht="19.5" customHeight="1">
      <c r="A10" s="217">
        <v>3</v>
      </c>
      <c r="B10" s="16" t="s">
        <v>37</v>
      </c>
      <c r="C10" s="218">
        <f t="shared" si="0"/>
        <v>2338</v>
      </c>
      <c r="D10" s="17">
        <v>48</v>
      </c>
      <c r="E10" s="219">
        <f t="shared" si="1"/>
        <v>496</v>
      </c>
      <c r="F10" s="18" t="s">
        <v>406</v>
      </c>
      <c r="G10" s="18" t="s">
        <v>75</v>
      </c>
      <c r="H10" s="220">
        <f t="shared" si="2"/>
        <v>167</v>
      </c>
      <c r="I10" s="24" t="s">
        <v>84</v>
      </c>
      <c r="J10" s="24" t="s">
        <v>102</v>
      </c>
      <c r="K10" s="220">
        <f t="shared" si="3"/>
        <v>139</v>
      </c>
      <c r="L10" s="25">
        <v>83</v>
      </c>
      <c r="M10" s="221">
        <v>56</v>
      </c>
      <c r="N10" s="40" t="s">
        <v>641</v>
      </c>
    </row>
    <row r="11" spans="1:14" s="222" customFormat="1" ht="19.5" customHeight="1">
      <c r="A11" s="223">
        <v>4</v>
      </c>
      <c r="B11" s="243" t="s">
        <v>38</v>
      </c>
      <c r="C11" s="224">
        <f t="shared" si="0"/>
        <v>6034</v>
      </c>
      <c r="D11" s="244">
        <v>125</v>
      </c>
      <c r="E11" s="225">
        <f t="shared" si="1"/>
        <v>670</v>
      </c>
      <c r="F11" s="226" t="s">
        <v>590</v>
      </c>
      <c r="G11" s="226" t="s">
        <v>415</v>
      </c>
      <c r="H11" s="225">
        <f t="shared" si="2"/>
        <v>2951</v>
      </c>
      <c r="I11" s="226" t="s">
        <v>591</v>
      </c>
      <c r="J11" s="226" t="s">
        <v>592</v>
      </c>
      <c r="K11" s="225">
        <f t="shared" si="3"/>
        <v>553</v>
      </c>
      <c r="L11" s="244">
        <v>268</v>
      </c>
      <c r="M11" s="227">
        <v>285</v>
      </c>
      <c r="N11" s="228" t="s">
        <v>642</v>
      </c>
    </row>
    <row r="12" spans="1:14" s="222" customFormat="1" ht="19.5" customHeight="1">
      <c r="A12" s="217">
        <v>5</v>
      </c>
      <c r="B12" s="16" t="s">
        <v>39</v>
      </c>
      <c r="C12" s="218">
        <f t="shared" si="0"/>
        <v>3780</v>
      </c>
      <c r="D12" s="17">
        <v>129</v>
      </c>
      <c r="E12" s="219">
        <f t="shared" si="1"/>
        <v>475</v>
      </c>
      <c r="F12" s="18" t="s">
        <v>595</v>
      </c>
      <c r="G12" s="18" t="s">
        <v>64</v>
      </c>
      <c r="H12" s="220">
        <f t="shared" si="2"/>
        <v>671</v>
      </c>
      <c r="I12" s="24" t="s">
        <v>247</v>
      </c>
      <c r="J12" s="24" t="s">
        <v>571</v>
      </c>
      <c r="K12" s="220">
        <f t="shared" si="3"/>
        <v>477</v>
      </c>
      <c r="L12" s="25">
        <v>310</v>
      </c>
      <c r="M12" s="221">
        <v>167</v>
      </c>
      <c r="N12" s="40" t="s">
        <v>643</v>
      </c>
    </row>
    <row r="13" spans="1:14" s="222" customFormat="1" ht="19.5" customHeight="1">
      <c r="A13" s="223">
        <v>6</v>
      </c>
      <c r="B13" s="243" t="s">
        <v>40</v>
      </c>
      <c r="C13" s="224">
        <f t="shared" si="0"/>
        <v>5851</v>
      </c>
      <c r="D13" s="244">
        <v>108</v>
      </c>
      <c r="E13" s="225">
        <f t="shared" si="1"/>
        <v>585</v>
      </c>
      <c r="F13" s="226" t="s">
        <v>597</v>
      </c>
      <c r="G13" s="226" t="s">
        <v>598</v>
      </c>
      <c r="H13" s="225">
        <f t="shared" si="2"/>
        <v>1108</v>
      </c>
      <c r="I13" s="226" t="s">
        <v>454</v>
      </c>
      <c r="J13" s="226" t="s">
        <v>413</v>
      </c>
      <c r="K13" s="225">
        <f t="shared" si="3"/>
        <v>2200</v>
      </c>
      <c r="L13" s="244">
        <v>1049</v>
      </c>
      <c r="M13" s="227">
        <v>1151</v>
      </c>
      <c r="N13" s="228" t="s">
        <v>644</v>
      </c>
    </row>
    <row r="14" spans="1:14" s="222" customFormat="1" ht="19.5" customHeight="1">
      <c r="A14" s="217">
        <v>7</v>
      </c>
      <c r="B14" s="16" t="s">
        <v>41</v>
      </c>
      <c r="C14" s="218">
        <f t="shared" si="0"/>
        <v>1611</v>
      </c>
      <c r="D14" s="17">
        <v>29</v>
      </c>
      <c r="E14" s="219">
        <f t="shared" si="1"/>
        <v>158</v>
      </c>
      <c r="F14" s="18" t="s">
        <v>418</v>
      </c>
      <c r="G14" s="18" t="s">
        <v>601</v>
      </c>
      <c r="H14" s="220">
        <f t="shared" si="2"/>
        <v>205</v>
      </c>
      <c r="I14" s="24" t="s">
        <v>500</v>
      </c>
      <c r="J14" s="24" t="s">
        <v>584</v>
      </c>
      <c r="K14" s="220">
        <f t="shared" si="3"/>
        <v>626</v>
      </c>
      <c r="L14" s="25">
        <v>219</v>
      </c>
      <c r="M14" s="221">
        <v>407</v>
      </c>
      <c r="N14" s="40" t="s">
        <v>645</v>
      </c>
    </row>
    <row r="15" spans="1:14" s="222" customFormat="1" ht="19.5" customHeight="1">
      <c r="A15" s="223">
        <v>8</v>
      </c>
      <c r="B15" s="243" t="s">
        <v>42</v>
      </c>
      <c r="C15" s="224">
        <f t="shared" si="0"/>
        <v>1333</v>
      </c>
      <c r="D15" s="244">
        <v>26</v>
      </c>
      <c r="E15" s="225">
        <f t="shared" si="1"/>
        <v>131</v>
      </c>
      <c r="F15" s="226" t="s">
        <v>604</v>
      </c>
      <c r="G15" s="226" t="s">
        <v>54</v>
      </c>
      <c r="H15" s="225">
        <f t="shared" si="2"/>
        <v>116</v>
      </c>
      <c r="I15" s="226" t="s">
        <v>605</v>
      </c>
      <c r="J15" s="226" t="s">
        <v>601</v>
      </c>
      <c r="K15" s="225">
        <f t="shared" si="3"/>
        <v>211</v>
      </c>
      <c r="L15" s="244">
        <v>56</v>
      </c>
      <c r="M15" s="227">
        <v>155</v>
      </c>
      <c r="N15" s="228" t="s">
        <v>646</v>
      </c>
    </row>
    <row r="16" spans="1:14" s="222" customFormat="1" ht="19.5" customHeight="1">
      <c r="A16" s="217">
        <v>9</v>
      </c>
      <c r="B16" s="16" t="s">
        <v>43</v>
      </c>
      <c r="C16" s="218">
        <f t="shared" si="0"/>
        <v>2359</v>
      </c>
      <c r="D16" s="17">
        <v>51</v>
      </c>
      <c r="E16" s="219">
        <f t="shared" si="1"/>
        <v>274</v>
      </c>
      <c r="F16" s="18" t="s">
        <v>404</v>
      </c>
      <c r="G16" s="18" t="s">
        <v>66</v>
      </c>
      <c r="H16" s="220">
        <f t="shared" si="2"/>
        <v>387</v>
      </c>
      <c r="I16" s="24" t="s">
        <v>608</v>
      </c>
      <c r="J16" s="24" t="s">
        <v>609</v>
      </c>
      <c r="K16" s="220">
        <f t="shared" si="3"/>
        <v>546</v>
      </c>
      <c r="L16" s="25">
        <v>277</v>
      </c>
      <c r="M16" s="221">
        <v>269</v>
      </c>
      <c r="N16" s="40" t="s">
        <v>647</v>
      </c>
    </row>
    <row r="17" spans="1:14" s="222" customFormat="1" ht="19.5" customHeight="1">
      <c r="A17" s="223">
        <v>10</v>
      </c>
      <c r="B17" s="243" t="s">
        <v>44</v>
      </c>
      <c r="C17" s="224">
        <f t="shared" si="0"/>
        <v>711</v>
      </c>
      <c r="D17" s="244">
        <v>22</v>
      </c>
      <c r="E17" s="225">
        <f t="shared" si="1"/>
        <v>106</v>
      </c>
      <c r="F17" s="226" t="s">
        <v>611</v>
      </c>
      <c r="G17" s="226" t="s">
        <v>612</v>
      </c>
      <c r="H17" s="225">
        <f t="shared" si="2"/>
        <v>36</v>
      </c>
      <c r="I17" s="226" t="s">
        <v>59</v>
      </c>
      <c r="J17" s="226" t="s">
        <v>155</v>
      </c>
      <c r="K17" s="225">
        <f t="shared" si="3"/>
        <v>95</v>
      </c>
      <c r="L17" s="244">
        <v>41</v>
      </c>
      <c r="M17" s="227">
        <v>54</v>
      </c>
      <c r="N17" s="228" t="s">
        <v>648</v>
      </c>
    </row>
    <row r="18" spans="1:14" s="222" customFormat="1" ht="19.5" customHeight="1">
      <c r="A18" s="217">
        <v>11</v>
      </c>
      <c r="B18" s="16" t="s">
        <v>45</v>
      </c>
      <c r="C18" s="218">
        <f t="shared" si="0"/>
        <v>1503</v>
      </c>
      <c r="D18" s="17">
        <v>20</v>
      </c>
      <c r="E18" s="219">
        <f t="shared" si="1"/>
        <v>132</v>
      </c>
      <c r="F18" s="18" t="s">
        <v>65</v>
      </c>
      <c r="G18" s="18" t="s">
        <v>58</v>
      </c>
      <c r="H18" s="220">
        <f t="shared" si="2"/>
        <v>391</v>
      </c>
      <c r="I18" s="24" t="s">
        <v>614</v>
      </c>
      <c r="J18" s="24" t="s">
        <v>615</v>
      </c>
      <c r="K18" s="220">
        <f t="shared" si="3"/>
        <v>450</v>
      </c>
      <c r="L18" s="25">
        <v>209</v>
      </c>
      <c r="M18" s="221">
        <v>241</v>
      </c>
      <c r="N18" s="40" t="s">
        <v>590</v>
      </c>
    </row>
    <row r="19" spans="1:14" s="222" customFormat="1" ht="19.5" customHeight="1">
      <c r="A19" s="223">
        <v>12</v>
      </c>
      <c r="B19" s="243" t="s">
        <v>46</v>
      </c>
      <c r="C19" s="224">
        <f t="shared" si="0"/>
        <v>2207</v>
      </c>
      <c r="D19" s="244">
        <v>93</v>
      </c>
      <c r="E19" s="225">
        <f t="shared" si="1"/>
        <v>231</v>
      </c>
      <c r="F19" s="226" t="s">
        <v>617</v>
      </c>
      <c r="G19" s="226" t="s">
        <v>618</v>
      </c>
      <c r="H19" s="225">
        <f t="shared" si="2"/>
        <v>306</v>
      </c>
      <c r="I19" s="226" t="s">
        <v>619</v>
      </c>
      <c r="J19" s="226" t="s">
        <v>605</v>
      </c>
      <c r="K19" s="225">
        <f t="shared" si="3"/>
        <v>890</v>
      </c>
      <c r="L19" s="244">
        <v>328</v>
      </c>
      <c r="M19" s="227">
        <v>562</v>
      </c>
      <c r="N19" s="228" t="s">
        <v>649</v>
      </c>
    </row>
    <row r="20" spans="1:14" s="222" customFormat="1" ht="19.5" customHeight="1">
      <c r="A20" s="217">
        <v>13</v>
      </c>
      <c r="B20" s="16" t="s">
        <v>47</v>
      </c>
      <c r="C20" s="218">
        <f t="shared" si="0"/>
        <v>1132</v>
      </c>
      <c r="D20" s="17">
        <v>16</v>
      </c>
      <c r="E20" s="219">
        <f t="shared" si="1"/>
        <v>87</v>
      </c>
      <c r="F20" s="18" t="s">
        <v>622</v>
      </c>
      <c r="G20" s="18" t="s">
        <v>57</v>
      </c>
      <c r="H20" s="220">
        <f t="shared" si="2"/>
        <v>34</v>
      </c>
      <c r="I20" s="24" t="s">
        <v>54</v>
      </c>
      <c r="J20" s="24" t="s">
        <v>70</v>
      </c>
      <c r="K20" s="220">
        <f t="shared" si="3"/>
        <v>538</v>
      </c>
      <c r="L20" s="25">
        <v>204</v>
      </c>
      <c r="M20" s="221">
        <v>334</v>
      </c>
      <c r="N20" s="40" t="s">
        <v>248</v>
      </c>
    </row>
    <row r="21" spans="1:14" s="222" customFormat="1" ht="19.5" customHeight="1">
      <c r="A21" s="223">
        <v>14</v>
      </c>
      <c r="B21" s="243" t="s">
        <v>48</v>
      </c>
      <c r="C21" s="224">
        <f t="shared" si="0"/>
        <v>992</v>
      </c>
      <c r="D21" s="244">
        <v>40</v>
      </c>
      <c r="E21" s="225">
        <f t="shared" si="1"/>
        <v>138</v>
      </c>
      <c r="F21" s="226" t="s">
        <v>539</v>
      </c>
      <c r="G21" s="226" t="s">
        <v>157</v>
      </c>
      <c r="H21" s="225">
        <f t="shared" si="2"/>
        <v>247</v>
      </c>
      <c r="I21" s="226" t="s">
        <v>85</v>
      </c>
      <c r="J21" s="226" t="s">
        <v>75</v>
      </c>
      <c r="K21" s="225">
        <f t="shared" si="3"/>
        <v>162</v>
      </c>
      <c r="L21" s="244">
        <v>74</v>
      </c>
      <c r="M21" s="227">
        <v>88</v>
      </c>
      <c r="N21" s="228" t="s">
        <v>556</v>
      </c>
    </row>
    <row r="22" spans="1:14" s="222" customFormat="1" ht="19.5" customHeight="1">
      <c r="A22" s="217">
        <v>15</v>
      </c>
      <c r="B22" s="16" t="s">
        <v>49</v>
      </c>
      <c r="C22" s="218">
        <f t="shared" si="0"/>
        <v>1030</v>
      </c>
      <c r="D22" s="17">
        <v>43</v>
      </c>
      <c r="E22" s="219">
        <f t="shared" si="1"/>
        <v>129</v>
      </c>
      <c r="F22" s="18" t="s">
        <v>419</v>
      </c>
      <c r="G22" s="18" t="s">
        <v>156</v>
      </c>
      <c r="H22" s="220">
        <f t="shared" si="2"/>
        <v>103</v>
      </c>
      <c r="I22" s="24" t="s">
        <v>626</v>
      </c>
      <c r="J22" s="24" t="s">
        <v>63</v>
      </c>
      <c r="K22" s="220">
        <f t="shared" si="3"/>
        <v>271</v>
      </c>
      <c r="L22" s="25">
        <v>138</v>
      </c>
      <c r="M22" s="221">
        <v>133</v>
      </c>
      <c r="N22" s="40" t="s">
        <v>650</v>
      </c>
    </row>
    <row r="23" spans="1:14" s="222" customFormat="1" ht="19.5" customHeight="1">
      <c r="A23" s="223">
        <v>16</v>
      </c>
      <c r="B23" s="243" t="s">
        <v>50</v>
      </c>
      <c r="C23" s="224">
        <f t="shared" si="0"/>
        <v>1184</v>
      </c>
      <c r="D23" s="244">
        <v>26</v>
      </c>
      <c r="E23" s="225">
        <f t="shared" si="1"/>
        <v>134</v>
      </c>
      <c r="F23" s="226" t="s">
        <v>98</v>
      </c>
      <c r="G23" s="226" t="s">
        <v>57</v>
      </c>
      <c r="H23" s="225">
        <f t="shared" si="2"/>
        <v>371</v>
      </c>
      <c r="I23" s="226" t="s">
        <v>99</v>
      </c>
      <c r="J23" s="226" t="s">
        <v>604</v>
      </c>
      <c r="K23" s="225">
        <f t="shared" si="3"/>
        <v>233</v>
      </c>
      <c r="L23" s="244">
        <v>70</v>
      </c>
      <c r="M23" s="227">
        <v>163</v>
      </c>
      <c r="N23" s="228" t="s">
        <v>494</v>
      </c>
    </row>
    <row r="24" spans="1:14" s="222" customFormat="1" ht="19.5" customHeight="1">
      <c r="A24" s="217">
        <v>17</v>
      </c>
      <c r="B24" s="16" t="s">
        <v>51</v>
      </c>
      <c r="C24" s="218">
        <f t="shared" si="0"/>
        <v>1551</v>
      </c>
      <c r="D24" s="17">
        <v>32</v>
      </c>
      <c r="E24" s="219">
        <f t="shared" si="1"/>
        <v>204</v>
      </c>
      <c r="F24" s="18" t="s">
        <v>89</v>
      </c>
      <c r="G24" s="18" t="s">
        <v>630</v>
      </c>
      <c r="H24" s="220">
        <f t="shared" si="2"/>
        <v>100</v>
      </c>
      <c r="I24" s="24" t="s">
        <v>631</v>
      </c>
      <c r="J24" s="24" t="s">
        <v>412</v>
      </c>
      <c r="K24" s="220">
        <f t="shared" si="3"/>
        <v>89</v>
      </c>
      <c r="L24" s="25">
        <v>24</v>
      </c>
      <c r="M24" s="221">
        <v>65</v>
      </c>
      <c r="N24" s="40" t="s">
        <v>651</v>
      </c>
    </row>
    <row r="25" spans="1:14" s="222" customFormat="1" ht="19.5" customHeight="1">
      <c r="A25" s="223">
        <v>18</v>
      </c>
      <c r="B25" s="198" t="s">
        <v>52</v>
      </c>
      <c r="C25" s="224">
        <f t="shared" si="0"/>
        <v>3098</v>
      </c>
      <c r="D25" s="244">
        <v>48</v>
      </c>
      <c r="E25" s="225">
        <f t="shared" si="1"/>
        <v>229</v>
      </c>
      <c r="F25" s="226" t="s">
        <v>566</v>
      </c>
      <c r="G25" s="226" t="s">
        <v>66</v>
      </c>
      <c r="H25" s="225">
        <f t="shared" si="2"/>
        <v>364</v>
      </c>
      <c r="I25" s="226" t="s">
        <v>632</v>
      </c>
      <c r="J25" s="226" t="s">
        <v>633</v>
      </c>
      <c r="K25" s="225">
        <f t="shared" si="3"/>
        <v>1651</v>
      </c>
      <c r="L25" s="244">
        <v>690</v>
      </c>
      <c r="M25" s="227">
        <v>961</v>
      </c>
      <c r="N25" s="228" t="s">
        <v>652</v>
      </c>
    </row>
    <row r="26" spans="1:14" s="233" customFormat="1" ht="25.5" customHeight="1">
      <c r="A26" s="229"/>
      <c r="B26" s="230" t="s">
        <v>1</v>
      </c>
      <c r="C26" s="218">
        <f t="shared" si="0"/>
        <v>39433</v>
      </c>
      <c r="D26" s="231">
        <v>919</v>
      </c>
      <c r="E26" s="219">
        <f t="shared" si="1"/>
        <v>4439</v>
      </c>
      <c r="F26" s="218">
        <v>3652</v>
      </c>
      <c r="G26" s="218">
        <v>787</v>
      </c>
      <c r="H26" s="220">
        <f t="shared" si="2"/>
        <v>7734</v>
      </c>
      <c r="I26" s="232">
        <v>5764</v>
      </c>
      <c r="J26" s="232">
        <v>1970</v>
      </c>
      <c r="K26" s="220">
        <f t="shared" si="3"/>
        <v>9665</v>
      </c>
      <c r="L26" s="232">
        <v>4275</v>
      </c>
      <c r="M26" s="232">
        <v>5390</v>
      </c>
      <c r="N26" s="232">
        <v>16676</v>
      </c>
    </row>
    <row r="27" spans="2:7" s="234" customFormat="1" ht="15" customHeight="1" hidden="1">
      <c r="B27" s="235"/>
      <c r="C27" s="234">
        <v>15647</v>
      </c>
      <c r="D27" s="234">
        <v>10985</v>
      </c>
      <c r="F27" s="234">
        <f>SUM(F8:F26)</f>
        <v>3652</v>
      </c>
      <c r="G27" s="234">
        <f>SUM(G8:G26)</f>
        <v>787</v>
      </c>
    </row>
    <row r="28" spans="2:4" s="234" customFormat="1" ht="15" customHeight="1" hidden="1">
      <c r="B28" s="235"/>
      <c r="D28" s="234">
        <f>SUM(D8:D25)</f>
        <v>919</v>
      </c>
    </row>
    <row r="29" spans="2:4" s="234" customFormat="1" ht="15" customHeight="1" hidden="1">
      <c r="B29" s="235"/>
      <c r="C29" s="234">
        <v>15869</v>
      </c>
      <c r="D29" s="234">
        <v>11316</v>
      </c>
    </row>
    <row r="30" s="234" customFormat="1" ht="15" customHeight="1" hidden="1">
      <c r="B30" s="235"/>
    </row>
    <row r="31" spans="2:4" s="234" customFormat="1" ht="15" customHeight="1" hidden="1">
      <c r="B31" s="235"/>
      <c r="C31" s="234">
        <f>C29-F26</f>
        <v>12217</v>
      </c>
      <c r="D31" s="234">
        <f>D29-J26</f>
        <v>9346</v>
      </c>
    </row>
    <row r="32" s="234" customFormat="1" ht="33.75" customHeight="1">
      <c r="B32" s="13" t="s">
        <v>249</v>
      </c>
    </row>
    <row r="33" ht="41.25" customHeight="1">
      <c r="E33" s="208"/>
    </row>
  </sheetData>
  <sheetProtection/>
  <mergeCells count="16">
    <mergeCell ref="L1:N1"/>
    <mergeCell ref="A2:N2"/>
    <mergeCell ref="A3:A5"/>
    <mergeCell ref="B3:B5"/>
    <mergeCell ref="C3:C5"/>
    <mergeCell ref="D3:D5"/>
    <mergeCell ref="E3:G3"/>
    <mergeCell ref="H3:J3"/>
    <mergeCell ref="K3:M3"/>
    <mergeCell ref="N3:N5"/>
    <mergeCell ref="E4:E5"/>
    <mergeCell ref="F4:G4"/>
    <mergeCell ref="H4:H5"/>
    <mergeCell ref="I4:J4"/>
    <mergeCell ref="K4:K5"/>
    <mergeCell ref="L4:M4"/>
  </mergeCells>
  <printOptions horizontalCentered="1"/>
  <pageMargins left="0.46" right="0.16" top="0.45" bottom="0.18" header="0.6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75" zoomScaleNormal="75" zoomScalePageLayoutView="0" workbookViewId="0" topLeftCell="A1">
      <selection activeCell="A1" sqref="A1:T27"/>
    </sheetView>
  </sheetViews>
  <sheetFormatPr defaultColWidth="9.00390625" defaultRowHeight="12.75"/>
  <cols>
    <col min="1" max="1" width="4.375" style="94" bestFit="1" customWidth="1"/>
    <col min="2" max="2" width="26.75390625" style="94" customWidth="1"/>
    <col min="3" max="5" width="9.375" style="94" customWidth="1"/>
    <col min="6" max="6" width="11.875" style="94" customWidth="1"/>
    <col min="7" max="8" width="9.375" style="94" customWidth="1"/>
    <col min="9" max="13" width="9.25390625" style="94" bestFit="1" customWidth="1"/>
    <col min="14" max="14" width="12.125" style="94" customWidth="1"/>
    <col min="15" max="19" width="9.25390625" style="94" bestFit="1" customWidth="1"/>
    <col min="20" max="20" width="9.625" style="94" customWidth="1"/>
    <col min="21" max="16384" width="9.125" style="94" customWidth="1"/>
  </cols>
  <sheetData>
    <row r="1" spans="2:19" s="91" customFormat="1" ht="23.25">
      <c r="B1" s="500" t="s">
        <v>158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</row>
    <row r="2" spans="2:19" s="91" customFormat="1" ht="23.25">
      <c r="B2" s="500" t="s">
        <v>159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</row>
    <row r="3" spans="3:16" s="91" customFormat="1" ht="23.25">
      <c r="C3" s="500" t="s">
        <v>653</v>
      </c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</row>
    <row r="4" spans="4:17" s="92" customFormat="1" ht="18">
      <c r="D4" s="93"/>
      <c r="Q4" s="93"/>
    </row>
    <row r="5" spans="1:20" s="92" customFormat="1" ht="21" customHeight="1">
      <c r="A5" s="501" t="s">
        <v>160</v>
      </c>
      <c r="B5" s="502" t="s">
        <v>161</v>
      </c>
      <c r="C5" s="505" t="s">
        <v>162</v>
      </c>
      <c r="D5" s="505"/>
      <c r="E5" s="505"/>
      <c r="F5" s="505"/>
      <c r="G5" s="505"/>
      <c r="H5" s="505"/>
      <c r="I5" s="506" t="s">
        <v>163</v>
      </c>
      <c r="J5" s="506"/>
      <c r="K5" s="506"/>
      <c r="L5" s="506"/>
      <c r="M5" s="506"/>
      <c r="N5" s="506"/>
      <c r="O5" s="506"/>
      <c r="P5" s="506"/>
      <c r="Q5" s="506"/>
      <c r="R5" s="506"/>
      <c r="S5" s="506"/>
      <c r="T5" s="506"/>
    </row>
    <row r="6" spans="1:20" ht="21" customHeight="1">
      <c r="A6" s="501"/>
      <c r="B6" s="503"/>
      <c r="C6" s="505"/>
      <c r="D6" s="505"/>
      <c r="E6" s="505"/>
      <c r="F6" s="505"/>
      <c r="G6" s="505"/>
      <c r="H6" s="505"/>
      <c r="I6" s="505" t="s">
        <v>164</v>
      </c>
      <c r="J6" s="505"/>
      <c r="K6" s="505"/>
      <c r="L6" s="505"/>
      <c r="M6" s="505"/>
      <c r="N6" s="505"/>
      <c r="O6" s="505" t="s">
        <v>165</v>
      </c>
      <c r="P6" s="505"/>
      <c r="Q6" s="505"/>
      <c r="R6" s="505"/>
      <c r="S6" s="505"/>
      <c r="T6" s="505"/>
    </row>
    <row r="7" spans="1:20" ht="65.25" customHeight="1">
      <c r="A7" s="501"/>
      <c r="B7" s="504"/>
      <c r="C7" s="95" t="s">
        <v>166</v>
      </c>
      <c r="D7" s="95" t="s">
        <v>167</v>
      </c>
      <c r="E7" s="95" t="s">
        <v>168</v>
      </c>
      <c r="F7" s="95" t="s">
        <v>167</v>
      </c>
      <c r="G7" s="95" t="s">
        <v>169</v>
      </c>
      <c r="H7" s="95" t="s">
        <v>167</v>
      </c>
      <c r="I7" s="95" t="s">
        <v>166</v>
      </c>
      <c r="J7" s="95" t="s">
        <v>167</v>
      </c>
      <c r="K7" s="95" t="s">
        <v>168</v>
      </c>
      <c r="L7" s="95" t="s">
        <v>167</v>
      </c>
      <c r="M7" s="95" t="s">
        <v>169</v>
      </c>
      <c r="N7" s="95" t="s">
        <v>167</v>
      </c>
      <c r="O7" s="95" t="s">
        <v>166</v>
      </c>
      <c r="P7" s="95" t="s">
        <v>167</v>
      </c>
      <c r="Q7" s="95" t="s">
        <v>170</v>
      </c>
      <c r="R7" s="95" t="s">
        <v>167</v>
      </c>
      <c r="S7" s="95" t="s">
        <v>171</v>
      </c>
      <c r="T7" s="95" t="s">
        <v>167</v>
      </c>
    </row>
    <row r="8" spans="1:20" ht="12.75">
      <c r="A8" s="95">
        <v>1</v>
      </c>
      <c r="B8" s="95">
        <v>2</v>
      </c>
      <c r="C8" s="9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5">
        <v>14</v>
      </c>
      <c r="O8" s="95">
        <v>15</v>
      </c>
      <c r="P8" s="95">
        <v>16</v>
      </c>
      <c r="Q8" s="95">
        <v>17</v>
      </c>
      <c r="R8" s="95">
        <v>18</v>
      </c>
      <c r="S8" s="95">
        <v>19</v>
      </c>
      <c r="T8" s="95">
        <v>20</v>
      </c>
    </row>
    <row r="9" spans="1:21" ht="22.5" customHeight="1">
      <c r="A9" s="96">
        <v>1</v>
      </c>
      <c r="B9" s="97" t="s">
        <v>172</v>
      </c>
      <c r="C9" s="98">
        <f>E9+G9</f>
        <v>206</v>
      </c>
      <c r="D9" s="98">
        <f>F9+H9</f>
        <v>0</v>
      </c>
      <c r="E9" s="98">
        <v>113</v>
      </c>
      <c r="F9" s="98">
        <v>0</v>
      </c>
      <c r="G9" s="98">
        <v>93</v>
      </c>
      <c r="H9" s="98">
        <v>0</v>
      </c>
      <c r="I9" s="98">
        <f>K9+M9</f>
        <v>392</v>
      </c>
      <c r="J9" s="98">
        <f>L9+N9</f>
        <v>0</v>
      </c>
      <c r="K9" s="98">
        <v>219</v>
      </c>
      <c r="L9" s="98">
        <v>0</v>
      </c>
      <c r="M9" s="98">
        <v>173</v>
      </c>
      <c r="N9" s="98">
        <v>0</v>
      </c>
      <c r="O9" s="98">
        <v>384</v>
      </c>
      <c r="P9" s="98">
        <v>0</v>
      </c>
      <c r="Q9" s="98">
        <v>219</v>
      </c>
      <c r="R9" s="98">
        <v>0</v>
      </c>
      <c r="S9" s="98">
        <v>168</v>
      </c>
      <c r="T9" s="98">
        <v>0</v>
      </c>
      <c r="U9" s="99"/>
    </row>
    <row r="10" spans="1:20" ht="22.5" customHeight="1">
      <c r="A10" s="100">
        <v>2</v>
      </c>
      <c r="B10" s="101" t="s">
        <v>173</v>
      </c>
      <c r="C10" s="102">
        <f aca="true" t="shared" si="0" ref="C10:D26">E10+G10</f>
        <v>218</v>
      </c>
      <c r="D10" s="102">
        <f t="shared" si="0"/>
        <v>37</v>
      </c>
      <c r="E10" s="102">
        <v>97</v>
      </c>
      <c r="F10" s="102">
        <v>15</v>
      </c>
      <c r="G10" s="102">
        <v>121</v>
      </c>
      <c r="H10" s="102">
        <v>22</v>
      </c>
      <c r="I10" s="102">
        <f>K10+M10</f>
        <v>393</v>
      </c>
      <c r="J10" s="102">
        <f aca="true" t="shared" si="1" ref="I10:J26">L10+N10</f>
        <v>72</v>
      </c>
      <c r="K10" s="102">
        <v>179</v>
      </c>
      <c r="L10" s="102">
        <v>30</v>
      </c>
      <c r="M10" s="102">
        <v>214</v>
      </c>
      <c r="N10" s="102">
        <v>42</v>
      </c>
      <c r="O10" s="102">
        <v>380</v>
      </c>
      <c r="P10" s="102">
        <v>71</v>
      </c>
      <c r="Q10" s="102">
        <v>179</v>
      </c>
      <c r="R10" s="102">
        <v>30</v>
      </c>
      <c r="S10" s="102">
        <v>209</v>
      </c>
      <c r="T10" s="102">
        <v>41</v>
      </c>
    </row>
    <row r="11" spans="1:20" ht="22.5" customHeight="1">
      <c r="A11" s="96">
        <v>3</v>
      </c>
      <c r="B11" s="97" t="s">
        <v>174</v>
      </c>
      <c r="C11" s="98">
        <f t="shared" si="0"/>
        <v>341</v>
      </c>
      <c r="D11" s="98">
        <f t="shared" si="0"/>
        <v>0</v>
      </c>
      <c r="E11" s="98">
        <v>181</v>
      </c>
      <c r="F11" s="98">
        <v>0</v>
      </c>
      <c r="G11" s="98">
        <v>160</v>
      </c>
      <c r="H11" s="98">
        <v>0</v>
      </c>
      <c r="I11" s="98">
        <f t="shared" si="1"/>
        <v>592</v>
      </c>
      <c r="J11" s="98">
        <f t="shared" si="1"/>
        <v>0</v>
      </c>
      <c r="K11" s="98">
        <v>328</v>
      </c>
      <c r="L11" s="98">
        <v>0</v>
      </c>
      <c r="M11" s="98">
        <v>264</v>
      </c>
      <c r="N11" s="98">
        <v>0</v>
      </c>
      <c r="O11" s="98">
        <v>571</v>
      </c>
      <c r="P11" s="98">
        <v>0</v>
      </c>
      <c r="Q11" s="98">
        <v>328</v>
      </c>
      <c r="R11" s="98">
        <v>0</v>
      </c>
      <c r="S11" s="98">
        <v>258</v>
      </c>
      <c r="T11" s="98">
        <v>0</v>
      </c>
    </row>
    <row r="12" spans="1:20" ht="22.5" customHeight="1">
      <c r="A12" s="100">
        <v>4</v>
      </c>
      <c r="B12" s="101" t="s">
        <v>175</v>
      </c>
      <c r="C12" s="102">
        <f t="shared" si="0"/>
        <v>853</v>
      </c>
      <c r="D12" s="102">
        <f t="shared" si="0"/>
        <v>0</v>
      </c>
      <c r="E12" s="102">
        <v>405</v>
      </c>
      <c r="F12" s="102">
        <v>0</v>
      </c>
      <c r="G12" s="102">
        <v>448</v>
      </c>
      <c r="H12" s="102">
        <v>0</v>
      </c>
      <c r="I12" s="102">
        <f t="shared" si="1"/>
        <v>1474</v>
      </c>
      <c r="J12" s="102">
        <f t="shared" si="1"/>
        <v>0</v>
      </c>
      <c r="K12" s="102">
        <v>735</v>
      </c>
      <c r="L12" s="102">
        <v>0</v>
      </c>
      <c r="M12" s="102">
        <v>739</v>
      </c>
      <c r="N12" s="102">
        <v>0</v>
      </c>
      <c r="O12" s="102">
        <v>1420</v>
      </c>
      <c r="P12" s="102">
        <v>0</v>
      </c>
      <c r="Q12" s="102">
        <v>735</v>
      </c>
      <c r="R12" s="102">
        <v>0</v>
      </c>
      <c r="S12" s="102">
        <v>714</v>
      </c>
      <c r="T12" s="102">
        <v>0</v>
      </c>
    </row>
    <row r="13" spans="1:20" ht="22.5" customHeight="1">
      <c r="A13" s="96">
        <v>5</v>
      </c>
      <c r="B13" s="97" t="s">
        <v>176</v>
      </c>
      <c r="C13" s="98">
        <f t="shared" si="0"/>
        <v>702</v>
      </c>
      <c r="D13" s="98">
        <f t="shared" si="0"/>
        <v>0</v>
      </c>
      <c r="E13" s="98">
        <v>394</v>
      </c>
      <c r="F13" s="98">
        <v>0</v>
      </c>
      <c r="G13" s="98">
        <v>308</v>
      </c>
      <c r="H13" s="98">
        <v>0</v>
      </c>
      <c r="I13" s="98">
        <f t="shared" si="1"/>
        <v>1233</v>
      </c>
      <c r="J13" s="98">
        <f t="shared" si="1"/>
        <v>0</v>
      </c>
      <c r="K13" s="98">
        <v>692</v>
      </c>
      <c r="L13" s="98">
        <v>0</v>
      </c>
      <c r="M13" s="98">
        <v>541</v>
      </c>
      <c r="N13" s="98">
        <v>0</v>
      </c>
      <c r="O13" s="98">
        <v>1189</v>
      </c>
      <c r="P13" s="98">
        <v>0</v>
      </c>
      <c r="Q13" s="98">
        <v>692</v>
      </c>
      <c r="R13" s="98">
        <v>0</v>
      </c>
      <c r="S13" s="98">
        <v>521</v>
      </c>
      <c r="T13" s="98">
        <v>0</v>
      </c>
    </row>
    <row r="14" spans="1:20" ht="22.5" customHeight="1">
      <c r="A14" s="100">
        <v>6</v>
      </c>
      <c r="B14" s="101" t="s">
        <v>177</v>
      </c>
      <c r="C14" s="102">
        <f t="shared" si="0"/>
        <v>809</v>
      </c>
      <c r="D14" s="102">
        <f t="shared" si="0"/>
        <v>0</v>
      </c>
      <c r="E14" s="102">
        <v>374</v>
      </c>
      <c r="F14" s="102">
        <v>0</v>
      </c>
      <c r="G14" s="102">
        <v>435</v>
      </c>
      <c r="H14" s="102">
        <v>0</v>
      </c>
      <c r="I14" s="102">
        <f t="shared" si="1"/>
        <v>1409</v>
      </c>
      <c r="J14" s="102">
        <f t="shared" si="1"/>
        <v>0</v>
      </c>
      <c r="K14" s="102">
        <v>693</v>
      </c>
      <c r="L14" s="102">
        <v>0</v>
      </c>
      <c r="M14" s="102">
        <v>716</v>
      </c>
      <c r="N14" s="102">
        <v>0</v>
      </c>
      <c r="O14" s="102">
        <v>1348</v>
      </c>
      <c r="P14" s="102">
        <v>0</v>
      </c>
      <c r="Q14" s="102">
        <v>693</v>
      </c>
      <c r="R14" s="102">
        <v>0</v>
      </c>
      <c r="S14" s="102">
        <v>687</v>
      </c>
      <c r="T14" s="102">
        <v>0</v>
      </c>
    </row>
    <row r="15" spans="1:20" ht="22.5" customHeight="1">
      <c r="A15" s="96">
        <v>7</v>
      </c>
      <c r="B15" s="97" t="s">
        <v>178</v>
      </c>
      <c r="C15" s="98">
        <f t="shared" si="0"/>
        <v>268</v>
      </c>
      <c r="D15" s="98">
        <f t="shared" si="0"/>
        <v>12</v>
      </c>
      <c r="E15" s="98">
        <v>145</v>
      </c>
      <c r="F15" s="98">
        <v>6</v>
      </c>
      <c r="G15" s="98">
        <v>123</v>
      </c>
      <c r="H15" s="98">
        <v>6</v>
      </c>
      <c r="I15" s="98">
        <f t="shared" si="1"/>
        <v>531</v>
      </c>
      <c r="J15" s="98">
        <f t="shared" si="1"/>
        <v>23</v>
      </c>
      <c r="K15" s="98">
        <v>294</v>
      </c>
      <c r="L15" s="98">
        <v>10</v>
      </c>
      <c r="M15" s="98">
        <v>237</v>
      </c>
      <c r="N15" s="98">
        <v>13</v>
      </c>
      <c r="O15" s="98">
        <v>520</v>
      </c>
      <c r="P15" s="98">
        <v>22</v>
      </c>
      <c r="Q15" s="98">
        <v>294</v>
      </c>
      <c r="R15" s="98">
        <v>10</v>
      </c>
      <c r="S15" s="98">
        <v>233</v>
      </c>
      <c r="T15" s="98">
        <v>12</v>
      </c>
    </row>
    <row r="16" spans="1:20" ht="22.5" customHeight="1">
      <c r="A16" s="100">
        <v>8</v>
      </c>
      <c r="B16" s="101" t="s">
        <v>179</v>
      </c>
      <c r="C16" s="102">
        <f t="shared" si="0"/>
        <v>189</v>
      </c>
      <c r="D16" s="102">
        <f t="shared" si="0"/>
        <v>0</v>
      </c>
      <c r="E16" s="102">
        <v>106</v>
      </c>
      <c r="F16" s="102">
        <v>0</v>
      </c>
      <c r="G16" s="102">
        <v>83</v>
      </c>
      <c r="H16" s="102">
        <v>0</v>
      </c>
      <c r="I16" s="102">
        <f t="shared" si="1"/>
        <v>340</v>
      </c>
      <c r="J16" s="102">
        <f t="shared" si="1"/>
        <v>0</v>
      </c>
      <c r="K16" s="102">
        <v>197</v>
      </c>
      <c r="L16" s="102">
        <v>0</v>
      </c>
      <c r="M16" s="102">
        <v>143</v>
      </c>
      <c r="N16" s="102">
        <v>0</v>
      </c>
      <c r="O16" s="102">
        <v>326</v>
      </c>
      <c r="P16" s="102">
        <v>0</v>
      </c>
      <c r="Q16" s="102">
        <v>197</v>
      </c>
      <c r="R16" s="102">
        <v>0</v>
      </c>
      <c r="S16" s="102">
        <v>137</v>
      </c>
      <c r="T16" s="102">
        <v>0</v>
      </c>
    </row>
    <row r="17" spans="1:20" ht="22.5" customHeight="1">
      <c r="A17" s="96">
        <v>9</v>
      </c>
      <c r="B17" s="97" t="s">
        <v>180</v>
      </c>
      <c r="C17" s="98">
        <f t="shared" si="0"/>
        <v>338</v>
      </c>
      <c r="D17" s="98">
        <f t="shared" si="0"/>
        <v>0</v>
      </c>
      <c r="E17" s="98">
        <v>172</v>
      </c>
      <c r="F17" s="98">
        <v>0</v>
      </c>
      <c r="G17" s="98">
        <v>166</v>
      </c>
      <c r="H17" s="98">
        <v>0</v>
      </c>
      <c r="I17" s="98">
        <f t="shared" si="1"/>
        <v>605</v>
      </c>
      <c r="J17" s="98">
        <f t="shared" si="1"/>
        <v>0</v>
      </c>
      <c r="K17" s="98">
        <v>322</v>
      </c>
      <c r="L17" s="98">
        <v>0</v>
      </c>
      <c r="M17" s="98">
        <v>283</v>
      </c>
      <c r="N17" s="98">
        <v>0</v>
      </c>
      <c r="O17" s="98">
        <v>580</v>
      </c>
      <c r="P17" s="98">
        <v>0</v>
      </c>
      <c r="Q17" s="98">
        <v>322</v>
      </c>
      <c r="R17" s="98">
        <v>0</v>
      </c>
      <c r="S17" s="98">
        <v>274</v>
      </c>
      <c r="T17" s="98">
        <v>0</v>
      </c>
    </row>
    <row r="18" spans="1:20" ht="22.5" customHeight="1">
      <c r="A18" s="100">
        <v>10</v>
      </c>
      <c r="B18" s="101" t="s">
        <v>181</v>
      </c>
      <c r="C18" s="102">
        <f t="shared" si="0"/>
        <v>132</v>
      </c>
      <c r="D18" s="102">
        <f t="shared" si="0"/>
        <v>0</v>
      </c>
      <c r="E18" s="102">
        <v>62</v>
      </c>
      <c r="F18" s="102">
        <v>0</v>
      </c>
      <c r="G18" s="102">
        <v>70</v>
      </c>
      <c r="H18" s="102">
        <v>0</v>
      </c>
      <c r="I18" s="102">
        <f t="shared" si="1"/>
        <v>243</v>
      </c>
      <c r="J18" s="102">
        <f t="shared" si="1"/>
        <v>0</v>
      </c>
      <c r="K18" s="102">
        <v>126</v>
      </c>
      <c r="L18" s="102">
        <v>0</v>
      </c>
      <c r="M18" s="102">
        <v>117</v>
      </c>
      <c r="N18" s="102">
        <v>0</v>
      </c>
      <c r="O18" s="102">
        <v>238</v>
      </c>
      <c r="P18" s="102">
        <v>0</v>
      </c>
      <c r="Q18" s="102">
        <v>126</v>
      </c>
      <c r="R18" s="102">
        <v>0</v>
      </c>
      <c r="S18" s="102">
        <v>115</v>
      </c>
      <c r="T18" s="102">
        <v>0</v>
      </c>
    </row>
    <row r="19" spans="1:20" ht="22.5" customHeight="1">
      <c r="A19" s="96">
        <v>11</v>
      </c>
      <c r="B19" s="97" t="s">
        <v>182</v>
      </c>
      <c r="C19" s="98">
        <f t="shared" si="0"/>
        <v>207</v>
      </c>
      <c r="D19" s="98">
        <f t="shared" si="0"/>
        <v>0</v>
      </c>
      <c r="E19" s="98">
        <v>113</v>
      </c>
      <c r="F19" s="98">
        <v>0</v>
      </c>
      <c r="G19" s="98">
        <v>94</v>
      </c>
      <c r="H19" s="98">
        <v>0</v>
      </c>
      <c r="I19" s="98">
        <f t="shared" si="1"/>
        <v>383</v>
      </c>
      <c r="J19" s="98">
        <f t="shared" si="1"/>
        <v>0</v>
      </c>
      <c r="K19" s="98">
        <v>207</v>
      </c>
      <c r="L19" s="98">
        <v>0</v>
      </c>
      <c r="M19" s="98">
        <v>176</v>
      </c>
      <c r="N19" s="98">
        <v>0</v>
      </c>
      <c r="O19" s="98">
        <v>372</v>
      </c>
      <c r="P19" s="98">
        <v>0</v>
      </c>
      <c r="Q19" s="98">
        <v>207</v>
      </c>
      <c r="R19" s="98">
        <v>0</v>
      </c>
      <c r="S19" s="98">
        <v>172</v>
      </c>
      <c r="T19" s="98">
        <v>0</v>
      </c>
    </row>
    <row r="20" spans="1:20" ht="22.5" customHeight="1">
      <c r="A20" s="100">
        <v>12</v>
      </c>
      <c r="B20" s="101" t="s">
        <v>183</v>
      </c>
      <c r="C20" s="102">
        <f t="shared" si="0"/>
        <v>310</v>
      </c>
      <c r="D20" s="102">
        <f t="shared" si="0"/>
        <v>0</v>
      </c>
      <c r="E20" s="102">
        <v>145</v>
      </c>
      <c r="F20" s="102">
        <v>0</v>
      </c>
      <c r="G20" s="102">
        <v>165</v>
      </c>
      <c r="H20" s="102">
        <v>0</v>
      </c>
      <c r="I20" s="102">
        <f t="shared" si="1"/>
        <v>557</v>
      </c>
      <c r="J20" s="102">
        <f t="shared" si="1"/>
        <v>0</v>
      </c>
      <c r="K20" s="102">
        <v>278</v>
      </c>
      <c r="L20" s="102">
        <v>0</v>
      </c>
      <c r="M20" s="102">
        <v>279</v>
      </c>
      <c r="N20" s="102">
        <v>0</v>
      </c>
      <c r="O20" s="102">
        <v>533</v>
      </c>
      <c r="P20" s="102">
        <v>0</v>
      </c>
      <c r="Q20" s="102">
        <v>278</v>
      </c>
      <c r="R20" s="102">
        <v>0</v>
      </c>
      <c r="S20" s="102">
        <v>266</v>
      </c>
      <c r="T20" s="102">
        <v>0</v>
      </c>
    </row>
    <row r="21" spans="1:20" ht="22.5" customHeight="1">
      <c r="A21" s="96">
        <v>13</v>
      </c>
      <c r="B21" s="97" t="s">
        <v>184</v>
      </c>
      <c r="C21" s="98">
        <f t="shared" si="0"/>
        <v>165</v>
      </c>
      <c r="D21" s="98">
        <f t="shared" si="0"/>
        <v>0</v>
      </c>
      <c r="E21" s="98">
        <v>83</v>
      </c>
      <c r="F21" s="98">
        <v>0</v>
      </c>
      <c r="G21" s="98">
        <v>82</v>
      </c>
      <c r="H21" s="98">
        <v>0</v>
      </c>
      <c r="I21" s="98">
        <f t="shared" si="1"/>
        <v>253</v>
      </c>
      <c r="J21" s="98">
        <v>0</v>
      </c>
      <c r="K21" s="98">
        <v>130</v>
      </c>
      <c r="L21" s="98">
        <v>0</v>
      </c>
      <c r="M21" s="98">
        <v>123</v>
      </c>
      <c r="N21" s="98">
        <v>0</v>
      </c>
      <c r="O21" s="98">
        <v>248</v>
      </c>
      <c r="P21" s="98">
        <v>0</v>
      </c>
      <c r="Q21" s="98">
        <v>130</v>
      </c>
      <c r="R21" s="98">
        <v>0</v>
      </c>
      <c r="S21" s="98">
        <v>120</v>
      </c>
      <c r="T21" s="98">
        <v>0</v>
      </c>
    </row>
    <row r="22" spans="1:20" ht="22.5" customHeight="1">
      <c r="A22" s="100">
        <v>14</v>
      </c>
      <c r="B22" s="101" t="s">
        <v>185</v>
      </c>
      <c r="C22" s="102">
        <f t="shared" si="0"/>
        <v>295</v>
      </c>
      <c r="D22" s="102">
        <f t="shared" si="0"/>
        <v>0</v>
      </c>
      <c r="E22" s="102">
        <v>146</v>
      </c>
      <c r="F22" s="102">
        <v>0</v>
      </c>
      <c r="G22" s="102">
        <v>149</v>
      </c>
      <c r="H22" s="102">
        <v>0</v>
      </c>
      <c r="I22" s="102">
        <f t="shared" si="1"/>
        <v>491</v>
      </c>
      <c r="J22" s="102">
        <f t="shared" si="1"/>
        <v>0</v>
      </c>
      <c r="K22" s="102">
        <v>265</v>
      </c>
      <c r="L22" s="102">
        <v>0</v>
      </c>
      <c r="M22" s="102">
        <v>226</v>
      </c>
      <c r="N22" s="102">
        <v>0</v>
      </c>
      <c r="O22" s="102">
        <v>473</v>
      </c>
      <c r="P22" s="102">
        <v>0</v>
      </c>
      <c r="Q22" s="102">
        <v>265</v>
      </c>
      <c r="R22" s="102">
        <v>0</v>
      </c>
      <c r="S22" s="102">
        <v>223</v>
      </c>
      <c r="T22" s="102">
        <v>0</v>
      </c>
    </row>
    <row r="23" spans="1:20" ht="22.5" customHeight="1">
      <c r="A23" s="96">
        <v>15</v>
      </c>
      <c r="B23" s="97" t="s">
        <v>186</v>
      </c>
      <c r="C23" s="98">
        <f t="shared" si="0"/>
        <v>202</v>
      </c>
      <c r="D23" s="98">
        <f t="shared" si="0"/>
        <v>0</v>
      </c>
      <c r="E23" s="98">
        <v>94</v>
      </c>
      <c r="F23" s="98">
        <v>0</v>
      </c>
      <c r="G23" s="98">
        <v>108</v>
      </c>
      <c r="H23" s="98">
        <v>0</v>
      </c>
      <c r="I23" s="98">
        <f t="shared" si="1"/>
        <v>358</v>
      </c>
      <c r="J23" s="98">
        <f t="shared" si="1"/>
        <v>0</v>
      </c>
      <c r="K23" s="98">
        <v>182</v>
      </c>
      <c r="L23" s="98">
        <v>0</v>
      </c>
      <c r="M23" s="98">
        <v>176</v>
      </c>
      <c r="N23" s="98">
        <v>0</v>
      </c>
      <c r="O23" s="98">
        <v>345</v>
      </c>
      <c r="P23" s="98">
        <v>0</v>
      </c>
      <c r="Q23" s="98">
        <v>182</v>
      </c>
      <c r="R23" s="98">
        <v>0</v>
      </c>
      <c r="S23" s="98">
        <v>170</v>
      </c>
      <c r="T23" s="98">
        <v>0</v>
      </c>
    </row>
    <row r="24" spans="1:20" ht="22.5" customHeight="1">
      <c r="A24" s="100">
        <v>16</v>
      </c>
      <c r="B24" s="101" t="s">
        <v>187</v>
      </c>
      <c r="C24" s="102">
        <f t="shared" si="0"/>
        <v>158</v>
      </c>
      <c r="D24" s="102">
        <f t="shared" si="0"/>
        <v>0</v>
      </c>
      <c r="E24" s="102">
        <v>88</v>
      </c>
      <c r="F24" s="102">
        <v>0</v>
      </c>
      <c r="G24" s="102">
        <v>70</v>
      </c>
      <c r="H24" s="102">
        <v>0</v>
      </c>
      <c r="I24" s="102">
        <f t="shared" si="1"/>
        <v>261</v>
      </c>
      <c r="J24" s="102">
        <f t="shared" si="1"/>
        <v>0</v>
      </c>
      <c r="K24" s="102">
        <v>143</v>
      </c>
      <c r="L24" s="102">
        <v>0</v>
      </c>
      <c r="M24" s="102">
        <v>118</v>
      </c>
      <c r="N24" s="102">
        <v>0</v>
      </c>
      <c r="O24" s="102">
        <v>254</v>
      </c>
      <c r="P24" s="102">
        <v>0</v>
      </c>
      <c r="Q24" s="102">
        <v>143</v>
      </c>
      <c r="R24" s="102">
        <v>0</v>
      </c>
      <c r="S24" s="102">
        <v>117</v>
      </c>
      <c r="T24" s="102">
        <v>0</v>
      </c>
    </row>
    <row r="25" spans="1:20" ht="22.5" customHeight="1">
      <c r="A25" s="96">
        <v>17</v>
      </c>
      <c r="B25" s="97" t="s">
        <v>188</v>
      </c>
      <c r="C25" s="98">
        <f t="shared" si="0"/>
        <v>291</v>
      </c>
      <c r="D25" s="98">
        <f t="shared" si="0"/>
        <v>0</v>
      </c>
      <c r="E25" s="98">
        <v>160</v>
      </c>
      <c r="F25" s="98">
        <v>0</v>
      </c>
      <c r="G25" s="98">
        <v>131</v>
      </c>
      <c r="H25" s="98">
        <v>0</v>
      </c>
      <c r="I25" s="98">
        <f t="shared" si="1"/>
        <v>530</v>
      </c>
      <c r="J25" s="98">
        <f t="shared" si="1"/>
        <v>0</v>
      </c>
      <c r="K25" s="98">
        <v>275</v>
      </c>
      <c r="L25" s="98">
        <v>0</v>
      </c>
      <c r="M25" s="98">
        <v>255</v>
      </c>
      <c r="N25" s="98">
        <v>0</v>
      </c>
      <c r="O25" s="98">
        <v>521</v>
      </c>
      <c r="P25" s="98">
        <v>0</v>
      </c>
      <c r="Q25" s="98">
        <v>275</v>
      </c>
      <c r="R25" s="98">
        <v>0</v>
      </c>
      <c r="S25" s="98">
        <v>250</v>
      </c>
      <c r="T25" s="98">
        <v>0</v>
      </c>
    </row>
    <row r="26" spans="1:20" ht="22.5" customHeight="1">
      <c r="A26" s="100">
        <v>18</v>
      </c>
      <c r="B26" s="101" t="s">
        <v>189</v>
      </c>
      <c r="C26" s="102">
        <f t="shared" si="0"/>
        <v>451</v>
      </c>
      <c r="D26" s="102">
        <f t="shared" si="0"/>
        <v>0</v>
      </c>
      <c r="E26" s="102">
        <v>226</v>
      </c>
      <c r="F26" s="102">
        <v>0</v>
      </c>
      <c r="G26" s="102">
        <v>225</v>
      </c>
      <c r="H26" s="102">
        <v>0</v>
      </c>
      <c r="I26" s="102">
        <f t="shared" si="1"/>
        <v>779</v>
      </c>
      <c r="J26" s="102">
        <f t="shared" si="1"/>
        <v>0</v>
      </c>
      <c r="K26" s="102">
        <v>413</v>
      </c>
      <c r="L26" s="102">
        <v>0</v>
      </c>
      <c r="M26" s="102">
        <v>366</v>
      </c>
      <c r="N26" s="102">
        <v>0</v>
      </c>
      <c r="O26" s="102">
        <v>753</v>
      </c>
      <c r="P26" s="102">
        <v>0</v>
      </c>
      <c r="Q26" s="102">
        <v>413</v>
      </c>
      <c r="R26" s="102">
        <v>0</v>
      </c>
      <c r="S26" s="102">
        <v>358</v>
      </c>
      <c r="T26" s="102">
        <v>0</v>
      </c>
    </row>
    <row r="27" spans="1:20" ht="30.75" customHeight="1">
      <c r="A27" s="96"/>
      <c r="B27" s="103" t="s">
        <v>1</v>
      </c>
      <c r="C27" s="104">
        <f aca="true" t="shared" si="2" ref="C27:T27">SUM(C9:C26)</f>
        <v>6135</v>
      </c>
      <c r="D27" s="104">
        <f t="shared" si="2"/>
        <v>49</v>
      </c>
      <c r="E27" s="105">
        <f t="shared" si="2"/>
        <v>3104</v>
      </c>
      <c r="F27" s="105">
        <f t="shared" si="2"/>
        <v>21</v>
      </c>
      <c r="G27" s="104">
        <f t="shared" si="2"/>
        <v>3031</v>
      </c>
      <c r="H27" s="104">
        <f t="shared" si="2"/>
        <v>28</v>
      </c>
      <c r="I27" s="104">
        <f t="shared" si="2"/>
        <v>10824</v>
      </c>
      <c r="J27" s="104">
        <f t="shared" si="2"/>
        <v>95</v>
      </c>
      <c r="K27" s="104">
        <f t="shared" si="2"/>
        <v>5678</v>
      </c>
      <c r="L27" s="104">
        <f t="shared" si="2"/>
        <v>40</v>
      </c>
      <c r="M27" s="104">
        <f t="shared" si="2"/>
        <v>5146</v>
      </c>
      <c r="N27" s="104">
        <f t="shared" si="2"/>
        <v>55</v>
      </c>
      <c r="O27" s="104">
        <f t="shared" si="2"/>
        <v>10455</v>
      </c>
      <c r="P27" s="104">
        <f t="shared" si="2"/>
        <v>93</v>
      </c>
      <c r="Q27" s="104">
        <f t="shared" si="2"/>
        <v>5678</v>
      </c>
      <c r="R27" s="104">
        <f t="shared" si="2"/>
        <v>40</v>
      </c>
      <c r="S27" s="104">
        <f t="shared" si="2"/>
        <v>4992</v>
      </c>
      <c r="T27" s="104">
        <f t="shared" si="2"/>
        <v>53</v>
      </c>
    </row>
  </sheetData>
  <sheetProtection/>
  <mergeCells count="9">
    <mergeCell ref="B1:S1"/>
    <mergeCell ref="B2:S2"/>
    <mergeCell ref="C3:P3"/>
    <mergeCell ref="A5:A7"/>
    <mergeCell ref="B5:B7"/>
    <mergeCell ref="C5:H6"/>
    <mergeCell ref="I5:T5"/>
    <mergeCell ref="I6:N6"/>
    <mergeCell ref="O6:T6"/>
  </mergeCells>
  <printOptions/>
  <pageMargins left="0.41" right="0.16" top="1.17" bottom="0.37" header="0.5" footer="0.17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4"/>
  <sheetViews>
    <sheetView zoomScale="75" zoomScaleNormal="75" zoomScalePageLayoutView="0" workbookViewId="0" topLeftCell="A1">
      <selection activeCell="G5" sqref="G5"/>
    </sheetView>
  </sheetViews>
  <sheetFormatPr defaultColWidth="9.00390625" defaultRowHeight="12.75"/>
  <cols>
    <col min="1" max="1" width="7.125" style="106" customWidth="1"/>
    <col min="2" max="2" width="25.625" style="106" customWidth="1"/>
    <col min="3" max="3" width="25.375" style="106" customWidth="1"/>
    <col min="4" max="4" width="24.125" style="106" customWidth="1"/>
    <col min="5" max="5" width="22.875" style="106" customWidth="1"/>
    <col min="6" max="9" width="9.125" style="106" customWidth="1"/>
    <col min="10" max="10" width="28.625" style="106" customWidth="1"/>
    <col min="11" max="16384" width="9.125" style="106" customWidth="1"/>
  </cols>
  <sheetData>
    <row r="1" spans="1:5" ht="127.5" customHeight="1">
      <c r="A1" s="488" t="s">
        <v>220</v>
      </c>
      <c r="B1" s="488"/>
      <c r="C1" s="488"/>
      <c r="D1" s="488"/>
      <c r="E1" s="488"/>
    </row>
    <row r="2" spans="1:5" ht="18">
      <c r="A2" s="385" t="s">
        <v>411</v>
      </c>
      <c r="B2" s="385"/>
      <c r="C2" s="385"/>
      <c r="D2" s="385"/>
      <c r="E2" s="385"/>
    </row>
    <row r="3" spans="2:4" ht="18">
      <c r="B3" s="162"/>
      <c r="C3" s="163"/>
      <c r="D3" s="163"/>
    </row>
    <row r="4" spans="1:8" ht="54.75" customHeight="1">
      <c r="A4" s="107" t="s">
        <v>160</v>
      </c>
      <c r="B4" s="108" t="s">
        <v>53</v>
      </c>
      <c r="C4" s="108" t="s">
        <v>191</v>
      </c>
      <c r="D4" s="108" t="s">
        <v>192</v>
      </c>
      <c r="E4" s="108" t="s">
        <v>221</v>
      </c>
      <c r="F4"/>
      <c r="G4"/>
      <c r="H4"/>
    </row>
    <row r="5" spans="1:15" ht="34.5" customHeight="1">
      <c r="A5" s="109">
        <v>1</v>
      </c>
      <c r="B5" s="110" t="s">
        <v>35</v>
      </c>
      <c r="C5" s="164">
        <v>14</v>
      </c>
      <c r="D5" s="164">
        <v>14</v>
      </c>
      <c r="E5" s="165" t="s">
        <v>74</v>
      </c>
      <c r="N5"/>
      <c r="O5"/>
    </row>
    <row r="6" spans="1:15" ht="34.5" customHeight="1">
      <c r="A6" s="112">
        <v>2</v>
      </c>
      <c r="B6" s="113" t="s">
        <v>36</v>
      </c>
      <c r="C6" s="166">
        <v>18</v>
      </c>
      <c r="D6" s="166">
        <v>16</v>
      </c>
      <c r="E6" s="167" t="s">
        <v>54</v>
      </c>
      <c r="F6"/>
      <c r="G6"/>
      <c r="H6"/>
      <c r="N6"/>
      <c r="O6"/>
    </row>
    <row r="7" spans="1:15" ht="34.5" customHeight="1">
      <c r="A7" s="109">
        <v>3</v>
      </c>
      <c r="B7" s="115" t="s">
        <v>37</v>
      </c>
      <c r="C7" s="164">
        <v>35</v>
      </c>
      <c r="D7" s="164">
        <v>33</v>
      </c>
      <c r="E7" s="165" t="s">
        <v>412</v>
      </c>
      <c r="F7"/>
      <c r="G7"/>
      <c r="H7"/>
      <c r="N7"/>
      <c r="O7"/>
    </row>
    <row r="8" spans="1:15" ht="34.5" customHeight="1">
      <c r="A8" s="112">
        <v>4</v>
      </c>
      <c r="B8" s="113" t="s">
        <v>38</v>
      </c>
      <c r="C8" s="166">
        <v>746</v>
      </c>
      <c r="D8" s="166">
        <v>695</v>
      </c>
      <c r="E8" s="167" t="s">
        <v>362</v>
      </c>
      <c r="F8"/>
      <c r="G8"/>
      <c r="H8"/>
      <c r="N8"/>
      <c r="O8"/>
    </row>
    <row r="9" spans="1:15" ht="34.5" customHeight="1">
      <c r="A9" s="109">
        <v>5</v>
      </c>
      <c r="B9" s="115" t="s">
        <v>39</v>
      </c>
      <c r="C9" s="164">
        <v>147</v>
      </c>
      <c r="D9" s="164">
        <v>141</v>
      </c>
      <c r="E9" s="165" t="s">
        <v>413</v>
      </c>
      <c r="F9"/>
      <c r="G9"/>
      <c r="H9"/>
      <c r="N9"/>
      <c r="O9"/>
    </row>
    <row r="10" spans="1:15" ht="34.5" customHeight="1">
      <c r="A10" s="112">
        <v>6</v>
      </c>
      <c r="B10" s="113" t="s">
        <v>40</v>
      </c>
      <c r="C10" s="166">
        <v>286</v>
      </c>
      <c r="D10" s="166">
        <v>277</v>
      </c>
      <c r="E10" s="167" t="s">
        <v>414</v>
      </c>
      <c r="F10"/>
      <c r="G10"/>
      <c r="H10"/>
      <c r="N10"/>
      <c r="O10"/>
    </row>
    <row r="11" spans="1:15" ht="34.5" customHeight="1">
      <c r="A11" s="109">
        <v>7</v>
      </c>
      <c r="B11" s="115" t="s">
        <v>41</v>
      </c>
      <c r="C11" s="164">
        <v>138</v>
      </c>
      <c r="D11" s="164">
        <v>131</v>
      </c>
      <c r="E11" s="165" t="s">
        <v>415</v>
      </c>
      <c r="F11"/>
      <c r="G11"/>
      <c r="H11"/>
      <c r="N11"/>
      <c r="O11"/>
    </row>
    <row r="12" spans="1:15" ht="34.5" customHeight="1">
      <c r="A12" s="112">
        <v>8</v>
      </c>
      <c r="B12" s="113" t="s">
        <v>42</v>
      </c>
      <c r="C12" s="166">
        <v>47</v>
      </c>
      <c r="D12" s="166">
        <v>47</v>
      </c>
      <c r="E12" s="167" t="s">
        <v>416</v>
      </c>
      <c r="F12"/>
      <c r="G12"/>
      <c r="H12"/>
      <c r="N12"/>
      <c r="O12"/>
    </row>
    <row r="13" spans="1:15" ht="34.5" customHeight="1">
      <c r="A13" s="109">
        <v>9</v>
      </c>
      <c r="B13" s="115" t="s">
        <v>43</v>
      </c>
      <c r="C13" s="164">
        <v>89</v>
      </c>
      <c r="D13" s="164">
        <v>82</v>
      </c>
      <c r="E13" s="165" t="s">
        <v>417</v>
      </c>
      <c r="F13"/>
      <c r="G13"/>
      <c r="H13"/>
      <c r="N13"/>
      <c r="O13"/>
    </row>
    <row r="14" spans="1:15" ht="34.5" customHeight="1">
      <c r="A14" s="112">
        <v>10</v>
      </c>
      <c r="B14" s="113" t="s">
        <v>44</v>
      </c>
      <c r="C14" s="166">
        <v>21</v>
      </c>
      <c r="D14" s="166">
        <v>20</v>
      </c>
      <c r="E14" s="167" t="s">
        <v>80</v>
      </c>
      <c r="F14"/>
      <c r="G14"/>
      <c r="H14"/>
      <c r="N14"/>
      <c r="O14"/>
    </row>
    <row r="15" spans="1:15" ht="34.5" customHeight="1">
      <c r="A15" s="109">
        <v>11</v>
      </c>
      <c r="B15" s="115" t="s">
        <v>45</v>
      </c>
      <c r="C15" s="164">
        <v>85</v>
      </c>
      <c r="D15" s="164">
        <v>83</v>
      </c>
      <c r="E15" s="165" t="s">
        <v>418</v>
      </c>
      <c r="F15"/>
      <c r="G15"/>
      <c r="H15"/>
      <c r="N15"/>
      <c r="O15"/>
    </row>
    <row r="16" spans="1:15" ht="34.5" customHeight="1">
      <c r="A16" s="112">
        <v>12</v>
      </c>
      <c r="B16" s="113" t="s">
        <v>46</v>
      </c>
      <c r="C16" s="166">
        <v>131</v>
      </c>
      <c r="D16" s="166">
        <v>129</v>
      </c>
      <c r="E16" s="167" t="s">
        <v>88</v>
      </c>
      <c r="F16"/>
      <c r="G16"/>
      <c r="H16"/>
      <c r="N16"/>
      <c r="O16"/>
    </row>
    <row r="17" spans="1:15" ht="34.5" customHeight="1">
      <c r="A17" s="109">
        <v>13</v>
      </c>
      <c r="B17" s="115" t="s">
        <v>47</v>
      </c>
      <c r="C17" s="164">
        <v>12</v>
      </c>
      <c r="D17" s="164">
        <v>12</v>
      </c>
      <c r="E17" s="165" t="s">
        <v>156</v>
      </c>
      <c r="F17"/>
      <c r="G17"/>
      <c r="H17"/>
      <c r="N17"/>
      <c r="O17"/>
    </row>
    <row r="18" spans="1:15" ht="34.5" customHeight="1">
      <c r="A18" s="112">
        <v>14</v>
      </c>
      <c r="B18" s="113" t="s">
        <v>48</v>
      </c>
      <c r="C18" s="166">
        <v>98</v>
      </c>
      <c r="D18" s="166">
        <v>89</v>
      </c>
      <c r="E18" s="167" t="s">
        <v>67</v>
      </c>
      <c r="F18"/>
      <c r="G18"/>
      <c r="H18"/>
      <c r="N18"/>
      <c r="O18"/>
    </row>
    <row r="19" spans="1:15" ht="34.5" customHeight="1">
      <c r="A19" s="109">
        <v>15</v>
      </c>
      <c r="B19" s="115" t="s">
        <v>49</v>
      </c>
      <c r="C19" s="164">
        <v>25</v>
      </c>
      <c r="D19" s="164">
        <v>24</v>
      </c>
      <c r="E19" s="165" t="s">
        <v>57</v>
      </c>
      <c r="F19"/>
      <c r="G19"/>
      <c r="H19"/>
      <c r="N19"/>
      <c r="O19"/>
    </row>
    <row r="20" spans="1:15" ht="34.5" customHeight="1">
      <c r="A20" s="112">
        <v>16</v>
      </c>
      <c r="B20" s="113" t="s">
        <v>50</v>
      </c>
      <c r="C20" s="166">
        <v>104</v>
      </c>
      <c r="D20" s="166">
        <v>98</v>
      </c>
      <c r="E20" s="167" t="s">
        <v>419</v>
      </c>
      <c r="F20"/>
      <c r="G20"/>
      <c r="H20"/>
      <c r="N20"/>
      <c r="O20"/>
    </row>
    <row r="21" spans="1:15" ht="34.5" customHeight="1">
      <c r="A21" s="109">
        <v>17</v>
      </c>
      <c r="B21" s="115" t="s">
        <v>51</v>
      </c>
      <c r="C21" s="164">
        <v>73</v>
      </c>
      <c r="D21" s="164">
        <v>73</v>
      </c>
      <c r="E21" s="165" t="s">
        <v>420</v>
      </c>
      <c r="F21"/>
      <c r="G21"/>
      <c r="H21"/>
      <c r="N21"/>
      <c r="O21"/>
    </row>
    <row r="22" spans="1:15" ht="34.5" customHeight="1">
      <c r="A22" s="112">
        <v>18</v>
      </c>
      <c r="B22" s="116" t="s">
        <v>52</v>
      </c>
      <c r="C22" s="166">
        <v>118</v>
      </c>
      <c r="D22" s="166">
        <v>111</v>
      </c>
      <c r="E22" s="167" t="s">
        <v>92</v>
      </c>
      <c r="F22"/>
      <c r="G22"/>
      <c r="H22"/>
      <c r="N22"/>
      <c r="O22"/>
    </row>
    <row r="23" spans="1:15" ht="34.5" customHeight="1">
      <c r="A23" s="117"/>
      <c r="B23" s="164" t="s">
        <v>3</v>
      </c>
      <c r="C23" s="168">
        <v>2187</v>
      </c>
      <c r="D23" s="168">
        <v>2075</v>
      </c>
      <c r="E23" s="169">
        <v>2705</v>
      </c>
      <c r="F23"/>
      <c r="G23"/>
      <c r="H23"/>
      <c r="N23"/>
      <c r="O23"/>
    </row>
    <row r="24" spans="6:8" ht="18">
      <c r="F24"/>
      <c r="G24"/>
      <c r="H24"/>
    </row>
  </sheetData>
  <sheetProtection/>
  <mergeCells count="2">
    <mergeCell ref="A1:E1"/>
    <mergeCell ref="A2:E2"/>
  </mergeCells>
  <printOptions/>
  <pageMargins left="1.09" right="0.42" top="0.79" bottom="0.84" header="0.76" footer="0.5"/>
  <pageSetup horizontalDpi="600" verticalDpi="600" orientation="portrait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3"/>
  <sheetViews>
    <sheetView zoomScale="70" zoomScaleNormal="70" zoomScalePageLayoutView="0" workbookViewId="0" topLeftCell="A1">
      <selection activeCell="I5" sqref="I5"/>
    </sheetView>
  </sheetViews>
  <sheetFormatPr defaultColWidth="9.00390625" defaultRowHeight="12.75"/>
  <cols>
    <col min="1" max="1" width="7.125" style="106" customWidth="1"/>
    <col min="2" max="2" width="30.25390625" style="106" customWidth="1"/>
    <col min="3" max="3" width="20.75390625" style="106" customWidth="1"/>
    <col min="4" max="4" width="20.00390625" style="106" customWidth="1"/>
    <col min="5" max="5" width="24.625" style="106" customWidth="1"/>
    <col min="6" max="8" width="9.125" style="106" customWidth="1"/>
    <col min="9" max="9" width="28.625" style="106" customWidth="1"/>
    <col min="10" max="16384" width="9.125" style="106" customWidth="1"/>
  </cols>
  <sheetData>
    <row r="1" spans="1:5" ht="136.5" customHeight="1">
      <c r="A1" s="488" t="s">
        <v>190</v>
      </c>
      <c r="B1" s="488"/>
      <c r="C1" s="488"/>
      <c r="D1" s="488"/>
      <c r="E1" s="408"/>
    </row>
    <row r="2" spans="1:4" ht="20.25" customHeight="1">
      <c r="A2" s="385" t="s">
        <v>562</v>
      </c>
      <c r="B2" s="385"/>
      <c r="C2" s="385"/>
      <c r="D2" s="385"/>
    </row>
    <row r="3" spans="1:7" ht="90.75" customHeight="1">
      <c r="A3" s="107" t="s">
        <v>160</v>
      </c>
      <c r="B3" s="108" t="s">
        <v>53</v>
      </c>
      <c r="C3" s="108" t="s">
        <v>191</v>
      </c>
      <c r="D3" s="108" t="s">
        <v>192</v>
      </c>
      <c r="E3" s="108" t="s">
        <v>221</v>
      </c>
      <c r="F3"/>
      <c r="G3"/>
    </row>
    <row r="4" spans="1:14" ht="34.5" customHeight="1">
      <c r="A4" s="109">
        <v>1</v>
      </c>
      <c r="B4" s="110" t="s">
        <v>35</v>
      </c>
      <c r="C4" s="111">
        <v>155</v>
      </c>
      <c r="D4" s="111">
        <v>155</v>
      </c>
      <c r="E4" s="111" t="s">
        <v>563</v>
      </c>
      <c r="M4"/>
      <c r="N4"/>
    </row>
    <row r="5" spans="1:14" ht="34.5" customHeight="1">
      <c r="A5" s="112">
        <v>2</v>
      </c>
      <c r="B5" s="113" t="s">
        <v>36</v>
      </c>
      <c r="C5" s="114">
        <v>74</v>
      </c>
      <c r="D5" s="114">
        <v>74</v>
      </c>
      <c r="E5" s="114" t="s">
        <v>564</v>
      </c>
      <c r="F5"/>
      <c r="G5"/>
      <c r="M5"/>
      <c r="N5"/>
    </row>
    <row r="6" spans="1:14" ht="34.5" customHeight="1">
      <c r="A6" s="109">
        <v>3</v>
      </c>
      <c r="B6" s="115" t="s">
        <v>37</v>
      </c>
      <c r="C6" s="111">
        <v>137</v>
      </c>
      <c r="D6" s="111">
        <v>137</v>
      </c>
      <c r="E6" s="111" t="s">
        <v>565</v>
      </c>
      <c r="F6"/>
      <c r="G6"/>
      <c r="M6"/>
      <c r="N6"/>
    </row>
    <row r="7" spans="1:14" ht="34.5" customHeight="1">
      <c r="A7" s="112">
        <v>4</v>
      </c>
      <c r="B7" s="113" t="s">
        <v>38</v>
      </c>
      <c r="C7" s="114">
        <v>199</v>
      </c>
      <c r="D7" s="114">
        <v>195</v>
      </c>
      <c r="E7" s="114" t="s">
        <v>566</v>
      </c>
      <c r="F7"/>
      <c r="G7"/>
      <c r="M7"/>
      <c r="N7"/>
    </row>
    <row r="8" spans="1:14" ht="34.5" customHeight="1">
      <c r="A8" s="109">
        <v>5</v>
      </c>
      <c r="B8" s="115" t="s">
        <v>39</v>
      </c>
      <c r="C8" s="111">
        <v>27</v>
      </c>
      <c r="D8" s="111">
        <v>27</v>
      </c>
      <c r="E8" s="111" t="s">
        <v>60</v>
      </c>
      <c r="F8"/>
      <c r="G8"/>
      <c r="M8"/>
      <c r="N8"/>
    </row>
    <row r="9" spans="1:14" ht="34.5" customHeight="1">
      <c r="A9" s="112">
        <v>6</v>
      </c>
      <c r="B9" s="113" t="s">
        <v>40</v>
      </c>
      <c r="C9" s="114">
        <v>282</v>
      </c>
      <c r="D9" s="114">
        <v>282</v>
      </c>
      <c r="E9" s="114" t="s">
        <v>548</v>
      </c>
      <c r="F9"/>
      <c r="G9"/>
      <c r="M9"/>
      <c r="N9"/>
    </row>
    <row r="10" spans="1:14" ht="34.5" customHeight="1">
      <c r="A10" s="109">
        <v>7</v>
      </c>
      <c r="B10" s="115" t="s">
        <v>41</v>
      </c>
      <c r="C10" s="111">
        <v>61</v>
      </c>
      <c r="D10" s="111">
        <v>61</v>
      </c>
      <c r="E10" s="111" t="s">
        <v>567</v>
      </c>
      <c r="F10"/>
      <c r="G10"/>
      <c r="M10"/>
      <c r="N10"/>
    </row>
    <row r="11" spans="1:14" ht="34.5" customHeight="1">
      <c r="A11" s="112">
        <v>8</v>
      </c>
      <c r="B11" s="113" t="s">
        <v>42</v>
      </c>
      <c r="C11" s="114">
        <v>95</v>
      </c>
      <c r="D11" s="114">
        <v>95</v>
      </c>
      <c r="E11" s="114" t="s">
        <v>568</v>
      </c>
      <c r="F11"/>
      <c r="G11"/>
      <c r="M11"/>
      <c r="N11"/>
    </row>
    <row r="12" spans="1:14" ht="34.5" customHeight="1">
      <c r="A12" s="109">
        <v>9</v>
      </c>
      <c r="B12" s="115" t="s">
        <v>43</v>
      </c>
      <c r="C12" s="111">
        <v>142</v>
      </c>
      <c r="D12" s="111">
        <v>142</v>
      </c>
      <c r="E12" s="111" t="s">
        <v>68</v>
      </c>
      <c r="F12"/>
      <c r="G12"/>
      <c r="M12"/>
      <c r="N12"/>
    </row>
    <row r="13" spans="1:14" ht="34.5" customHeight="1">
      <c r="A13" s="112">
        <v>10</v>
      </c>
      <c r="B13" s="113" t="s">
        <v>44</v>
      </c>
      <c r="C13" s="114">
        <v>9</v>
      </c>
      <c r="D13" s="114">
        <v>9</v>
      </c>
      <c r="E13" s="114" t="s">
        <v>154</v>
      </c>
      <c r="F13"/>
      <c r="G13"/>
      <c r="M13"/>
      <c r="N13"/>
    </row>
    <row r="14" spans="1:14" ht="34.5" customHeight="1">
      <c r="A14" s="109">
        <v>11</v>
      </c>
      <c r="B14" s="115" t="s">
        <v>45</v>
      </c>
      <c r="C14" s="111">
        <v>37</v>
      </c>
      <c r="D14" s="111">
        <v>37</v>
      </c>
      <c r="E14" s="111" t="s">
        <v>72</v>
      </c>
      <c r="F14"/>
      <c r="G14"/>
      <c r="M14"/>
      <c r="N14"/>
    </row>
    <row r="15" spans="1:14" ht="34.5" customHeight="1">
      <c r="A15" s="112">
        <v>12</v>
      </c>
      <c r="B15" s="113" t="s">
        <v>46</v>
      </c>
      <c r="C15" s="114">
        <v>157</v>
      </c>
      <c r="D15" s="114">
        <v>157</v>
      </c>
      <c r="E15" s="114" t="s">
        <v>569</v>
      </c>
      <c r="F15"/>
      <c r="G15"/>
      <c r="M15"/>
      <c r="N15"/>
    </row>
    <row r="16" spans="1:14" ht="34.5" customHeight="1">
      <c r="A16" s="109">
        <v>13</v>
      </c>
      <c r="B16" s="115" t="s">
        <v>47</v>
      </c>
      <c r="C16" s="111">
        <v>95</v>
      </c>
      <c r="D16" s="111">
        <v>95</v>
      </c>
      <c r="E16" s="111" t="s">
        <v>570</v>
      </c>
      <c r="F16"/>
      <c r="G16"/>
      <c r="M16"/>
      <c r="N16"/>
    </row>
    <row r="17" spans="1:14" ht="34.5" customHeight="1">
      <c r="A17" s="112">
        <v>14</v>
      </c>
      <c r="B17" s="113" t="s">
        <v>48</v>
      </c>
      <c r="C17" s="114">
        <v>91</v>
      </c>
      <c r="D17" s="114">
        <v>91</v>
      </c>
      <c r="E17" s="114" t="s">
        <v>564</v>
      </c>
      <c r="F17"/>
      <c r="G17"/>
      <c r="M17"/>
      <c r="N17"/>
    </row>
    <row r="18" spans="1:14" ht="34.5" customHeight="1">
      <c r="A18" s="109">
        <v>15</v>
      </c>
      <c r="B18" s="115" t="s">
        <v>49</v>
      </c>
      <c r="C18" s="111">
        <v>104</v>
      </c>
      <c r="D18" s="111">
        <v>104</v>
      </c>
      <c r="E18" s="111" t="s">
        <v>67</v>
      </c>
      <c r="F18"/>
      <c r="G18"/>
      <c r="M18"/>
      <c r="N18"/>
    </row>
    <row r="19" spans="1:14" ht="34.5" customHeight="1">
      <c r="A19" s="112">
        <v>16</v>
      </c>
      <c r="B19" s="113" t="s">
        <v>50</v>
      </c>
      <c r="C19" s="114">
        <v>69</v>
      </c>
      <c r="D19" s="114">
        <v>69</v>
      </c>
      <c r="E19" s="114" t="s">
        <v>571</v>
      </c>
      <c r="F19"/>
      <c r="G19"/>
      <c r="M19"/>
      <c r="N19"/>
    </row>
    <row r="20" spans="1:14" ht="34.5" customHeight="1">
      <c r="A20" s="109">
        <v>17</v>
      </c>
      <c r="B20" s="115" t="s">
        <v>51</v>
      </c>
      <c r="C20" s="111">
        <v>172</v>
      </c>
      <c r="D20" s="111">
        <v>172</v>
      </c>
      <c r="E20" s="111" t="s">
        <v>94</v>
      </c>
      <c r="F20"/>
      <c r="G20"/>
      <c r="M20"/>
      <c r="N20"/>
    </row>
    <row r="21" spans="1:14" ht="34.5" customHeight="1">
      <c r="A21" s="112">
        <v>18</v>
      </c>
      <c r="B21" s="116" t="s">
        <v>52</v>
      </c>
      <c r="C21" s="114">
        <v>71</v>
      </c>
      <c r="D21" s="114">
        <v>71</v>
      </c>
      <c r="E21" s="114" t="s">
        <v>564</v>
      </c>
      <c r="F21"/>
      <c r="G21"/>
      <c r="M21"/>
      <c r="N21"/>
    </row>
    <row r="22" spans="1:14" ht="34.5" customHeight="1">
      <c r="A22" s="117"/>
      <c r="B22" s="111" t="s">
        <v>3</v>
      </c>
      <c r="C22" s="111">
        <v>1868</v>
      </c>
      <c r="D22" s="111">
        <v>1973</v>
      </c>
      <c r="E22" s="111">
        <v>1980</v>
      </c>
      <c r="F22"/>
      <c r="G22"/>
      <c r="M22"/>
      <c r="N22"/>
    </row>
    <row r="23" spans="5:7" ht="18">
      <c r="E23"/>
      <c r="F23"/>
      <c r="G23"/>
    </row>
  </sheetData>
  <sheetProtection/>
  <mergeCells count="2">
    <mergeCell ref="A1:E1"/>
    <mergeCell ref="A2:D2"/>
  </mergeCells>
  <printOptions/>
  <pageMargins left="1.09" right="0.42" top="0.51" bottom="0.84" header="0.52" footer="0.5"/>
  <pageSetup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:P31"/>
    </sheetView>
  </sheetViews>
  <sheetFormatPr defaultColWidth="9.00390625" defaultRowHeight="12.75"/>
  <cols>
    <col min="2" max="2" width="23.25390625" style="0" customWidth="1"/>
  </cols>
  <sheetData>
    <row r="1" spans="1:16" s="60" customFormat="1" ht="15">
      <c r="A1" s="59"/>
      <c r="B1" s="59"/>
      <c r="C1" s="59"/>
      <c r="D1" s="59"/>
      <c r="E1" s="59"/>
      <c r="F1" s="59"/>
      <c r="G1" s="59"/>
      <c r="H1" s="555" t="s">
        <v>119</v>
      </c>
      <c r="I1" s="555"/>
      <c r="J1" s="59"/>
      <c r="K1" s="59"/>
      <c r="L1" s="59"/>
      <c r="M1" s="59"/>
      <c r="N1" s="59"/>
      <c r="O1" s="59"/>
      <c r="P1" s="59"/>
    </row>
    <row r="2" spans="1:16" s="60" customFormat="1" ht="15">
      <c r="A2" s="556" t="s">
        <v>120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</row>
    <row r="3" spans="1:16" s="60" customFormat="1" ht="15">
      <c r="A3" s="556" t="s">
        <v>121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</row>
    <row r="4" spans="1:16" s="60" customFormat="1" ht="15.75" thickBot="1">
      <c r="A4" s="61"/>
      <c r="B4" s="61"/>
      <c r="C4" s="61"/>
      <c r="D4" s="61"/>
      <c r="E4" s="61"/>
      <c r="F4" s="61"/>
      <c r="G4" s="557" t="s">
        <v>636</v>
      </c>
      <c r="H4" s="557"/>
      <c r="I4" s="557"/>
      <c r="J4" s="557"/>
      <c r="K4" s="557"/>
      <c r="L4" s="61"/>
      <c r="M4" s="61"/>
      <c r="N4" s="61"/>
      <c r="O4" s="61"/>
      <c r="P4" s="61"/>
    </row>
    <row r="5" spans="1:16" s="60" customFormat="1" ht="15.75" thickBot="1">
      <c r="A5" s="550" t="s">
        <v>122</v>
      </c>
      <c r="B5" s="552" t="s">
        <v>53</v>
      </c>
      <c r="C5" s="62"/>
      <c r="D5" s="63"/>
      <c r="E5" s="64"/>
      <c r="F5" s="64"/>
      <c r="G5" s="64"/>
      <c r="H5" s="64"/>
      <c r="I5" s="64"/>
      <c r="J5" s="64" t="s">
        <v>123</v>
      </c>
      <c r="K5" s="64"/>
      <c r="L5" s="64"/>
      <c r="M5" s="64"/>
      <c r="N5" s="64"/>
      <c r="O5" s="64"/>
      <c r="P5" s="65"/>
    </row>
    <row r="6" spans="1:16" s="67" customFormat="1" ht="15">
      <c r="A6" s="551"/>
      <c r="B6" s="553"/>
      <c r="C6" s="66" t="s">
        <v>124</v>
      </c>
      <c r="D6" s="546" t="s">
        <v>125</v>
      </c>
      <c r="E6" s="547"/>
      <c r="F6" s="545" t="s">
        <v>126</v>
      </c>
      <c r="G6" s="546"/>
      <c r="H6" s="546"/>
      <c r="I6" s="547"/>
      <c r="J6" s="545" t="s">
        <v>127</v>
      </c>
      <c r="K6" s="546"/>
      <c r="L6" s="546"/>
      <c r="M6" s="547"/>
      <c r="N6" s="545" t="s">
        <v>128</v>
      </c>
      <c r="O6" s="546"/>
      <c r="P6" s="547"/>
    </row>
    <row r="7" spans="1:16" s="67" customFormat="1" ht="15">
      <c r="A7" s="551"/>
      <c r="B7" s="553"/>
      <c r="C7" s="66" t="s">
        <v>129</v>
      </c>
      <c r="D7" s="548" t="s">
        <v>130</v>
      </c>
      <c r="E7" s="549"/>
      <c r="F7" s="68"/>
      <c r="G7" s="69"/>
      <c r="H7" s="69"/>
      <c r="I7" s="70"/>
      <c r="J7" s="68"/>
      <c r="K7" s="69"/>
      <c r="L7" s="69"/>
      <c r="M7" s="70"/>
      <c r="N7" s="68"/>
      <c r="O7" s="69"/>
      <c r="P7" s="70"/>
    </row>
    <row r="8" spans="1:16" s="67" customFormat="1" ht="15">
      <c r="A8" s="551"/>
      <c r="B8" s="553"/>
      <c r="C8" s="66" t="s">
        <v>131</v>
      </c>
      <c r="D8" s="538" t="s">
        <v>132</v>
      </c>
      <c r="E8" s="539"/>
      <c r="F8" s="536" t="s">
        <v>133</v>
      </c>
      <c r="G8" s="537"/>
      <c r="H8" s="543" t="s">
        <v>134</v>
      </c>
      <c r="I8" s="544"/>
      <c r="J8" s="536" t="s">
        <v>133</v>
      </c>
      <c r="K8" s="537"/>
      <c r="L8" s="543" t="s">
        <v>134</v>
      </c>
      <c r="M8" s="544"/>
      <c r="N8" s="536" t="s">
        <v>135</v>
      </c>
      <c r="O8" s="537"/>
      <c r="P8" s="71" t="s">
        <v>136</v>
      </c>
    </row>
    <row r="9" spans="1:16" s="67" customFormat="1" ht="15">
      <c r="A9" s="551"/>
      <c r="B9" s="553"/>
      <c r="C9" s="66" t="s">
        <v>137</v>
      </c>
      <c r="D9" s="538" t="s">
        <v>138</v>
      </c>
      <c r="E9" s="539"/>
      <c r="F9" s="540" t="s">
        <v>139</v>
      </c>
      <c r="G9" s="541"/>
      <c r="H9" s="542" t="s">
        <v>140</v>
      </c>
      <c r="I9" s="539"/>
      <c r="J9" s="540" t="s">
        <v>141</v>
      </c>
      <c r="K9" s="541"/>
      <c r="L9" s="542" t="s">
        <v>140</v>
      </c>
      <c r="M9" s="539"/>
      <c r="N9" s="540" t="s">
        <v>142</v>
      </c>
      <c r="O9" s="541"/>
      <c r="P9" s="71" t="s">
        <v>143</v>
      </c>
    </row>
    <row r="10" spans="1:16" s="67" customFormat="1" ht="15">
      <c r="A10" s="551"/>
      <c r="B10" s="553"/>
      <c r="C10" s="72"/>
      <c r="D10" s="533" t="s">
        <v>144</v>
      </c>
      <c r="E10" s="534"/>
      <c r="F10" s="529" t="s">
        <v>144</v>
      </c>
      <c r="G10" s="530"/>
      <c r="H10" s="535" t="s">
        <v>144</v>
      </c>
      <c r="I10" s="534"/>
      <c r="J10" s="529" t="s">
        <v>144</v>
      </c>
      <c r="K10" s="530"/>
      <c r="L10" s="535" t="s">
        <v>144</v>
      </c>
      <c r="M10" s="534"/>
      <c r="N10" s="529" t="s">
        <v>144</v>
      </c>
      <c r="O10" s="530"/>
      <c r="P10" s="71" t="s">
        <v>145</v>
      </c>
    </row>
    <row r="11" spans="1:16" s="67" customFormat="1" ht="15">
      <c r="A11" s="551"/>
      <c r="B11" s="553"/>
      <c r="C11" s="72"/>
      <c r="D11" s="73" t="s">
        <v>146</v>
      </c>
      <c r="E11" s="71" t="s">
        <v>147</v>
      </c>
      <c r="F11" s="74" t="s">
        <v>146</v>
      </c>
      <c r="G11" s="73" t="s">
        <v>147</v>
      </c>
      <c r="H11" s="73" t="s">
        <v>146</v>
      </c>
      <c r="I11" s="71" t="s">
        <v>147</v>
      </c>
      <c r="J11" s="74" t="s">
        <v>146</v>
      </c>
      <c r="K11" s="73" t="s">
        <v>147</v>
      </c>
      <c r="L11" s="73" t="s">
        <v>146</v>
      </c>
      <c r="M11" s="71" t="s">
        <v>147</v>
      </c>
      <c r="N11" s="74" t="s">
        <v>146</v>
      </c>
      <c r="O11" s="73" t="s">
        <v>147</v>
      </c>
      <c r="P11" s="71" t="s">
        <v>148</v>
      </c>
    </row>
    <row r="12" spans="1:16" s="67" customFormat="1" ht="15.75" thickBot="1">
      <c r="A12" s="75"/>
      <c r="B12" s="554"/>
      <c r="C12" s="76"/>
      <c r="D12" s="73" t="s">
        <v>149</v>
      </c>
      <c r="E12" s="71" t="s">
        <v>150</v>
      </c>
      <c r="F12" s="74" t="s">
        <v>149</v>
      </c>
      <c r="G12" s="73" t="s">
        <v>150</v>
      </c>
      <c r="H12" s="73" t="s">
        <v>149</v>
      </c>
      <c r="I12" s="71" t="s">
        <v>150</v>
      </c>
      <c r="J12" s="74" t="s">
        <v>149</v>
      </c>
      <c r="K12" s="73" t="s">
        <v>150</v>
      </c>
      <c r="L12" s="73" t="s">
        <v>149</v>
      </c>
      <c r="M12" s="71" t="s">
        <v>150</v>
      </c>
      <c r="N12" s="74" t="s">
        <v>149</v>
      </c>
      <c r="O12" s="73" t="s">
        <v>150</v>
      </c>
      <c r="P12" s="71" t="s">
        <v>151</v>
      </c>
    </row>
    <row r="13" spans="1:16" s="67" customFormat="1" ht="15.75">
      <c r="A13" s="77" t="s">
        <v>101</v>
      </c>
      <c r="B13" s="78" t="s">
        <v>152</v>
      </c>
      <c r="C13" s="79">
        <v>10</v>
      </c>
      <c r="D13" s="80">
        <v>0</v>
      </c>
      <c r="E13" s="80">
        <v>0</v>
      </c>
      <c r="F13" s="80">
        <v>2</v>
      </c>
      <c r="G13" s="80">
        <v>7</v>
      </c>
      <c r="H13" s="80">
        <v>1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</row>
    <row r="14" spans="1:16" s="67" customFormat="1" ht="15.75">
      <c r="A14" s="81" t="s">
        <v>153</v>
      </c>
      <c r="B14" s="82" t="s">
        <v>113</v>
      </c>
      <c r="C14" s="83">
        <v>42</v>
      </c>
      <c r="D14" s="84">
        <v>2</v>
      </c>
      <c r="E14" s="84">
        <v>0</v>
      </c>
      <c r="F14" s="84">
        <v>14</v>
      </c>
      <c r="G14" s="84">
        <v>18</v>
      </c>
      <c r="H14" s="84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</row>
    <row r="15" spans="1:16" s="67" customFormat="1" ht="15.75">
      <c r="A15" s="77" t="s">
        <v>100</v>
      </c>
      <c r="B15" s="78" t="s">
        <v>114</v>
      </c>
      <c r="C15" s="79">
        <v>25</v>
      </c>
      <c r="D15" s="80">
        <v>0</v>
      </c>
      <c r="E15" s="80">
        <v>0</v>
      </c>
      <c r="F15" s="80">
        <v>19</v>
      </c>
      <c r="G15" s="80">
        <v>6</v>
      </c>
      <c r="H15" s="80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</row>
    <row r="16" spans="1:16" s="67" customFormat="1" ht="15.75">
      <c r="A16" s="81" t="s">
        <v>73</v>
      </c>
      <c r="B16" s="82" t="s">
        <v>115</v>
      </c>
      <c r="C16" s="83">
        <v>84</v>
      </c>
      <c r="D16" s="84">
        <v>1</v>
      </c>
      <c r="E16" s="84">
        <v>0</v>
      </c>
      <c r="F16" s="84">
        <v>48</v>
      </c>
      <c r="G16" s="84">
        <v>25</v>
      </c>
      <c r="H16" s="84">
        <v>4</v>
      </c>
      <c r="I16" s="84">
        <v>1</v>
      </c>
      <c r="J16" s="84">
        <v>1</v>
      </c>
      <c r="K16" s="84">
        <v>0</v>
      </c>
      <c r="L16" s="84">
        <v>0</v>
      </c>
      <c r="M16" s="84">
        <v>0</v>
      </c>
      <c r="N16" s="84">
        <v>1</v>
      </c>
      <c r="O16" s="84">
        <v>2</v>
      </c>
      <c r="P16" s="84">
        <v>1</v>
      </c>
    </row>
    <row r="17" spans="1:16" s="67" customFormat="1" ht="15.75">
      <c r="A17" s="77" t="s">
        <v>78</v>
      </c>
      <c r="B17" s="78" t="s">
        <v>116</v>
      </c>
      <c r="C17" s="79">
        <v>43</v>
      </c>
      <c r="D17" s="80">
        <v>3</v>
      </c>
      <c r="E17" s="80">
        <v>0</v>
      </c>
      <c r="F17" s="80">
        <v>28</v>
      </c>
      <c r="G17" s="80">
        <v>4</v>
      </c>
      <c r="H17" s="80">
        <v>7</v>
      </c>
      <c r="I17" s="80">
        <v>0</v>
      </c>
      <c r="J17" s="80">
        <v>1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</row>
    <row r="18" spans="1:16" s="67" customFormat="1" ht="15.75">
      <c r="A18" s="81" t="s">
        <v>103</v>
      </c>
      <c r="B18" s="82" t="s">
        <v>40</v>
      </c>
      <c r="C18" s="83">
        <v>67</v>
      </c>
      <c r="D18" s="84">
        <v>2</v>
      </c>
      <c r="E18" s="84">
        <v>0</v>
      </c>
      <c r="F18" s="84">
        <v>26</v>
      </c>
      <c r="G18" s="84">
        <v>11</v>
      </c>
      <c r="H18" s="84">
        <v>23</v>
      </c>
      <c r="I18" s="84">
        <v>1</v>
      </c>
      <c r="J18" s="84">
        <v>2</v>
      </c>
      <c r="K18" s="84">
        <v>0</v>
      </c>
      <c r="L18" s="84">
        <v>1</v>
      </c>
      <c r="M18" s="84">
        <v>0</v>
      </c>
      <c r="N18" s="84">
        <v>1</v>
      </c>
      <c r="O18" s="84">
        <v>0</v>
      </c>
      <c r="P18" s="84">
        <v>0</v>
      </c>
    </row>
    <row r="19" spans="1:16" s="67" customFormat="1" ht="15.75">
      <c r="A19" s="77" t="s">
        <v>79</v>
      </c>
      <c r="B19" s="78" t="s">
        <v>41</v>
      </c>
      <c r="C19" s="79">
        <v>50</v>
      </c>
      <c r="D19" s="80">
        <v>3</v>
      </c>
      <c r="E19" s="80">
        <v>0</v>
      </c>
      <c r="F19" s="80">
        <v>21</v>
      </c>
      <c r="G19" s="80">
        <v>17</v>
      </c>
      <c r="H19" s="80">
        <v>8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1</v>
      </c>
      <c r="O19" s="85">
        <v>0</v>
      </c>
      <c r="P19" s="85">
        <v>0</v>
      </c>
    </row>
    <row r="20" spans="1:16" s="67" customFormat="1" ht="15.75">
      <c r="A20" s="81" t="s">
        <v>70</v>
      </c>
      <c r="B20" s="82" t="s">
        <v>42</v>
      </c>
      <c r="C20" s="83">
        <v>14</v>
      </c>
      <c r="D20" s="84">
        <v>0</v>
      </c>
      <c r="E20" s="84">
        <v>0</v>
      </c>
      <c r="F20" s="84">
        <v>10</v>
      </c>
      <c r="G20" s="84"/>
      <c r="H20" s="84">
        <v>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</row>
    <row r="21" spans="1:16" s="67" customFormat="1" ht="15.75">
      <c r="A21" s="77" t="s">
        <v>154</v>
      </c>
      <c r="B21" s="78" t="s">
        <v>43</v>
      </c>
      <c r="C21" s="79">
        <v>35</v>
      </c>
      <c r="D21" s="80">
        <v>0</v>
      </c>
      <c r="E21" s="80">
        <v>0</v>
      </c>
      <c r="F21" s="80">
        <v>19</v>
      </c>
      <c r="G21" s="80">
        <v>11</v>
      </c>
      <c r="H21" s="80">
        <v>5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</row>
    <row r="22" spans="1:16" s="67" customFormat="1" ht="15.75">
      <c r="A22" s="81" t="s">
        <v>77</v>
      </c>
      <c r="B22" s="82" t="s">
        <v>44</v>
      </c>
      <c r="C22" s="83">
        <v>14</v>
      </c>
      <c r="D22" s="84">
        <v>0</v>
      </c>
      <c r="E22" s="84">
        <v>0</v>
      </c>
      <c r="F22" s="84">
        <v>8</v>
      </c>
      <c r="G22" s="84">
        <v>3</v>
      </c>
      <c r="H22" s="84">
        <v>3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</row>
    <row r="23" spans="1:16" s="67" customFormat="1" ht="15.75">
      <c r="A23" s="77" t="s">
        <v>87</v>
      </c>
      <c r="B23" s="78" t="s">
        <v>45</v>
      </c>
      <c r="C23" s="79">
        <v>14</v>
      </c>
      <c r="D23" s="80">
        <v>0</v>
      </c>
      <c r="E23" s="80">
        <v>0</v>
      </c>
      <c r="F23" s="80">
        <v>10</v>
      </c>
      <c r="G23" s="80">
        <v>3</v>
      </c>
      <c r="H23" s="80">
        <v>1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</row>
    <row r="24" spans="1:16" s="67" customFormat="1" ht="15.75">
      <c r="A24" s="81" t="s">
        <v>82</v>
      </c>
      <c r="B24" s="82" t="s">
        <v>46</v>
      </c>
      <c r="C24" s="83">
        <v>40</v>
      </c>
      <c r="D24" s="84">
        <v>1</v>
      </c>
      <c r="E24" s="84">
        <v>0</v>
      </c>
      <c r="F24" s="84">
        <v>27</v>
      </c>
      <c r="G24" s="84">
        <v>7</v>
      </c>
      <c r="H24" s="84">
        <v>5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</row>
    <row r="25" spans="1:16" s="67" customFormat="1" ht="15.75">
      <c r="A25" s="77" t="s">
        <v>76</v>
      </c>
      <c r="B25" s="78" t="s">
        <v>47</v>
      </c>
      <c r="C25" s="79">
        <v>15</v>
      </c>
      <c r="D25" s="80">
        <v>0</v>
      </c>
      <c r="E25" s="80">
        <v>0</v>
      </c>
      <c r="F25" s="80">
        <v>1</v>
      </c>
      <c r="G25" s="80">
        <v>8</v>
      </c>
      <c r="H25" s="80">
        <v>4</v>
      </c>
      <c r="I25" s="80">
        <v>0</v>
      </c>
      <c r="J25" s="80">
        <v>0</v>
      </c>
      <c r="K25" s="80">
        <v>0</v>
      </c>
      <c r="L25" s="80">
        <v>2</v>
      </c>
      <c r="M25" s="80">
        <v>0</v>
      </c>
      <c r="N25" s="80">
        <v>0</v>
      </c>
      <c r="O25" s="80">
        <v>0</v>
      </c>
      <c r="P25" s="80">
        <v>0</v>
      </c>
    </row>
    <row r="26" spans="1:16" s="67" customFormat="1" ht="15.75">
      <c r="A26" s="81" t="s">
        <v>155</v>
      </c>
      <c r="B26" s="82" t="s">
        <v>48</v>
      </c>
      <c r="C26" s="83">
        <v>21</v>
      </c>
      <c r="D26" s="84">
        <v>0</v>
      </c>
      <c r="E26" s="84">
        <v>0</v>
      </c>
      <c r="F26" s="84">
        <v>8</v>
      </c>
      <c r="G26" s="84">
        <v>9</v>
      </c>
      <c r="H26" s="84">
        <v>3</v>
      </c>
      <c r="I26" s="84">
        <v>0</v>
      </c>
      <c r="J26" s="84">
        <v>1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</row>
    <row r="27" spans="1:16" s="67" customFormat="1" ht="15.75">
      <c r="A27" s="77" t="s">
        <v>74</v>
      </c>
      <c r="B27" s="78" t="s">
        <v>49</v>
      </c>
      <c r="C27" s="79">
        <v>38</v>
      </c>
      <c r="D27" s="80">
        <v>0</v>
      </c>
      <c r="E27" s="80">
        <v>0</v>
      </c>
      <c r="F27" s="80">
        <v>29</v>
      </c>
      <c r="G27" s="80">
        <v>4</v>
      </c>
      <c r="H27" s="80">
        <v>5</v>
      </c>
      <c r="I27" s="80">
        <v>0</v>
      </c>
      <c r="J27" s="80">
        <v>0</v>
      </c>
      <c r="K27" s="80">
        <v>0</v>
      </c>
      <c r="L27" s="80">
        <v>0</v>
      </c>
      <c r="M27" s="80">
        <v>0</v>
      </c>
      <c r="N27" s="80">
        <v>0</v>
      </c>
      <c r="O27" s="80">
        <v>0</v>
      </c>
      <c r="P27" s="80">
        <v>0</v>
      </c>
    </row>
    <row r="28" spans="1:16" s="67" customFormat="1" ht="15.75">
      <c r="A28" s="81" t="s">
        <v>156</v>
      </c>
      <c r="B28" s="82" t="s">
        <v>50</v>
      </c>
      <c r="C28" s="83">
        <v>197</v>
      </c>
      <c r="D28" s="84">
        <v>3</v>
      </c>
      <c r="E28" s="84">
        <v>1</v>
      </c>
      <c r="F28" s="84">
        <v>36</v>
      </c>
      <c r="G28" s="84">
        <v>87</v>
      </c>
      <c r="H28" s="84">
        <v>43</v>
      </c>
      <c r="I28" s="84">
        <v>22</v>
      </c>
      <c r="J28" s="84">
        <v>1</v>
      </c>
      <c r="K28" s="84">
        <v>2</v>
      </c>
      <c r="L28" s="84">
        <v>2</v>
      </c>
      <c r="M28" s="84">
        <v>0</v>
      </c>
      <c r="N28" s="84">
        <v>0</v>
      </c>
      <c r="O28" s="84">
        <v>0</v>
      </c>
      <c r="P28" s="84">
        <v>0</v>
      </c>
    </row>
    <row r="29" spans="1:16" s="67" customFormat="1" ht="15.75">
      <c r="A29" s="77" t="s">
        <v>58</v>
      </c>
      <c r="B29" s="78" t="s">
        <v>51</v>
      </c>
      <c r="C29" s="79">
        <v>55</v>
      </c>
      <c r="D29" s="80">
        <v>1</v>
      </c>
      <c r="E29" s="80">
        <v>0</v>
      </c>
      <c r="F29" s="80">
        <v>25</v>
      </c>
      <c r="G29" s="80">
        <v>10</v>
      </c>
      <c r="H29" s="80">
        <v>17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  <c r="N29" s="80">
        <v>1</v>
      </c>
      <c r="O29" s="80">
        <v>1</v>
      </c>
      <c r="P29" s="80">
        <v>0</v>
      </c>
    </row>
    <row r="30" spans="1:16" s="67" customFormat="1" ht="16.5" thickBot="1">
      <c r="A30" s="86" t="s">
        <v>157</v>
      </c>
      <c r="B30" s="87" t="s">
        <v>52</v>
      </c>
      <c r="C30" s="88">
        <v>35</v>
      </c>
      <c r="D30" s="84">
        <v>0</v>
      </c>
      <c r="E30" s="84">
        <v>0</v>
      </c>
      <c r="F30" s="84">
        <v>9</v>
      </c>
      <c r="G30" s="84">
        <v>18</v>
      </c>
      <c r="H30" s="84">
        <v>5</v>
      </c>
      <c r="I30" s="84">
        <v>2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1</v>
      </c>
      <c r="P30" s="84">
        <v>0</v>
      </c>
    </row>
    <row r="31" spans="1:16" s="67" customFormat="1" ht="16.5" thickBot="1">
      <c r="A31" s="531" t="s">
        <v>3</v>
      </c>
      <c r="B31" s="532"/>
      <c r="C31" s="89">
        <f>SUM(C13:C30)</f>
        <v>799</v>
      </c>
      <c r="D31" s="90">
        <f aca="true" t="shared" si="0" ref="D31:P31">SUM(D13:D30)</f>
        <v>16</v>
      </c>
      <c r="E31" s="90">
        <f t="shared" si="0"/>
        <v>1</v>
      </c>
      <c r="F31" s="90">
        <f t="shared" si="0"/>
        <v>340</v>
      </c>
      <c r="G31" s="90">
        <f t="shared" si="0"/>
        <v>248</v>
      </c>
      <c r="H31" s="90">
        <f t="shared" si="0"/>
        <v>146</v>
      </c>
      <c r="I31" s="90">
        <f t="shared" si="0"/>
        <v>26</v>
      </c>
      <c r="J31" s="90">
        <f t="shared" si="0"/>
        <v>6</v>
      </c>
      <c r="K31" s="90">
        <f t="shared" si="0"/>
        <v>2</v>
      </c>
      <c r="L31" s="90">
        <f t="shared" si="0"/>
        <v>5</v>
      </c>
      <c r="M31" s="90">
        <f t="shared" si="0"/>
        <v>0</v>
      </c>
      <c r="N31" s="90">
        <f t="shared" si="0"/>
        <v>4</v>
      </c>
      <c r="O31" s="90">
        <f t="shared" si="0"/>
        <v>4</v>
      </c>
      <c r="P31" s="90">
        <f t="shared" si="0"/>
        <v>1</v>
      </c>
    </row>
  </sheetData>
  <sheetProtection/>
  <mergeCells count="30">
    <mergeCell ref="H1:I1"/>
    <mergeCell ref="A2:P2"/>
    <mergeCell ref="A3:P3"/>
    <mergeCell ref="G4:K4"/>
    <mergeCell ref="J6:M6"/>
    <mergeCell ref="N6:P6"/>
    <mergeCell ref="D7:E7"/>
    <mergeCell ref="D8:E8"/>
    <mergeCell ref="F8:G8"/>
    <mergeCell ref="H8:I8"/>
    <mergeCell ref="J8:K8"/>
    <mergeCell ref="D6:E6"/>
    <mergeCell ref="F6:I6"/>
    <mergeCell ref="N10:O10"/>
    <mergeCell ref="N8:O8"/>
    <mergeCell ref="D9:E9"/>
    <mergeCell ref="F9:G9"/>
    <mergeCell ref="H9:I9"/>
    <mergeCell ref="J9:K9"/>
    <mergeCell ref="L9:M9"/>
    <mergeCell ref="N9:O9"/>
    <mergeCell ref="L8:M8"/>
    <mergeCell ref="J10:K10"/>
    <mergeCell ref="A31:B31"/>
    <mergeCell ref="D10:E10"/>
    <mergeCell ref="F10:G10"/>
    <mergeCell ref="H10:I10"/>
    <mergeCell ref="L10:M10"/>
    <mergeCell ref="A5:A11"/>
    <mergeCell ref="B5:B1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1" sqref="A1:D25"/>
    </sheetView>
  </sheetViews>
  <sheetFormatPr defaultColWidth="9.00390625" defaultRowHeight="12.75"/>
  <cols>
    <col min="1" max="1" width="5.75390625" style="0" customWidth="1"/>
    <col min="2" max="2" width="28.125" style="0" customWidth="1"/>
    <col min="3" max="3" width="20.625" style="159" customWidth="1"/>
    <col min="4" max="4" width="22.25390625" style="159" customWidth="1"/>
  </cols>
  <sheetData>
    <row r="1" spans="1:4" ht="63" customHeight="1">
      <c r="A1" s="487" t="s">
        <v>421</v>
      </c>
      <c r="B1" s="487"/>
      <c r="C1" s="487"/>
      <c r="D1" s="487"/>
    </row>
    <row r="2" spans="1:4" ht="79.5" customHeight="1">
      <c r="A2" s="3"/>
      <c r="B2" s="570"/>
      <c r="C2" s="170" t="s">
        <v>222</v>
      </c>
      <c r="D2" s="171" t="s">
        <v>422</v>
      </c>
    </row>
    <row r="3" spans="1:4" ht="24" customHeight="1">
      <c r="A3" s="172">
        <v>1</v>
      </c>
      <c r="B3" s="571" t="s">
        <v>172</v>
      </c>
      <c r="C3" s="572">
        <v>36834</v>
      </c>
      <c r="D3" s="572">
        <v>20608</v>
      </c>
    </row>
    <row r="4" spans="1:4" ht="24" customHeight="1">
      <c r="A4" s="573">
        <v>2</v>
      </c>
      <c r="B4" s="574" t="s">
        <v>173</v>
      </c>
      <c r="C4" s="575">
        <v>36789</v>
      </c>
      <c r="D4" s="575">
        <v>16857</v>
      </c>
    </row>
    <row r="5" spans="1:4" ht="24" customHeight="1">
      <c r="A5" s="172">
        <v>3</v>
      </c>
      <c r="B5" s="571" t="s">
        <v>174</v>
      </c>
      <c r="C5" s="572">
        <v>73746</v>
      </c>
      <c r="D5" s="572">
        <v>34400</v>
      </c>
    </row>
    <row r="6" spans="1:4" ht="24" customHeight="1">
      <c r="A6" s="573">
        <v>4</v>
      </c>
      <c r="B6" s="574" t="s">
        <v>175</v>
      </c>
      <c r="C6" s="575">
        <v>156386</v>
      </c>
      <c r="D6" s="575">
        <v>70547</v>
      </c>
    </row>
    <row r="7" spans="1:4" ht="24" customHeight="1">
      <c r="A7" s="172">
        <v>5</v>
      </c>
      <c r="B7" s="571" t="s">
        <v>176</v>
      </c>
      <c r="C7" s="572">
        <v>95674</v>
      </c>
      <c r="D7" s="572">
        <v>58310</v>
      </c>
    </row>
    <row r="8" spans="1:4" ht="24" customHeight="1">
      <c r="A8" s="573">
        <v>6</v>
      </c>
      <c r="B8" s="574" t="s">
        <v>177</v>
      </c>
      <c r="C8" s="575">
        <v>139036</v>
      </c>
      <c r="D8" s="575">
        <v>74373</v>
      </c>
    </row>
    <row r="9" spans="1:4" ht="24" customHeight="1">
      <c r="A9" s="172">
        <v>7</v>
      </c>
      <c r="B9" s="571" t="s">
        <v>178</v>
      </c>
      <c r="C9" s="572">
        <v>50165</v>
      </c>
      <c r="D9" s="572">
        <v>27942</v>
      </c>
    </row>
    <row r="10" spans="1:4" ht="24" customHeight="1">
      <c r="A10" s="573">
        <v>8</v>
      </c>
      <c r="B10" s="574" t="s">
        <v>179</v>
      </c>
      <c r="C10" s="575">
        <v>41649</v>
      </c>
      <c r="D10" s="575">
        <v>22534</v>
      </c>
    </row>
    <row r="11" spans="1:4" ht="24" customHeight="1">
      <c r="A11" s="172">
        <v>9</v>
      </c>
      <c r="B11" s="571" t="s">
        <v>180</v>
      </c>
      <c r="C11" s="572">
        <v>65731</v>
      </c>
      <c r="D11" s="572">
        <v>28858</v>
      </c>
    </row>
    <row r="12" spans="1:4" ht="24" customHeight="1">
      <c r="A12" s="573">
        <v>10</v>
      </c>
      <c r="B12" s="574" t="s">
        <v>181</v>
      </c>
      <c r="C12" s="575">
        <v>22006</v>
      </c>
      <c r="D12" s="575">
        <v>10660</v>
      </c>
    </row>
    <row r="13" spans="1:4" ht="24" customHeight="1">
      <c r="A13" s="172">
        <v>11</v>
      </c>
      <c r="B13" s="571" t="s">
        <v>182</v>
      </c>
      <c r="C13" s="572">
        <v>41430</v>
      </c>
      <c r="D13" s="572">
        <v>18090</v>
      </c>
    </row>
    <row r="14" spans="1:4" ht="24" customHeight="1">
      <c r="A14" s="573">
        <v>12</v>
      </c>
      <c r="B14" s="574" t="s">
        <v>183</v>
      </c>
      <c r="C14" s="575">
        <v>42109</v>
      </c>
      <c r="D14" s="575">
        <v>28395</v>
      </c>
    </row>
    <row r="15" spans="1:4" ht="24" customHeight="1">
      <c r="A15" s="172">
        <v>13</v>
      </c>
      <c r="B15" s="571" t="s">
        <v>184</v>
      </c>
      <c r="C15" s="572">
        <v>25255</v>
      </c>
      <c r="D15" s="572">
        <v>13056</v>
      </c>
    </row>
    <row r="16" spans="1:4" ht="24" customHeight="1">
      <c r="A16" s="573">
        <v>14</v>
      </c>
      <c r="B16" s="574" t="s">
        <v>185</v>
      </c>
      <c r="C16" s="575">
        <v>41317</v>
      </c>
      <c r="D16" s="575">
        <v>25438</v>
      </c>
    </row>
    <row r="17" spans="1:4" ht="24" customHeight="1">
      <c r="A17" s="172">
        <v>15</v>
      </c>
      <c r="B17" s="571" t="s">
        <v>186</v>
      </c>
      <c r="C17" s="572">
        <v>33948</v>
      </c>
      <c r="D17" s="572">
        <v>16908</v>
      </c>
    </row>
    <row r="18" spans="1:4" ht="24" customHeight="1">
      <c r="A18" s="573">
        <v>16</v>
      </c>
      <c r="B18" s="574" t="s">
        <v>187</v>
      </c>
      <c r="C18" s="575">
        <v>42725</v>
      </c>
      <c r="D18" s="575">
        <v>22278</v>
      </c>
    </row>
    <row r="19" spans="1:4" ht="24" customHeight="1">
      <c r="A19" s="172">
        <v>17</v>
      </c>
      <c r="B19" s="571" t="s">
        <v>188</v>
      </c>
      <c r="C19" s="572">
        <v>54746</v>
      </c>
      <c r="D19" s="572">
        <v>28654</v>
      </c>
    </row>
    <row r="20" spans="1:4" ht="24" customHeight="1">
      <c r="A20" s="573">
        <v>18</v>
      </c>
      <c r="B20" s="574" t="s">
        <v>189</v>
      </c>
      <c r="C20" s="575">
        <v>77873</v>
      </c>
      <c r="D20" s="575">
        <v>33048</v>
      </c>
    </row>
    <row r="21" spans="1:4" ht="32.25" customHeight="1">
      <c r="A21" s="3"/>
      <c r="B21" s="576" t="s">
        <v>1</v>
      </c>
      <c r="C21" s="577">
        <f>SUM(C3:C20)</f>
        <v>1077419</v>
      </c>
      <c r="D21" s="577">
        <f>SUM(D3:D20)</f>
        <v>550956</v>
      </c>
    </row>
    <row r="24" ht="12.75">
      <c r="A24" t="s">
        <v>423</v>
      </c>
    </row>
  </sheetData>
  <sheetProtection/>
  <mergeCells count="1">
    <mergeCell ref="A1:D1"/>
  </mergeCells>
  <printOptions horizontalCentered="1"/>
  <pageMargins left="1.062992125984252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3"/>
    </sheetView>
  </sheetViews>
  <sheetFormatPr defaultColWidth="12.00390625" defaultRowHeight="12.75"/>
  <cols>
    <col min="1" max="1" width="5.00390625" style="294" customWidth="1"/>
    <col min="2" max="2" width="26.25390625" style="285" customWidth="1"/>
    <col min="3" max="3" width="15.75390625" style="285" customWidth="1"/>
    <col min="4" max="4" width="17.625" style="285" customWidth="1"/>
    <col min="5" max="6" width="15.875" style="285" customWidth="1"/>
    <col min="7" max="7" width="15.00390625" style="285" customWidth="1"/>
    <col min="8" max="8" width="20.75390625" style="285" customWidth="1"/>
    <col min="9" max="16384" width="12.00390625" style="285" customWidth="1"/>
  </cols>
  <sheetData>
    <row r="1" spans="1:8" s="284" customFormat="1" ht="51.75" customHeight="1">
      <c r="A1" s="578" t="s">
        <v>426</v>
      </c>
      <c r="B1" s="578"/>
      <c r="C1" s="578"/>
      <c r="D1" s="578"/>
      <c r="E1" s="578"/>
      <c r="F1" s="578"/>
      <c r="G1" s="578"/>
      <c r="H1" s="578"/>
    </row>
    <row r="2" spans="1:8" ht="79.5" customHeight="1">
      <c r="A2" s="579" t="s">
        <v>309</v>
      </c>
      <c r="B2" s="580" t="s">
        <v>53</v>
      </c>
      <c r="C2" s="581" t="s">
        <v>310</v>
      </c>
      <c r="D2" s="581" t="s">
        <v>311</v>
      </c>
      <c r="E2" s="581" t="s">
        <v>312</v>
      </c>
      <c r="F2" s="581" t="s">
        <v>313</v>
      </c>
      <c r="G2" s="581" t="s">
        <v>314</v>
      </c>
      <c r="H2" s="581" t="s">
        <v>315</v>
      </c>
    </row>
    <row r="3" spans="1:8" ht="14.25" customHeight="1">
      <c r="A3" s="580"/>
      <c r="B3" s="580"/>
      <c r="C3" s="582" t="s">
        <v>316</v>
      </c>
      <c r="D3" s="582" t="s">
        <v>316</v>
      </c>
      <c r="E3" s="582" t="s">
        <v>317</v>
      </c>
      <c r="F3" s="582" t="s">
        <v>318</v>
      </c>
      <c r="G3" s="583" t="s">
        <v>316</v>
      </c>
      <c r="H3" s="582" t="s">
        <v>318</v>
      </c>
    </row>
    <row r="4" spans="1:8" s="286" customFormat="1" ht="13.5" customHeight="1">
      <c r="A4" s="584">
        <v>1</v>
      </c>
      <c r="B4" s="584">
        <v>2</v>
      </c>
      <c r="C4" s="584">
        <v>3</v>
      </c>
      <c r="D4" s="584">
        <v>4</v>
      </c>
      <c r="E4" s="584">
        <v>5</v>
      </c>
      <c r="F4" s="584" t="s">
        <v>319</v>
      </c>
      <c r="G4" s="585">
        <v>7</v>
      </c>
      <c r="H4" s="584">
        <v>8</v>
      </c>
    </row>
    <row r="5" spans="1:8" s="287" customFormat="1" ht="19.5" customHeight="1">
      <c r="A5" s="582">
        <v>1</v>
      </c>
      <c r="B5" s="173" t="s">
        <v>35</v>
      </c>
      <c r="C5" s="582">
        <v>488</v>
      </c>
      <c r="D5" s="582">
        <v>1498</v>
      </c>
      <c r="E5" s="582">
        <v>56</v>
      </c>
      <c r="F5" s="583">
        <v>100</v>
      </c>
      <c r="G5" s="583">
        <v>92</v>
      </c>
      <c r="H5" s="586">
        <v>286</v>
      </c>
    </row>
    <row r="6" spans="1:8" s="287" customFormat="1" ht="19.5" customHeight="1">
      <c r="A6" s="375">
        <v>2</v>
      </c>
      <c r="B6" s="241" t="s">
        <v>36</v>
      </c>
      <c r="C6" s="375">
        <v>450</v>
      </c>
      <c r="D6" s="375">
        <v>588</v>
      </c>
      <c r="E6" s="375">
        <v>31</v>
      </c>
      <c r="F6" s="587">
        <v>107</v>
      </c>
      <c r="G6" s="587">
        <v>94</v>
      </c>
      <c r="H6" s="587">
        <v>345</v>
      </c>
    </row>
    <row r="7" spans="1:8" s="287" customFormat="1" ht="19.5" customHeight="1">
      <c r="A7" s="582">
        <v>3</v>
      </c>
      <c r="B7" s="174" t="s">
        <v>37</v>
      </c>
      <c r="C7" s="582">
        <v>845</v>
      </c>
      <c r="D7" s="582">
        <v>1358</v>
      </c>
      <c r="E7" s="582">
        <v>84</v>
      </c>
      <c r="F7" s="583">
        <v>151</v>
      </c>
      <c r="G7" s="583">
        <v>125</v>
      </c>
      <c r="H7" s="583">
        <v>627</v>
      </c>
    </row>
    <row r="8" spans="1:8" s="287" customFormat="1" ht="19.5" customHeight="1">
      <c r="A8" s="375">
        <v>4</v>
      </c>
      <c r="B8" s="241" t="s">
        <v>38</v>
      </c>
      <c r="C8" s="375">
        <v>2220</v>
      </c>
      <c r="D8" s="375">
        <v>543</v>
      </c>
      <c r="E8" s="375">
        <v>160</v>
      </c>
      <c r="F8" s="587">
        <v>202</v>
      </c>
      <c r="G8" s="587">
        <v>349</v>
      </c>
      <c r="H8" s="587">
        <v>1139</v>
      </c>
    </row>
    <row r="9" spans="1:8" s="287" customFormat="1" ht="19.5" customHeight="1">
      <c r="A9" s="582">
        <v>5</v>
      </c>
      <c r="B9" s="174" t="s">
        <v>39</v>
      </c>
      <c r="C9" s="582">
        <v>1794</v>
      </c>
      <c r="D9" s="582">
        <v>844</v>
      </c>
      <c r="E9" s="582">
        <v>142</v>
      </c>
      <c r="F9" s="583">
        <v>197</v>
      </c>
      <c r="G9" s="583">
        <v>240</v>
      </c>
      <c r="H9" s="583">
        <v>1109</v>
      </c>
    </row>
    <row r="10" spans="1:8" s="287" customFormat="1" ht="19.5" customHeight="1">
      <c r="A10" s="375">
        <v>6</v>
      </c>
      <c r="B10" s="241" t="s">
        <v>40</v>
      </c>
      <c r="C10" s="375">
        <v>2029</v>
      </c>
      <c r="D10" s="375">
        <v>2474</v>
      </c>
      <c r="E10" s="375">
        <v>196</v>
      </c>
      <c r="F10" s="587">
        <v>286</v>
      </c>
      <c r="G10" s="587">
        <v>336</v>
      </c>
      <c r="H10" s="587">
        <v>1326</v>
      </c>
    </row>
    <row r="11" spans="1:8" s="287" customFormat="1" ht="19.5" customHeight="1">
      <c r="A11" s="582">
        <v>7</v>
      </c>
      <c r="B11" s="174" t="s">
        <v>41</v>
      </c>
      <c r="C11" s="582">
        <v>710</v>
      </c>
      <c r="D11" s="582">
        <v>357</v>
      </c>
      <c r="E11" s="582">
        <v>75</v>
      </c>
      <c r="F11" s="583">
        <v>517</v>
      </c>
      <c r="G11" s="583">
        <v>78</v>
      </c>
      <c r="H11" s="583">
        <v>515</v>
      </c>
    </row>
    <row r="12" spans="1:8" s="287" customFormat="1" ht="19.5" customHeight="1">
      <c r="A12" s="375">
        <v>8</v>
      </c>
      <c r="B12" s="241" t="s">
        <v>42</v>
      </c>
      <c r="C12" s="375">
        <v>721</v>
      </c>
      <c r="D12" s="375">
        <v>1121</v>
      </c>
      <c r="E12" s="375">
        <v>53</v>
      </c>
      <c r="F12" s="587">
        <v>97</v>
      </c>
      <c r="G12" s="587">
        <v>59</v>
      </c>
      <c r="H12" s="587">
        <v>312</v>
      </c>
    </row>
    <row r="13" spans="1:8" s="287" customFormat="1" ht="19.5" customHeight="1">
      <c r="A13" s="582">
        <v>9</v>
      </c>
      <c r="B13" s="174" t="s">
        <v>43</v>
      </c>
      <c r="C13" s="582">
        <v>890</v>
      </c>
      <c r="D13" s="582">
        <v>493</v>
      </c>
      <c r="E13" s="582">
        <v>112</v>
      </c>
      <c r="F13" s="583">
        <v>135</v>
      </c>
      <c r="G13" s="583">
        <v>127</v>
      </c>
      <c r="H13" s="583">
        <v>522</v>
      </c>
    </row>
    <row r="14" spans="1:8" s="287" customFormat="1" ht="19.5" customHeight="1">
      <c r="A14" s="375">
        <v>10</v>
      </c>
      <c r="B14" s="241" t="s">
        <v>44</v>
      </c>
      <c r="C14" s="375">
        <v>285</v>
      </c>
      <c r="D14" s="375">
        <v>428</v>
      </c>
      <c r="E14" s="375">
        <v>32</v>
      </c>
      <c r="F14" s="587">
        <v>46</v>
      </c>
      <c r="G14" s="587">
        <v>71</v>
      </c>
      <c r="H14" s="587">
        <v>229</v>
      </c>
    </row>
    <row r="15" spans="1:8" s="287" customFormat="1" ht="19.5" customHeight="1">
      <c r="A15" s="582">
        <v>11</v>
      </c>
      <c r="B15" s="174" t="s">
        <v>45</v>
      </c>
      <c r="C15" s="582">
        <v>579</v>
      </c>
      <c r="D15" s="582">
        <v>458</v>
      </c>
      <c r="E15" s="582">
        <v>44</v>
      </c>
      <c r="F15" s="583">
        <v>101</v>
      </c>
      <c r="G15" s="583">
        <v>74</v>
      </c>
      <c r="H15" s="583">
        <v>299</v>
      </c>
    </row>
    <row r="16" spans="1:8" s="287" customFormat="1" ht="19.5" customHeight="1">
      <c r="A16" s="375">
        <v>12</v>
      </c>
      <c r="B16" s="241" t="s">
        <v>46</v>
      </c>
      <c r="C16" s="375">
        <v>641</v>
      </c>
      <c r="D16" s="375">
        <v>649</v>
      </c>
      <c r="E16" s="375">
        <v>100</v>
      </c>
      <c r="F16" s="587">
        <v>121</v>
      </c>
      <c r="G16" s="587">
        <v>131</v>
      </c>
      <c r="H16" s="587">
        <v>473</v>
      </c>
    </row>
    <row r="17" spans="1:8" s="287" customFormat="1" ht="19.5" customHeight="1">
      <c r="A17" s="582">
        <v>13</v>
      </c>
      <c r="B17" s="174" t="s">
        <v>47</v>
      </c>
      <c r="C17" s="582">
        <v>304</v>
      </c>
      <c r="D17" s="582">
        <v>1606</v>
      </c>
      <c r="E17" s="582">
        <v>36</v>
      </c>
      <c r="F17" s="583">
        <v>37</v>
      </c>
      <c r="G17" s="583">
        <v>66</v>
      </c>
      <c r="H17" s="583">
        <v>258</v>
      </c>
    </row>
    <row r="18" spans="1:8" s="287" customFormat="1" ht="19.5" customHeight="1">
      <c r="A18" s="375">
        <v>14</v>
      </c>
      <c r="B18" s="241" t="s">
        <v>48</v>
      </c>
      <c r="C18" s="375">
        <v>589</v>
      </c>
      <c r="D18" s="375">
        <v>699</v>
      </c>
      <c r="E18" s="375">
        <v>45</v>
      </c>
      <c r="F18" s="587">
        <v>89</v>
      </c>
      <c r="G18" s="587">
        <v>112</v>
      </c>
      <c r="H18" s="587">
        <v>424</v>
      </c>
    </row>
    <row r="19" spans="1:8" s="287" customFormat="1" ht="19.5" customHeight="1">
      <c r="A19" s="582">
        <v>15</v>
      </c>
      <c r="B19" s="174" t="s">
        <v>49</v>
      </c>
      <c r="C19" s="582">
        <v>373</v>
      </c>
      <c r="D19" s="582">
        <v>892</v>
      </c>
      <c r="E19" s="582">
        <v>60</v>
      </c>
      <c r="F19" s="583">
        <v>99</v>
      </c>
      <c r="G19" s="583">
        <v>85</v>
      </c>
      <c r="H19" s="586">
        <v>332</v>
      </c>
    </row>
    <row r="20" spans="1:8" s="287" customFormat="1" ht="19.5" customHeight="1">
      <c r="A20" s="375">
        <v>16</v>
      </c>
      <c r="B20" s="241" t="s">
        <v>50</v>
      </c>
      <c r="C20" s="375">
        <v>600</v>
      </c>
      <c r="D20" s="375">
        <v>468</v>
      </c>
      <c r="E20" s="375">
        <v>78</v>
      </c>
      <c r="F20" s="587">
        <v>29</v>
      </c>
      <c r="G20" s="587">
        <v>38</v>
      </c>
      <c r="H20" s="587">
        <v>250</v>
      </c>
    </row>
    <row r="21" spans="1:8" s="287" customFormat="1" ht="19.5" customHeight="1">
      <c r="A21" s="582">
        <v>17</v>
      </c>
      <c r="B21" s="174" t="s">
        <v>51</v>
      </c>
      <c r="C21" s="582">
        <v>668</v>
      </c>
      <c r="D21" s="582">
        <v>1003</v>
      </c>
      <c r="E21" s="582">
        <v>100</v>
      </c>
      <c r="F21" s="583">
        <v>122</v>
      </c>
      <c r="G21" s="583">
        <v>122</v>
      </c>
      <c r="H21" s="583">
        <v>398</v>
      </c>
    </row>
    <row r="22" spans="1:8" s="287" customFormat="1" ht="19.5" customHeight="1">
      <c r="A22" s="375">
        <v>18</v>
      </c>
      <c r="B22" s="270" t="s">
        <v>52</v>
      </c>
      <c r="C22" s="375">
        <v>1105</v>
      </c>
      <c r="D22" s="375">
        <v>390</v>
      </c>
      <c r="E22" s="375">
        <v>118</v>
      </c>
      <c r="F22" s="587">
        <v>171</v>
      </c>
      <c r="G22" s="587">
        <v>189</v>
      </c>
      <c r="H22" s="587">
        <v>521</v>
      </c>
    </row>
    <row r="23" spans="1:8" ht="23.25" customHeight="1">
      <c r="A23" s="588"/>
      <c r="B23" s="589" t="s">
        <v>3</v>
      </c>
      <c r="C23" s="590">
        <v>15291</v>
      </c>
      <c r="D23" s="590">
        <v>15869</v>
      </c>
      <c r="E23" s="590">
        <v>1522</v>
      </c>
      <c r="F23" s="590">
        <v>2607</v>
      </c>
      <c r="G23" s="590">
        <v>2388</v>
      </c>
      <c r="H23" s="590">
        <v>9365</v>
      </c>
    </row>
    <row r="24" spans="1:8" s="289" customFormat="1" ht="24.75" customHeight="1">
      <c r="A24" s="288"/>
      <c r="B24" s="421" t="s">
        <v>320</v>
      </c>
      <c r="C24" s="421"/>
      <c r="D24" s="421"/>
      <c r="E24" s="421"/>
      <c r="F24" s="421"/>
      <c r="G24" s="421"/>
      <c r="H24" s="421"/>
    </row>
    <row r="25" spans="1:8" s="289" customFormat="1" ht="12.75" customHeight="1">
      <c r="A25" s="288"/>
      <c r="B25" s="290"/>
      <c r="C25" s="288"/>
      <c r="D25" s="288"/>
      <c r="E25" s="288"/>
      <c r="F25" s="288"/>
      <c r="H25" s="288"/>
    </row>
    <row r="26" spans="1:8" ht="12.75" customHeight="1">
      <c r="A26" s="291"/>
      <c r="B26" s="292"/>
      <c r="C26" s="293"/>
      <c r="D26" s="293"/>
      <c r="E26" s="293"/>
      <c r="F26" s="293"/>
      <c r="H26" s="292"/>
    </row>
    <row r="27" spans="1:8" ht="12.75" customHeight="1">
      <c r="A27" s="291"/>
      <c r="B27" s="292"/>
      <c r="C27" s="292"/>
      <c r="D27" s="292"/>
      <c r="E27" s="292"/>
      <c r="F27" s="292"/>
      <c r="H27" s="292"/>
    </row>
  </sheetData>
  <sheetProtection/>
  <mergeCells count="4">
    <mergeCell ref="A1:H1"/>
    <mergeCell ref="A2:A3"/>
    <mergeCell ref="B2:B3"/>
    <mergeCell ref="B24:H24"/>
  </mergeCells>
  <printOptions/>
  <pageMargins left="1.04" right="0.16" top="0.16" bottom="0.16" header="0.16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"/>
  <sheetViews>
    <sheetView zoomScale="59" zoomScaleNormal="59" zoomScalePageLayoutView="0" workbookViewId="0" topLeftCell="A1">
      <selection activeCell="AI6" sqref="AI6"/>
    </sheetView>
  </sheetViews>
  <sheetFormatPr defaultColWidth="9.00390625" defaultRowHeight="12.75"/>
  <cols>
    <col min="1" max="1" width="5.00390625" style="0" customWidth="1"/>
    <col min="2" max="2" width="24.75390625" style="0" customWidth="1"/>
    <col min="3" max="3" width="7.375" style="0" customWidth="1"/>
    <col min="4" max="4" width="5.625" style="0" customWidth="1"/>
    <col min="5" max="5" width="6.125" style="0" customWidth="1"/>
    <col min="6" max="6" width="5.625" style="0" customWidth="1"/>
    <col min="7" max="7" width="6.125" style="0" customWidth="1"/>
    <col min="8" max="8" width="5.625" style="0" customWidth="1"/>
    <col min="9" max="9" width="6.125" style="0" customWidth="1"/>
    <col min="10" max="10" width="5.625" style="0" customWidth="1"/>
    <col min="11" max="11" width="6.875" style="0" customWidth="1"/>
    <col min="12" max="12" width="5.625" style="0" customWidth="1"/>
    <col min="13" max="13" width="6.875" style="0" customWidth="1"/>
    <col min="14" max="14" width="5.625" style="0" customWidth="1"/>
    <col min="15" max="15" width="6.625" style="0" customWidth="1"/>
    <col min="16" max="16" width="5.625" style="0" customWidth="1"/>
    <col min="17" max="17" width="6.00390625" style="0" customWidth="1"/>
    <col min="18" max="18" width="5.625" style="0" customWidth="1"/>
    <col min="19" max="19" width="6.00390625" style="0" customWidth="1"/>
    <col min="20" max="20" width="5.625" style="0" customWidth="1"/>
    <col min="21" max="21" width="6.00390625" style="0" customWidth="1"/>
    <col min="22" max="22" width="5.625" style="0" customWidth="1"/>
    <col min="23" max="23" width="7.125" style="0" customWidth="1"/>
    <col min="24" max="24" width="7.625" style="0" customWidth="1"/>
    <col min="25" max="25" width="7.25390625" style="0" customWidth="1"/>
    <col min="26" max="26" width="6.875" style="0" customWidth="1"/>
    <col min="27" max="27" width="8.125" style="0" customWidth="1"/>
    <col min="28" max="28" width="5.375" style="0" customWidth="1"/>
    <col min="29" max="29" width="7.875" style="0" customWidth="1"/>
    <col min="30" max="30" width="8.25390625" style="0" bestFit="1" customWidth="1"/>
    <col min="31" max="31" width="12.625" style="0" customWidth="1"/>
    <col min="32" max="32" width="13.375" style="0" customWidth="1"/>
    <col min="33" max="33" width="14.875" style="0" customWidth="1"/>
    <col min="34" max="34" width="14.25390625" style="0" customWidth="1"/>
  </cols>
  <sheetData>
    <row r="1" spans="1:32" s="258" customFormat="1" ht="36" customHeight="1">
      <c r="A1" s="433" t="s">
        <v>287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</row>
    <row r="2" spans="1:33" ht="18.75" customHeight="1">
      <c r="A2" s="431" t="s">
        <v>288</v>
      </c>
      <c r="B2" s="434" t="s">
        <v>53</v>
      </c>
      <c r="C2" s="591" t="s">
        <v>427</v>
      </c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428" t="s">
        <v>428</v>
      </c>
      <c r="AE2" s="428"/>
      <c r="AF2" s="428" t="s">
        <v>289</v>
      </c>
      <c r="AG2" s="428"/>
    </row>
    <row r="3" spans="1:33" s="259" customFormat="1" ht="45" customHeight="1">
      <c r="A3" s="431"/>
      <c r="B3" s="435"/>
      <c r="C3" s="431" t="s">
        <v>290</v>
      </c>
      <c r="D3" s="431"/>
      <c r="E3" s="431"/>
      <c r="F3" s="431"/>
      <c r="G3" s="431" t="s">
        <v>291</v>
      </c>
      <c r="H3" s="431"/>
      <c r="I3" s="431"/>
      <c r="J3" s="431"/>
      <c r="K3" s="431" t="s">
        <v>292</v>
      </c>
      <c r="L3" s="431"/>
      <c r="M3" s="431"/>
      <c r="N3" s="431"/>
      <c r="O3" s="431" t="s">
        <v>293</v>
      </c>
      <c r="P3" s="431"/>
      <c r="Q3" s="431"/>
      <c r="R3" s="431"/>
      <c r="S3" s="431" t="s">
        <v>294</v>
      </c>
      <c r="T3" s="431"/>
      <c r="U3" s="431"/>
      <c r="V3" s="431"/>
      <c r="W3" s="431" t="s">
        <v>295</v>
      </c>
      <c r="X3" s="431"/>
      <c r="Y3" s="431"/>
      <c r="Z3" s="431"/>
      <c r="AA3" s="418" t="s">
        <v>3</v>
      </c>
      <c r="AB3" s="418"/>
      <c r="AC3" s="432" t="s">
        <v>200</v>
      </c>
      <c r="AD3" s="428"/>
      <c r="AE3" s="428"/>
      <c r="AF3" s="428"/>
      <c r="AG3" s="428"/>
    </row>
    <row r="4" spans="1:33" s="260" customFormat="1" ht="21.75" customHeight="1">
      <c r="A4" s="431"/>
      <c r="B4" s="435"/>
      <c r="C4" s="430" t="s">
        <v>296</v>
      </c>
      <c r="D4" s="430"/>
      <c r="E4" s="430" t="s">
        <v>297</v>
      </c>
      <c r="F4" s="430"/>
      <c r="G4" s="430" t="s">
        <v>296</v>
      </c>
      <c r="H4" s="430"/>
      <c r="I4" s="430" t="s">
        <v>297</v>
      </c>
      <c r="J4" s="430"/>
      <c r="K4" s="430" t="s">
        <v>296</v>
      </c>
      <c r="L4" s="430"/>
      <c r="M4" s="430" t="s">
        <v>297</v>
      </c>
      <c r="N4" s="430"/>
      <c r="O4" s="430" t="s">
        <v>296</v>
      </c>
      <c r="P4" s="430"/>
      <c r="Q4" s="430" t="s">
        <v>297</v>
      </c>
      <c r="R4" s="430"/>
      <c r="S4" s="430" t="s">
        <v>296</v>
      </c>
      <c r="T4" s="430"/>
      <c r="U4" s="430" t="s">
        <v>297</v>
      </c>
      <c r="V4" s="430"/>
      <c r="W4" s="430" t="s">
        <v>296</v>
      </c>
      <c r="X4" s="430"/>
      <c r="Y4" s="430" t="s">
        <v>297</v>
      </c>
      <c r="Z4" s="430"/>
      <c r="AA4" s="418"/>
      <c r="AB4" s="418"/>
      <c r="AC4" s="432"/>
      <c r="AD4" s="428" t="s">
        <v>298</v>
      </c>
      <c r="AE4" s="428" t="s">
        <v>299</v>
      </c>
      <c r="AF4" s="428" t="s">
        <v>298</v>
      </c>
      <c r="AG4" s="428" t="s">
        <v>299</v>
      </c>
    </row>
    <row r="5" spans="1:33" s="262" customFormat="1" ht="41.25" customHeight="1">
      <c r="A5" s="431"/>
      <c r="B5" s="436"/>
      <c r="C5" s="261" t="s">
        <v>300</v>
      </c>
      <c r="D5" s="261" t="s">
        <v>301</v>
      </c>
      <c r="E5" s="261" t="s">
        <v>300</v>
      </c>
      <c r="F5" s="261" t="s">
        <v>301</v>
      </c>
      <c r="G5" s="261" t="s">
        <v>300</v>
      </c>
      <c r="H5" s="261" t="s">
        <v>301</v>
      </c>
      <c r="I5" s="261" t="s">
        <v>300</v>
      </c>
      <c r="J5" s="261" t="s">
        <v>301</v>
      </c>
      <c r="K5" s="261" t="s">
        <v>300</v>
      </c>
      <c r="L5" s="261" t="s">
        <v>301</v>
      </c>
      <c r="M5" s="261" t="s">
        <v>300</v>
      </c>
      <c r="N5" s="261" t="s">
        <v>301</v>
      </c>
      <c r="O5" s="261" t="s">
        <v>300</v>
      </c>
      <c r="P5" s="261" t="s">
        <v>301</v>
      </c>
      <c r="Q5" s="261" t="s">
        <v>300</v>
      </c>
      <c r="R5" s="261" t="s">
        <v>301</v>
      </c>
      <c r="S5" s="261" t="s">
        <v>300</v>
      </c>
      <c r="T5" s="261" t="s">
        <v>301</v>
      </c>
      <c r="U5" s="261" t="s">
        <v>300</v>
      </c>
      <c r="V5" s="261" t="s">
        <v>301</v>
      </c>
      <c r="W5" s="261" t="s">
        <v>300</v>
      </c>
      <c r="X5" s="261" t="s">
        <v>301</v>
      </c>
      <c r="Y5" s="261" t="s">
        <v>300</v>
      </c>
      <c r="Z5" s="261" t="s">
        <v>301</v>
      </c>
      <c r="AA5" s="261" t="s">
        <v>302</v>
      </c>
      <c r="AB5" s="261" t="s">
        <v>301</v>
      </c>
      <c r="AC5" s="432"/>
      <c r="AD5" s="428"/>
      <c r="AE5" s="428"/>
      <c r="AF5" s="428"/>
      <c r="AG5" s="428"/>
    </row>
    <row r="6" spans="1:34" ht="25.5" customHeight="1">
      <c r="A6" s="43">
        <v>1</v>
      </c>
      <c r="B6" s="173" t="s">
        <v>35</v>
      </c>
      <c r="C6" s="263">
        <v>47</v>
      </c>
      <c r="D6" s="263">
        <v>5</v>
      </c>
      <c r="E6" s="263">
        <v>19</v>
      </c>
      <c r="F6" s="263">
        <v>0</v>
      </c>
      <c r="G6" s="263">
        <v>2</v>
      </c>
      <c r="H6" s="263">
        <v>0</v>
      </c>
      <c r="I6" s="263">
        <v>1</v>
      </c>
      <c r="J6" s="263">
        <v>0</v>
      </c>
      <c r="K6" s="263">
        <v>28</v>
      </c>
      <c r="L6" s="263">
        <v>3</v>
      </c>
      <c r="M6" s="263">
        <v>0</v>
      </c>
      <c r="N6" s="263">
        <v>0</v>
      </c>
      <c r="O6" s="263">
        <v>17</v>
      </c>
      <c r="P6" s="263">
        <v>4</v>
      </c>
      <c r="Q6" s="263">
        <v>7</v>
      </c>
      <c r="R6" s="263">
        <v>0</v>
      </c>
      <c r="S6" s="263">
        <v>3</v>
      </c>
      <c r="T6" s="263">
        <v>2</v>
      </c>
      <c r="U6" s="263">
        <v>1</v>
      </c>
      <c r="V6" s="263">
        <v>0</v>
      </c>
      <c r="W6" s="263">
        <v>185</v>
      </c>
      <c r="X6" s="263">
        <v>97</v>
      </c>
      <c r="Y6" s="263">
        <v>97</v>
      </c>
      <c r="Z6" s="263">
        <v>3</v>
      </c>
      <c r="AA6" s="263">
        <f>C6+E6+G6+I6+K6+M6+O6+Q6+S6+U6+W6+Y6</f>
        <v>407</v>
      </c>
      <c r="AB6" s="263">
        <f>D6+F6+H6+J6+L6+N6+P6+R6+T6+V6+X6+Z6</f>
        <v>114</v>
      </c>
      <c r="AC6" s="264">
        <v>521</v>
      </c>
      <c r="AD6" s="265">
        <v>440</v>
      </c>
      <c r="AE6" s="265">
        <v>300</v>
      </c>
      <c r="AF6" s="265">
        <v>486</v>
      </c>
      <c r="AG6" s="265">
        <v>330</v>
      </c>
      <c r="AH6" s="255"/>
    </row>
    <row r="7" spans="1:34" ht="25.5" customHeight="1">
      <c r="A7" s="592">
        <v>2</v>
      </c>
      <c r="B7" s="593" t="s">
        <v>36</v>
      </c>
      <c r="C7" s="594">
        <v>34</v>
      </c>
      <c r="D7" s="594">
        <v>0</v>
      </c>
      <c r="E7" s="594">
        <v>9</v>
      </c>
      <c r="F7" s="594">
        <v>0</v>
      </c>
      <c r="G7" s="594">
        <v>4</v>
      </c>
      <c r="H7" s="594">
        <v>0</v>
      </c>
      <c r="I7" s="594">
        <v>0</v>
      </c>
      <c r="J7" s="594">
        <v>0</v>
      </c>
      <c r="K7" s="594">
        <v>13</v>
      </c>
      <c r="L7" s="594">
        <v>0</v>
      </c>
      <c r="M7" s="594">
        <v>1</v>
      </c>
      <c r="N7" s="594">
        <v>0</v>
      </c>
      <c r="O7" s="594">
        <v>10</v>
      </c>
      <c r="P7" s="594">
        <v>0</v>
      </c>
      <c r="Q7" s="594">
        <v>0</v>
      </c>
      <c r="R7" s="594">
        <v>0</v>
      </c>
      <c r="S7" s="594">
        <v>1</v>
      </c>
      <c r="T7" s="594">
        <v>0</v>
      </c>
      <c r="U7" s="594">
        <v>0</v>
      </c>
      <c r="V7" s="594">
        <v>0</v>
      </c>
      <c r="W7" s="594">
        <v>268</v>
      </c>
      <c r="X7" s="594">
        <v>139</v>
      </c>
      <c r="Y7" s="594">
        <v>106</v>
      </c>
      <c r="Z7" s="594">
        <v>14</v>
      </c>
      <c r="AA7" s="600">
        <f aca="true" t="shared" si="0" ref="AA7:AB23">C7+E7+G7+I7+K7+M7+O7+Q7+S7+U7+W7+Y7</f>
        <v>446</v>
      </c>
      <c r="AB7" s="600">
        <f t="shared" si="0"/>
        <v>153</v>
      </c>
      <c r="AC7" s="595">
        <v>729</v>
      </c>
      <c r="AD7" s="596">
        <v>477</v>
      </c>
      <c r="AE7" s="596">
        <v>398</v>
      </c>
      <c r="AF7" s="596">
        <v>646</v>
      </c>
      <c r="AG7" s="596">
        <v>529</v>
      </c>
      <c r="AH7" s="255"/>
    </row>
    <row r="8" spans="1:34" ht="25.5" customHeight="1">
      <c r="A8" s="43">
        <v>3</v>
      </c>
      <c r="B8" s="174" t="s">
        <v>37</v>
      </c>
      <c r="C8" s="266">
        <v>27</v>
      </c>
      <c r="D8" s="266">
        <v>10</v>
      </c>
      <c r="E8" s="266">
        <v>20</v>
      </c>
      <c r="F8" s="266">
        <v>0</v>
      </c>
      <c r="G8" s="266">
        <v>2</v>
      </c>
      <c r="H8" s="266">
        <v>0</v>
      </c>
      <c r="I8" s="266">
        <v>1</v>
      </c>
      <c r="J8" s="266">
        <v>0</v>
      </c>
      <c r="K8" s="266">
        <v>16</v>
      </c>
      <c r="L8" s="266">
        <v>1</v>
      </c>
      <c r="M8" s="266">
        <v>0</v>
      </c>
      <c r="N8" s="266">
        <v>0</v>
      </c>
      <c r="O8" s="266">
        <v>25</v>
      </c>
      <c r="P8" s="266">
        <v>9</v>
      </c>
      <c r="Q8" s="266">
        <v>7</v>
      </c>
      <c r="R8" s="266">
        <v>0</v>
      </c>
      <c r="S8" s="266">
        <v>0</v>
      </c>
      <c r="T8" s="266">
        <v>0</v>
      </c>
      <c r="U8" s="266">
        <v>2</v>
      </c>
      <c r="V8" s="266">
        <v>0</v>
      </c>
      <c r="W8" s="266">
        <v>170</v>
      </c>
      <c r="X8" s="266">
        <v>99</v>
      </c>
      <c r="Y8" s="266">
        <v>186</v>
      </c>
      <c r="Z8" s="266">
        <v>1</v>
      </c>
      <c r="AA8" s="263">
        <f t="shared" si="0"/>
        <v>456</v>
      </c>
      <c r="AB8" s="263">
        <f t="shared" si="0"/>
        <v>120</v>
      </c>
      <c r="AC8" s="267">
        <v>535</v>
      </c>
      <c r="AD8" s="268">
        <v>501</v>
      </c>
      <c r="AE8" s="268">
        <v>384</v>
      </c>
      <c r="AF8" s="268">
        <v>636</v>
      </c>
      <c r="AG8" s="268">
        <v>461</v>
      </c>
      <c r="AH8" s="255"/>
    </row>
    <row r="9" spans="1:34" ht="25.5" customHeight="1">
      <c r="A9" s="592">
        <v>4</v>
      </c>
      <c r="B9" s="593" t="s">
        <v>38</v>
      </c>
      <c r="C9" s="594">
        <v>236</v>
      </c>
      <c r="D9" s="594">
        <v>66</v>
      </c>
      <c r="E9" s="594">
        <v>55</v>
      </c>
      <c r="F9" s="594">
        <v>0</v>
      </c>
      <c r="G9" s="594">
        <v>0</v>
      </c>
      <c r="H9" s="594">
        <v>0</v>
      </c>
      <c r="I9" s="594">
        <v>0</v>
      </c>
      <c r="J9" s="594">
        <v>0</v>
      </c>
      <c r="K9" s="594">
        <v>25</v>
      </c>
      <c r="L9" s="594">
        <v>9</v>
      </c>
      <c r="M9" s="594">
        <v>0</v>
      </c>
      <c r="N9" s="594">
        <v>0</v>
      </c>
      <c r="O9" s="594">
        <v>11</v>
      </c>
      <c r="P9" s="594">
        <v>2</v>
      </c>
      <c r="Q9" s="594">
        <v>0</v>
      </c>
      <c r="R9" s="594">
        <v>0</v>
      </c>
      <c r="S9" s="594">
        <v>9</v>
      </c>
      <c r="T9" s="594">
        <v>5</v>
      </c>
      <c r="U9" s="594">
        <v>4</v>
      </c>
      <c r="V9" s="594">
        <v>0</v>
      </c>
      <c r="W9" s="594">
        <v>557</v>
      </c>
      <c r="X9" s="594">
        <v>555</v>
      </c>
      <c r="Y9" s="594">
        <v>322</v>
      </c>
      <c r="Z9" s="594">
        <v>235</v>
      </c>
      <c r="AA9" s="600">
        <f t="shared" si="0"/>
        <v>1219</v>
      </c>
      <c r="AB9" s="600">
        <f t="shared" si="0"/>
        <v>872</v>
      </c>
      <c r="AC9" s="595">
        <v>2331</v>
      </c>
      <c r="AD9" s="596">
        <v>1385</v>
      </c>
      <c r="AE9" s="596">
        <v>994</v>
      </c>
      <c r="AF9" s="596">
        <v>1757</v>
      </c>
      <c r="AG9" s="596">
        <v>1288</v>
      </c>
      <c r="AH9" s="255"/>
    </row>
    <row r="10" spans="1:34" ht="25.5" customHeight="1">
      <c r="A10" s="43">
        <v>5</v>
      </c>
      <c r="B10" s="174" t="s">
        <v>39</v>
      </c>
      <c r="C10" s="266">
        <v>177</v>
      </c>
      <c r="D10" s="266">
        <v>45</v>
      </c>
      <c r="E10" s="266">
        <v>17</v>
      </c>
      <c r="F10" s="266">
        <v>1</v>
      </c>
      <c r="G10" s="266">
        <v>0</v>
      </c>
      <c r="H10" s="266">
        <v>0</v>
      </c>
      <c r="I10" s="266">
        <v>0</v>
      </c>
      <c r="J10" s="266">
        <v>0</v>
      </c>
      <c r="K10" s="266">
        <v>12</v>
      </c>
      <c r="L10" s="266">
        <v>2</v>
      </c>
      <c r="M10" s="266">
        <v>1</v>
      </c>
      <c r="N10" s="266">
        <v>0</v>
      </c>
      <c r="O10" s="266">
        <v>24</v>
      </c>
      <c r="P10" s="266">
        <v>10</v>
      </c>
      <c r="Q10" s="266">
        <v>0</v>
      </c>
      <c r="R10" s="266">
        <v>0</v>
      </c>
      <c r="S10" s="266">
        <v>8</v>
      </c>
      <c r="T10" s="266">
        <v>5</v>
      </c>
      <c r="U10" s="266">
        <v>1</v>
      </c>
      <c r="V10" s="266">
        <v>0</v>
      </c>
      <c r="W10" s="266">
        <v>413</v>
      </c>
      <c r="X10" s="266">
        <v>274</v>
      </c>
      <c r="Y10" s="266">
        <v>151</v>
      </c>
      <c r="Z10" s="266">
        <v>37</v>
      </c>
      <c r="AA10" s="263">
        <f t="shared" si="0"/>
        <v>804</v>
      </c>
      <c r="AB10" s="263">
        <f t="shared" si="0"/>
        <v>374</v>
      </c>
      <c r="AC10" s="267">
        <v>1090</v>
      </c>
      <c r="AD10" s="268">
        <v>951</v>
      </c>
      <c r="AE10" s="268">
        <v>670</v>
      </c>
      <c r="AF10" s="268">
        <v>1268</v>
      </c>
      <c r="AG10" s="268">
        <v>970</v>
      </c>
      <c r="AH10" s="255"/>
    </row>
    <row r="11" spans="1:34" ht="25.5" customHeight="1">
      <c r="A11" s="592">
        <v>6</v>
      </c>
      <c r="B11" s="593" t="s">
        <v>40</v>
      </c>
      <c r="C11" s="594">
        <v>127</v>
      </c>
      <c r="D11" s="594">
        <v>44</v>
      </c>
      <c r="E11" s="594">
        <v>57</v>
      </c>
      <c r="F11" s="594">
        <v>1</v>
      </c>
      <c r="G11" s="594">
        <v>3</v>
      </c>
      <c r="H11" s="594">
        <v>2</v>
      </c>
      <c r="I11" s="594">
        <v>0</v>
      </c>
      <c r="J11" s="594">
        <v>0</v>
      </c>
      <c r="K11" s="594">
        <v>23</v>
      </c>
      <c r="L11" s="594">
        <v>2</v>
      </c>
      <c r="M11" s="594">
        <v>1</v>
      </c>
      <c r="N11" s="594">
        <v>0</v>
      </c>
      <c r="O11" s="594">
        <v>15</v>
      </c>
      <c r="P11" s="594">
        <v>3</v>
      </c>
      <c r="Q11" s="594">
        <v>0</v>
      </c>
      <c r="R11" s="594">
        <v>0</v>
      </c>
      <c r="S11" s="594">
        <v>7</v>
      </c>
      <c r="T11" s="594">
        <v>2</v>
      </c>
      <c r="U11" s="594">
        <v>1</v>
      </c>
      <c r="V11" s="594">
        <v>0</v>
      </c>
      <c r="W11" s="594">
        <v>596</v>
      </c>
      <c r="X11" s="594">
        <v>41</v>
      </c>
      <c r="Y11" s="594">
        <v>293</v>
      </c>
      <c r="Z11" s="594">
        <v>2</v>
      </c>
      <c r="AA11" s="600">
        <f t="shared" si="0"/>
        <v>1123</v>
      </c>
      <c r="AB11" s="600">
        <f t="shared" si="0"/>
        <v>97</v>
      </c>
      <c r="AC11" s="595">
        <v>1368</v>
      </c>
      <c r="AD11" s="596">
        <v>1200</v>
      </c>
      <c r="AE11" s="596">
        <v>954</v>
      </c>
      <c r="AF11" s="596">
        <v>1747</v>
      </c>
      <c r="AG11" s="596">
        <v>1230</v>
      </c>
      <c r="AH11" s="255"/>
    </row>
    <row r="12" spans="1:34" ht="25.5" customHeight="1">
      <c r="A12" s="43">
        <v>7</v>
      </c>
      <c r="B12" s="174" t="s">
        <v>41</v>
      </c>
      <c r="C12" s="266">
        <v>27</v>
      </c>
      <c r="D12" s="266">
        <v>7</v>
      </c>
      <c r="E12" s="266">
        <v>11</v>
      </c>
      <c r="F12" s="266">
        <v>0</v>
      </c>
      <c r="G12" s="266">
        <v>1</v>
      </c>
      <c r="H12" s="266">
        <v>0</v>
      </c>
      <c r="I12" s="266">
        <v>3</v>
      </c>
      <c r="J12" s="266">
        <v>0</v>
      </c>
      <c r="K12" s="266">
        <v>15</v>
      </c>
      <c r="L12" s="266">
        <v>1</v>
      </c>
      <c r="M12" s="266">
        <v>3</v>
      </c>
      <c r="N12" s="266">
        <v>0</v>
      </c>
      <c r="O12" s="266">
        <v>12</v>
      </c>
      <c r="P12" s="266">
        <v>5</v>
      </c>
      <c r="Q12" s="266">
        <v>3</v>
      </c>
      <c r="R12" s="266">
        <v>0</v>
      </c>
      <c r="S12" s="266">
        <v>3</v>
      </c>
      <c r="T12" s="266">
        <v>0</v>
      </c>
      <c r="U12" s="266">
        <v>0</v>
      </c>
      <c r="V12" s="266">
        <v>0</v>
      </c>
      <c r="W12" s="266">
        <v>83</v>
      </c>
      <c r="X12" s="266">
        <v>9</v>
      </c>
      <c r="Y12" s="266">
        <v>63</v>
      </c>
      <c r="Z12" s="266">
        <v>1</v>
      </c>
      <c r="AA12" s="263">
        <f t="shared" si="0"/>
        <v>224</v>
      </c>
      <c r="AB12" s="263">
        <f t="shared" si="0"/>
        <v>23</v>
      </c>
      <c r="AC12" s="267">
        <v>245</v>
      </c>
      <c r="AD12" s="268">
        <v>266</v>
      </c>
      <c r="AE12" s="268">
        <v>168</v>
      </c>
      <c r="AF12" s="268">
        <v>320</v>
      </c>
      <c r="AG12" s="268">
        <v>213</v>
      </c>
      <c r="AH12" s="255"/>
    </row>
    <row r="13" spans="1:34" ht="25.5" customHeight="1">
      <c r="A13" s="592">
        <v>8</v>
      </c>
      <c r="B13" s="593" t="s">
        <v>42</v>
      </c>
      <c r="C13" s="594">
        <v>50</v>
      </c>
      <c r="D13" s="594">
        <v>13</v>
      </c>
      <c r="E13" s="594">
        <v>22</v>
      </c>
      <c r="F13" s="594">
        <v>0</v>
      </c>
      <c r="G13" s="594">
        <v>2</v>
      </c>
      <c r="H13" s="594">
        <v>0</v>
      </c>
      <c r="I13" s="594">
        <v>0</v>
      </c>
      <c r="J13" s="594">
        <v>0</v>
      </c>
      <c r="K13" s="594">
        <v>24</v>
      </c>
      <c r="L13" s="594">
        <v>5</v>
      </c>
      <c r="M13" s="594">
        <v>4</v>
      </c>
      <c r="N13" s="594">
        <v>1</v>
      </c>
      <c r="O13" s="594">
        <v>16</v>
      </c>
      <c r="P13" s="594">
        <v>9</v>
      </c>
      <c r="Q13" s="594">
        <v>3</v>
      </c>
      <c r="R13" s="594">
        <v>0</v>
      </c>
      <c r="S13" s="594">
        <v>3</v>
      </c>
      <c r="T13" s="594">
        <v>0</v>
      </c>
      <c r="U13" s="594">
        <v>3</v>
      </c>
      <c r="V13" s="594">
        <v>0</v>
      </c>
      <c r="W13" s="594">
        <v>112</v>
      </c>
      <c r="X13" s="594">
        <v>0</v>
      </c>
      <c r="Y13" s="594">
        <v>89</v>
      </c>
      <c r="Z13" s="594">
        <v>0</v>
      </c>
      <c r="AA13" s="600">
        <f t="shared" si="0"/>
        <v>328</v>
      </c>
      <c r="AB13" s="600">
        <f t="shared" si="0"/>
        <v>28</v>
      </c>
      <c r="AC13" s="595">
        <v>339</v>
      </c>
      <c r="AD13" s="596">
        <v>365</v>
      </c>
      <c r="AE13" s="596">
        <v>214</v>
      </c>
      <c r="AF13" s="596">
        <v>383</v>
      </c>
      <c r="AG13" s="596">
        <v>222</v>
      </c>
      <c r="AH13" s="255"/>
    </row>
    <row r="14" spans="1:34" ht="25.5" customHeight="1">
      <c r="A14" s="43">
        <v>9</v>
      </c>
      <c r="B14" s="174" t="s">
        <v>43</v>
      </c>
      <c r="C14" s="266">
        <v>65</v>
      </c>
      <c r="D14" s="266">
        <v>14</v>
      </c>
      <c r="E14" s="266">
        <v>23</v>
      </c>
      <c r="F14" s="266">
        <v>0</v>
      </c>
      <c r="G14" s="266">
        <v>0</v>
      </c>
      <c r="H14" s="266">
        <v>0</v>
      </c>
      <c r="I14" s="266">
        <v>0</v>
      </c>
      <c r="J14" s="266">
        <v>0</v>
      </c>
      <c r="K14" s="266">
        <v>24</v>
      </c>
      <c r="L14" s="266">
        <v>11</v>
      </c>
      <c r="M14" s="266">
        <v>8</v>
      </c>
      <c r="N14" s="266">
        <v>0</v>
      </c>
      <c r="O14" s="266">
        <v>31</v>
      </c>
      <c r="P14" s="266">
        <v>6</v>
      </c>
      <c r="Q14" s="266">
        <v>3</v>
      </c>
      <c r="R14" s="266">
        <v>0</v>
      </c>
      <c r="S14" s="266">
        <v>7</v>
      </c>
      <c r="T14" s="266">
        <v>0</v>
      </c>
      <c r="U14" s="266">
        <v>0</v>
      </c>
      <c r="V14" s="266">
        <v>0</v>
      </c>
      <c r="W14" s="266">
        <v>243</v>
      </c>
      <c r="X14" s="266">
        <v>429</v>
      </c>
      <c r="Y14" s="266">
        <v>101</v>
      </c>
      <c r="Z14" s="266">
        <v>128</v>
      </c>
      <c r="AA14" s="263">
        <f t="shared" si="0"/>
        <v>505</v>
      </c>
      <c r="AB14" s="263">
        <f t="shared" si="0"/>
        <v>588</v>
      </c>
      <c r="AC14" s="267">
        <v>1022</v>
      </c>
      <c r="AD14" s="268">
        <v>544</v>
      </c>
      <c r="AE14" s="268">
        <v>367</v>
      </c>
      <c r="AF14" s="268">
        <v>611</v>
      </c>
      <c r="AG14" s="268">
        <v>406</v>
      </c>
      <c r="AH14" s="255"/>
    </row>
    <row r="15" spans="1:34" ht="25.5" customHeight="1">
      <c r="A15" s="592">
        <v>10</v>
      </c>
      <c r="B15" s="593" t="s">
        <v>44</v>
      </c>
      <c r="C15" s="594">
        <v>23</v>
      </c>
      <c r="D15" s="594">
        <v>6</v>
      </c>
      <c r="E15" s="594">
        <v>25</v>
      </c>
      <c r="F15" s="594">
        <v>0</v>
      </c>
      <c r="G15" s="594">
        <v>1</v>
      </c>
      <c r="H15" s="594">
        <v>0</v>
      </c>
      <c r="I15" s="594">
        <v>0</v>
      </c>
      <c r="J15" s="594">
        <v>0</v>
      </c>
      <c r="K15" s="594">
        <v>7</v>
      </c>
      <c r="L15" s="594">
        <v>2</v>
      </c>
      <c r="M15" s="594">
        <v>0</v>
      </c>
      <c r="N15" s="594">
        <v>0</v>
      </c>
      <c r="O15" s="594">
        <v>32</v>
      </c>
      <c r="P15" s="594">
        <v>9</v>
      </c>
      <c r="Q15" s="594">
        <v>1</v>
      </c>
      <c r="R15" s="594">
        <v>0</v>
      </c>
      <c r="S15" s="594">
        <v>0</v>
      </c>
      <c r="T15" s="594">
        <v>0</v>
      </c>
      <c r="U15" s="594">
        <v>0</v>
      </c>
      <c r="V15" s="594">
        <v>0</v>
      </c>
      <c r="W15" s="594">
        <v>78</v>
      </c>
      <c r="X15" s="594">
        <v>33</v>
      </c>
      <c r="Y15" s="594">
        <v>59</v>
      </c>
      <c r="Z15" s="594">
        <v>1</v>
      </c>
      <c r="AA15" s="600">
        <f t="shared" si="0"/>
        <v>226</v>
      </c>
      <c r="AB15" s="600">
        <f t="shared" si="0"/>
        <v>51</v>
      </c>
      <c r="AC15" s="595">
        <v>271</v>
      </c>
      <c r="AD15" s="596">
        <v>270</v>
      </c>
      <c r="AE15" s="596">
        <v>154</v>
      </c>
      <c r="AF15" s="596">
        <v>272</v>
      </c>
      <c r="AG15" s="596">
        <v>159</v>
      </c>
      <c r="AH15" s="255"/>
    </row>
    <row r="16" spans="1:34" ht="25.5" customHeight="1">
      <c r="A16" s="43">
        <v>11</v>
      </c>
      <c r="B16" s="174" t="s">
        <v>45</v>
      </c>
      <c r="C16" s="266">
        <v>43</v>
      </c>
      <c r="D16" s="266">
        <v>23</v>
      </c>
      <c r="E16" s="266">
        <v>26</v>
      </c>
      <c r="F16" s="266">
        <v>0</v>
      </c>
      <c r="G16" s="266">
        <v>6</v>
      </c>
      <c r="H16" s="266">
        <v>1</v>
      </c>
      <c r="I16" s="266">
        <v>1</v>
      </c>
      <c r="J16" s="266">
        <v>0</v>
      </c>
      <c r="K16" s="266">
        <v>5</v>
      </c>
      <c r="L16" s="266">
        <v>1</v>
      </c>
      <c r="M16" s="266">
        <v>1</v>
      </c>
      <c r="N16" s="266">
        <v>0</v>
      </c>
      <c r="O16" s="266">
        <v>19</v>
      </c>
      <c r="P16" s="266">
        <v>5</v>
      </c>
      <c r="Q16" s="266">
        <v>7</v>
      </c>
      <c r="R16" s="266">
        <v>0</v>
      </c>
      <c r="S16" s="266">
        <v>2</v>
      </c>
      <c r="T16" s="266">
        <v>2</v>
      </c>
      <c r="U16" s="266">
        <v>3</v>
      </c>
      <c r="V16" s="266">
        <v>0</v>
      </c>
      <c r="W16" s="266">
        <v>309</v>
      </c>
      <c r="X16" s="266">
        <v>134</v>
      </c>
      <c r="Y16" s="266">
        <v>318</v>
      </c>
      <c r="Z16" s="266">
        <v>35</v>
      </c>
      <c r="AA16" s="263">
        <f t="shared" si="0"/>
        <v>740</v>
      </c>
      <c r="AB16" s="263">
        <f t="shared" si="0"/>
        <v>201</v>
      </c>
      <c r="AC16" s="267">
        <v>972</v>
      </c>
      <c r="AD16" s="268">
        <v>846</v>
      </c>
      <c r="AE16" s="268">
        <v>704</v>
      </c>
      <c r="AF16" s="268">
        <v>1058</v>
      </c>
      <c r="AG16" s="268">
        <v>844</v>
      </c>
      <c r="AH16" s="255"/>
    </row>
    <row r="17" spans="1:34" ht="25.5" customHeight="1">
      <c r="A17" s="592">
        <v>12</v>
      </c>
      <c r="B17" s="593" t="s">
        <v>46</v>
      </c>
      <c r="C17" s="594">
        <v>50</v>
      </c>
      <c r="D17" s="594">
        <v>13</v>
      </c>
      <c r="E17" s="594">
        <v>23</v>
      </c>
      <c r="F17" s="594">
        <v>0</v>
      </c>
      <c r="G17" s="594">
        <v>3</v>
      </c>
      <c r="H17" s="594">
        <v>1</v>
      </c>
      <c r="I17" s="594">
        <v>1</v>
      </c>
      <c r="J17" s="594">
        <v>0</v>
      </c>
      <c r="K17" s="594">
        <v>28</v>
      </c>
      <c r="L17" s="594">
        <v>10</v>
      </c>
      <c r="M17" s="594">
        <v>8</v>
      </c>
      <c r="N17" s="594">
        <v>0</v>
      </c>
      <c r="O17" s="594">
        <v>21</v>
      </c>
      <c r="P17" s="594">
        <v>5</v>
      </c>
      <c r="Q17" s="594">
        <v>5</v>
      </c>
      <c r="R17" s="594">
        <v>0</v>
      </c>
      <c r="S17" s="594">
        <v>2</v>
      </c>
      <c r="T17" s="594">
        <v>1</v>
      </c>
      <c r="U17" s="594">
        <v>1</v>
      </c>
      <c r="V17" s="594">
        <v>0</v>
      </c>
      <c r="W17" s="594">
        <v>136</v>
      </c>
      <c r="X17" s="594">
        <v>118</v>
      </c>
      <c r="Y17" s="594">
        <v>213</v>
      </c>
      <c r="Z17" s="594">
        <v>173</v>
      </c>
      <c r="AA17" s="600">
        <f t="shared" si="0"/>
        <v>491</v>
      </c>
      <c r="AB17" s="600">
        <f t="shared" si="0"/>
        <v>321</v>
      </c>
      <c r="AC17" s="595">
        <v>820</v>
      </c>
      <c r="AD17" s="596">
        <v>542</v>
      </c>
      <c r="AE17" s="596">
        <v>377</v>
      </c>
      <c r="AF17" s="596">
        <v>615</v>
      </c>
      <c r="AG17" s="596">
        <v>429</v>
      </c>
      <c r="AH17" s="255"/>
    </row>
    <row r="18" spans="1:34" ht="25.5" customHeight="1">
      <c r="A18" s="43">
        <v>13</v>
      </c>
      <c r="B18" s="174" t="s">
        <v>47</v>
      </c>
      <c r="C18" s="266">
        <v>38</v>
      </c>
      <c r="D18" s="266">
        <v>9</v>
      </c>
      <c r="E18" s="266">
        <v>24</v>
      </c>
      <c r="F18" s="266">
        <v>1</v>
      </c>
      <c r="G18" s="266">
        <v>3</v>
      </c>
      <c r="H18" s="266">
        <v>0</v>
      </c>
      <c r="I18" s="266">
        <v>2</v>
      </c>
      <c r="J18" s="266">
        <v>0</v>
      </c>
      <c r="K18" s="266">
        <v>17</v>
      </c>
      <c r="L18" s="266">
        <v>2</v>
      </c>
      <c r="M18" s="266">
        <v>1</v>
      </c>
      <c r="N18" s="266">
        <v>1</v>
      </c>
      <c r="O18" s="266">
        <v>21</v>
      </c>
      <c r="P18" s="266">
        <v>4</v>
      </c>
      <c r="Q18" s="266">
        <v>1</v>
      </c>
      <c r="R18" s="266">
        <v>0</v>
      </c>
      <c r="S18" s="266">
        <v>1</v>
      </c>
      <c r="T18" s="266">
        <v>2</v>
      </c>
      <c r="U18" s="266">
        <v>2</v>
      </c>
      <c r="V18" s="266">
        <v>0</v>
      </c>
      <c r="W18" s="266">
        <v>78</v>
      </c>
      <c r="X18" s="266">
        <v>115</v>
      </c>
      <c r="Y18" s="266">
        <v>77</v>
      </c>
      <c r="Z18" s="266">
        <v>66</v>
      </c>
      <c r="AA18" s="263">
        <f t="shared" si="0"/>
        <v>265</v>
      </c>
      <c r="AB18" s="263">
        <f t="shared" si="0"/>
        <v>200</v>
      </c>
      <c r="AC18" s="269">
        <v>647</v>
      </c>
      <c r="AD18" s="268">
        <v>318</v>
      </c>
      <c r="AE18" s="268">
        <v>189</v>
      </c>
      <c r="AF18" s="268">
        <v>479</v>
      </c>
      <c r="AG18" s="268">
        <v>281</v>
      </c>
      <c r="AH18" s="255"/>
    </row>
    <row r="19" spans="1:34" ht="25.5" customHeight="1">
      <c r="A19" s="592">
        <v>14</v>
      </c>
      <c r="B19" s="593" t="s">
        <v>48</v>
      </c>
      <c r="C19" s="594">
        <v>105</v>
      </c>
      <c r="D19" s="594">
        <v>30</v>
      </c>
      <c r="E19" s="594">
        <v>19</v>
      </c>
      <c r="F19" s="594">
        <v>0</v>
      </c>
      <c r="G19" s="594">
        <v>1</v>
      </c>
      <c r="H19" s="594">
        <v>0</v>
      </c>
      <c r="I19" s="594">
        <v>0</v>
      </c>
      <c r="J19" s="594">
        <v>0</v>
      </c>
      <c r="K19" s="594">
        <v>17</v>
      </c>
      <c r="L19" s="594">
        <v>3</v>
      </c>
      <c r="M19" s="594">
        <v>0</v>
      </c>
      <c r="N19" s="594">
        <v>0</v>
      </c>
      <c r="O19" s="594">
        <v>41</v>
      </c>
      <c r="P19" s="594">
        <v>11</v>
      </c>
      <c r="Q19" s="594">
        <v>5</v>
      </c>
      <c r="R19" s="594">
        <v>0</v>
      </c>
      <c r="S19" s="594">
        <v>2</v>
      </c>
      <c r="T19" s="594">
        <v>2</v>
      </c>
      <c r="U19" s="594">
        <v>5</v>
      </c>
      <c r="V19" s="594">
        <v>0</v>
      </c>
      <c r="W19" s="594">
        <v>390</v>
      </c>
      <c r="X19" s="594">
        <v>0</v>
      </c>
      <c r="Y19" s="594">
        <v>165</v>
      </c>
      <c r="Z19" s="594">
        <v>0</v>
      </c>
      <c r="AA19" s="600">
        <f t="shared" si="0"/>
        <v>750</v>
      </c>
      <c r="AB19" s="600">
        <f t="shared" si="0"/>
        <v>46</v>
      </c>
      <c r="AC19" s="595">
        <v>827</v>
      </c>
      <c r="AD19" s="596">
        <v>900</v>
      </c>
      <c r="AE19" s="596">
        <v>671</v>
      </c>
      <c r="AF19" s="596">
        <v>959</v>
      </c>
      <c r="AG19" s="596">
        <v>702</v>
      </c>
      <c r="AH19" s="255"/>
    </row>
    <row r="20" spans="1:34" ht="25.5" customHeight="1">
      <c r="A20" s="43">
        <v>15</v>
      </c>
      <c r="B20" s="174" t="s">
        <v>49</v>
      </c>
      <c r="C20" s="266">
        <v>0</v>
      </c>
      <c r="D20" s="266">
        <v>0</v>
      </c>
      <c r="E20" s="266">
        <v>2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66">
        <v>8</v>
      </c>
      <c r="L20" s="266">
        <v>1</v>
      </c>
      <c r="M20" s="266">
        <v>1</v>
      </c>
      <c r="N20" s="266">
        <v>0</v>
      </c>
      <c r="O20" s="266">
        <v>4</v>
      </c>
      <c r="P20" s="266">
        <v>1</v>
      </c>
      <c r="Q20" s="266">
        <v>0</v>
      </c>
      <c r="R20" s="266">
        <v>0</v>
      </c>
      <c r="S20" s="266">
        <v>1</v>
      </c>
      <c r="T20" s="266">
        <v>0</v>
      </c>
      <c r="U20" s="266">
        <v>1</v>
      </c>
      <c r="V20" s="266">
        <v>0</v>
      </c>
      <c r="W20" s="266">
        <v>10</v>
      </c>
      <c r="X20" s="266">
        <v>0</v>
      </c>
      <c r="Y20" s="266">
        <v>30</v>
      </c>
      <c r="Z20" s="266">
        <v>0</v>
      </c>
      <c r="AA20" s="263">
        <f t="shared" si="0"/>
        <v>57</v>
      </c>
      <c r="AB20" s="263">
        <f t="shared" si="0"/>
        <v>2</v>
      </c>
      <c r="AC20" s="267">
        <v>140</v>
      </c>
      <c r="AD20" s="268">
        <v>122</v>
      </c>
      <c r="AE20" s="268">
        <v>93</v>
      </c>
      <c r="AF20" s="268">
        <v>163</v>
      </c>
      <c r="AG20" s="268">
        <v>117</v>
      </c>
      <c r="AH20" s="255"/>
    </row>
    <row r="21" spans="1:34" ht="25.5" customHeight="1">
      <c r="A21" s="592">
        <v>16</v>
      </c>
      <c r="B21" s="593" t="s">
        <v>50</v>
      </c>
      <c r="C21" s="594">
        <v>0</v>
      </c>
      <c r="D21" s="594">
        <v>0</v>
      </c>
      <c r="E21" s="594">
        <v>0</v>
      </c>
      <c r="F21" s="594">
        <v>0</v>
      </c>
      <c r="G21" s="594">
        <v>0</v>
      </c>
      <c r="H21" s="594">
        <v>0</v>
      </c>
      <c r="I21" s="594">
        <v>0</v>
      </c>
      <c r="J21" s="594">
        <v>0</v>
      </c>
      <c r="K21" s="594">
        <v>0</v>
      </c>
      <c r="L21" s="594">
        <v>0</v>
      </c>
      <c r="M21" s="594">
        <v>0</v>
      </c>
      <c r="N21" s="594">
        <v>0</v>
      </c>
      <c r="O21" s="594">
        <v>0</v>
      </c>
      <c r="P21" s="594">
        <v>0</v>
      </c>
      <c r="Q21" s="594">
        <v>0</v>
      </c>
      <c r="R21" s="594">
        <v>0</v>
      </c>
      <c r="S21" s="594">
        <v>0</v>
      </c>
      <c r="T21" s="594">
        <v>0</v>
      </c>
      <c r="U21" s="594">
        <v>0</v>
      </c>
      <c r="V21" s="594">
        <v>0</v>
      </c>
      <c r="W21" s="594">
        <v>0</v>
      </c>
      <c r="X21" s="594">
        <v>0</v>
      </c>
      <c r="Y21" s="594">
        <v>0</v>
      </c>
      <c r="Z21" s="594">
        <v>0</v>
      </c>
      <c r="AA21" s="600">
        <f t="shared" si="0"/>
        <v>0</v>
      </c>
      <c r="AB21" s="600">
        <f t="shared" si="0"/>
        <v>0</v>
      </c>
      <c r="AC21" s="597">
        <v>0</v>
      </c>
      <c r="AD21" s="596">
        <v>0</v>
      </c>
      <c r="AE21" s="596">
        <v>0</v>
      </c>
      <c r="AF21" s="596">
        <v>0</v>
      </c>
      <c r="AG21" s="596">
        <v>0</v>
      </c>
      <c r="AH21" s="255"/>
    </row>
    <row r="22" spans="1:34" ht="25.5" customHeight="1">
      <c r="A22" s="43">
        <v>17</v>
      </c>
      <c r="B22" s="174" t="s">
        <v>51</v>
      </c>
      <c r="C22" s="266">
        <v>39</v>
      </c>
      <c r="D22" s="266">
        <v>12</v>
      </c>
      <c r="E22" s="266">
        <v>12</v>
      </c>
      <c r="F22" s="266">
        <v>0</v>
      </c>
      <c r="G22" s="266">
        <v>1</v>
      </c>
      <c r="H22" s="266">
        <v>0</v>
      </c>
      <c r="I22" s="266">
        <v>1</v>
      </c>
      <c r="J22" s="266">
        <v>0</v>
      </c>
      <c r="K22" s="266">
        <v>25</v>
      </c>
      <c r="L22" s="266">
        <v>5</v>
      </c>
      <c r="M22" s="266">
        <v>1</v>
      </c>
      <c r="N22" s="266">
        <v>0</v>
      </c>
      <c r="O22" s="266">
        <v>29</v>
      </c>
      <c r="P22" s="266">
        <v>10</v>
      </c>
      <c r="Q22" s="266">
        <v>2</v>
      </c>
      <c r="R22" s="266">
        <v>0</v>
      </c>
      <c r="S22" s="266">
        <v>2</v>
      </c>
      <c r="T22" s="266">
        <v>0</v>
      </c>
      <c r="U22" s="266">
        <v>2</v>
      </c>
      <c r="V22" s="266">
        <v>0</v>
      </c>
      <c r="W22" s="266">
        <v>135</v>
      </c>
      <c r="X22" s="266">
        <v>56</v>
      </c>
      <c r="Y22" s="266">
        <v>57</v>
      </c>
      <c r="Z22" s="266">
        <v>0</v>
      </c>
      <c r="AA22" s="263">
        <f t="shared" si="0"/>
        <v>306</v>
      </c>
      <c r="AB22" s="263">
        <f t="shared" si="0"/>
        <v>83</v>
      </c>
      <c r="AC22" s="267">
        <v>389</v>
      </c>
      <c r="AD22" s="268">
        <v>316</v>
      </c>
      <c r="AE22" s="268">
        <v>196</v>
      </c>
      <c r="AF22" s="268">
        <v>353</v>
      </c>
      <c r="AG22" s="268">
        <v>208</v>
      </c>
      <c r="AH22" s="255"/>
    </row>
    <row r="23" spans="1:34" ht="25.5" customHeight="1">
      <c r="A23" s="598">
        <v>18</v>
      </c>
      <c r="B23" s="599" t="s">
        <v>52</v>
      </c>
      <c r="C23" s="594">
        <v>23</v>
      </c>
      <c r="D23" s="594">
        <v>2</v>
      </c>
      <c r="E23" s="594">
        <v>14</v>
      </c>
      <c r="F23" s="594">
        <v>1</v>
      </c>
      <c r="G23" s="594">
        <v>0</v>
      </c>
      <c r="H23" s="594">
        <v>0</v>
      </c>
      <c r="I23" s="594">
        <v>0</v>
      </c>
      <c r="J23" s="594">
        <v>0</v>
      </c>
      <c r="K23" s="594">
        <v>0</v>
      </c>
      <c r="L23" s="594">
        <v>0</v>
      </c>
      <c r="M23" s="594">
        <v>0</v>
      </c>
      <c r="N23" s="594">
        <v>0</v>
      </c>
      <c r="O23" s="594">
        <v>9</v>
      </c>
      <c r="P23" s="594">
        <v>1</v>
      </c>
      <c r="Q23" s="594">
        <v>4</v>
      </c>
      <c r="R23" s="594">
        <v>0</v>
      </c>
      <c r="S23" s="594">
        <v>0</v>
      </c>
      <c r="T23" s="594">
        <v>0</v>
      </c>
      <c r="U23" s="594">
        <v>4</v>
      </c>
      <c r="V23" s="594">
        <v>0</v>
      </c>
      <c r="W23" s="594">
        <v>147</v>
      </c>
      <c r="X23" s="594">
        <v>227</v>
      </c>
      <c r="Y23" s="594">
        <v>162</v>
      </c>
      <c r="Z23" s="594">
        <v>144</v>
      </c>
      <c r="AA23" s="600">
        <f t="shared" si="0"/>
        <v>363</v>
      </c>
      <c r="AB23" s="600">
        <f t="shared" si="0"/>
        <v>375</v>
      </c>
      <c r="AC23" s="595">
        <v>787</v>
      </c>
      <c r="AD23" s="596">
        <v>415</v>
      </c>
      <c r="AE23" s="596">
        <v>355</v>
      </c>
      <c r="AF23" s="596">
        <v>466</v>
      </c>
      <c r="AG23" s="596">
        <v>401</v>
      </c>
      <c r="AH23" s="255"/>
    </row>
    <row r="24" spans="1:33" s="5" customFormat="1" ht="31.5" customHeight="1">
      <c r="A24" s="429" t="s">
        <v>1</v>
      </c>
      <c r="B24" s="429"/>
      <c r="C24" s="271">
        <f>SUM(C6:C23)</f>
        <v>1111</v>
      </c>
      <c r="D24" s="271">
        <f aca="true" t="shared" si="1" ref="D24:AC24">SUM(D6:D23)</f>
        <v>299</v>
      </c>
      <c r="E24" s="271">
        <f t="shared" si="1"/>
        <v>378</v>
      </c>
      <c r="F24" s="271">
        <f t="shared" si="1"/>
        <v>4</v>
      </c>
      <c r="G24" s="271">
        <f t="shared" si="1"/>
        <v>29</v>
      </c>
      <c r="H24" s="271">
        <f t="shared" si="1"/>
        <v>4</v>
      </c>
      <c r="I24" s="271">
        <f t="shared" si="1"/>
        <v>10</v>
      </c>
      <c r="J24" s="271">
        <f t="shared" si="1"/>
        <v>0</v>
      </c>
      <c r="K24" s="271">
        <f t="shared" si="1"/>
        <v>287</v>
      </c>
      <c r="L24" s="271">
        <f t="shared" si="1"/>
        <v>58</v>
      </c>
      <c r="M24" s="271">
        <f t="shared" si="1"/>
        <v>30</v>
      </c>
      <c r="N24" s="271">
        <f t="shared" si="1"/>
        <v>2</v>
      </c>
      <c r="O24" s="271">
        <f t="shared" si="1"/>
        <v>337</v>
      </c>
      <c r="P24" s="271">
        <f t="shared" si="1"/>
        <v>94</v>
      </c>
      <c r="Q24" s="271">
        <f t="shared" si="1"/>
        <v>48</v>
      </c>
      <c r="R24" s="271">
        <f t="shared" si="1"/>
        <v>0</v>
      </c>
      <c r="S24" s="271">
        <f t="shared" si="1"/>
        <v>51</v>
      </c>
      <c r="T24" s="271">
        <f t="shared" si="1"/>
        <v>21</v>
      </c>
      <c r="U24" s="271">
        <f t="shared" si="1"/>
        <v>30</v>
      </c>
      <c r="V24" s="271">
        <f t="shared" si="1"/>
        <v>0</v>
      </c>
      <c r="W24" s="271">
        <f t="shared" si="1"/>
        <v>3910</v>
      </c>
      <c r="X24" s="271">
        <f t="shared" si="1"/>
        <v>2326</v>
      </c>
      <c r="Y24" s="271">
        <f t="shared" si="1"/>
        <v>2489</v>
      </c>
      <c r="Z24" s="271">
        <f t="shared" si="1"/>
        <v>840</v>
      </c>
      <c r="AA24" s="271">
        <f t="shared" si="1"/>
        <v>8710</v>
      </c>
      <c r="AB24" s="271">
        <f t="shared" si="1"/>
        <v>3648</v>
      </c>
      <c r="AC24" s="271">
        <f t="shared" si="1"/>
        <v>13033</v>
      </c>
      <c r="AD24" s="268">
        <f>SUM(AD6:AD23)</f>
        <v>9858</v>
      </c>
      <c r="AE24" s="268">
        <f>SUM(AE6:AE23)</f>
        <v>7188</v>
      </c>
      <c r="AF24" s="268">
        <f>SUM(AF6:AF23)</f>
        <v>12219</v>
      </c>
      <c r="AG24" s="268">
        <f>SUM(AG6:AG23)</f>
        <v>8790</v>
      </c>
    </row>
    <row r="25" spans="1:33" s="277" customFormat="1" ht="47.25" customHeight="1">
      <c r="A25" s="272"/>
      <c r="B25" s="273"/>
      <c r="C25" s="423" t="s">
        <v>290</v>
      </c>
      <c r="D25" s="423"/>
      <c r="E25" s="423"/>
      <c r="F25" s="423"/>
      <c r="G25" s="423" t="s">
        <v>303</v>
      </c>
      <c r="H25" s="423"/>
      <c r="I25" s="423"/>
      <c r="J25" s="423"/>
      <c r="K25" s="423" t="s">
        <v>304</v>
      </c>
      <c r="L25" s="423"/>
      <c r="M25" s="423"/>
      <c r="N25" s="423"/>
      <c r="O25" s="423" t="s">
        <v>305</v>
      </c>
      <c r="P25" s="423"/>
      <c r="Q25" s="423"/>
      <c r="R25" s="423"/>
      <c r="S25" s="423" t="s">
        <v>306</v>
      </c>
      <c r="T25" s="423"/>
      <c r="U25" s="423"/>
      <c r="V25" s="423"/>
      <c r="W25" s="423" t="s">
        <v>295</v>
      </c>
      <c r="X25" s="423"/>
      <c r="Y25" s="423"/>
      <c r="Z25" s="423"/>
      <c r="AA25" s="423" t="s">
        <v>3</v>
      </c>
      <c r="AB25" s="423"/>
      <c r="AC25" s="274"/>
      <c r="AD25" s="275"/>
      <c r="AE25" s="275"/>
      <c r="AF25" s="275"/>
      <c r="AG25" s="276"/>
    </row>
    <row r="26" spans="1:33" s="5" customFormat="1" ht="25.5" customHeight="1">
      <c r="A26" s="427" t="s">
        <v>142</v>
      </c>
      <c r="B26" s="427"/>
      <c r="C26" s="422">
        <f>SUM(C24,E24)</f>
        <v>1489</v>
      </c>
      <c r="D26" s="422"/>
      <c r="E26" s="422"/>
      <c r="F26" s="422"/>
      <c r="G26" s="422">
        <f>G24+I24</f>
        <v>39</v>
      </c>
      <c r="H26" s="422"/>
      <c r="I26" s="422"/>
      <c r="J26" s="422"/>
      <c r="K26" s="422">
        <f>K24+M24</f>
        <v>317</v>
      </c>
      <c r="L26" s="422"/>
      <c r="M26" s="422"/>
      <c r="N26" s="422"/>
      <c r="O26" s="422">
        <f>O24+Q24</f>
        <v>385</v>
      </c>
      <c r="P26" s="422"/>
      <c r="Q26" s="422"/>
      <c r="R26" s="422"/>
      <c r="S26" s="422">
        <f>S24+U24</f>
        <v>81</v>
      </c>
      <c r="T26" s="422"/>
      <c r="U26" s="422"/>
      <c r="V26" s="422"/>
      <c r="W26" s="422">
        <f>W24+Y24</f>
        <v>6399</v>
      </c>
      <c r="X26" s="422"/>
      <c r="Y26" s="422"/>
      <c r="Z26" s="422"/>
      <c r="AA26" s="422">
        <f>SUM(C26,G26,K26,O26,S26,W26)</f>
        <v>8710</v>
      </c>
      <c r="AB26" s="422"/>
      <c r="AC26" s="278"/>
      <c r="AD26" s="279"/>
      <c r="AE26" s="279"/>
      <c r="AF26" s="279"/>
      <c r="AG26" s="280"/>
    </row>
    <row r="27" spans="1:33" s="5" customFormat="1" ht="25.5" customHeight="1">
      <c r="A27" s="427" t="s">
        <v>307</v>
      </c>
      <c r="B27" s="427"/>
      <c r="C27" s="422">
        <f>D24+F24</f>
        <v>303</v>
      </c>
      <c r="D27" s="422"/>
      <c r="E27" s="422"/>
      <c r="F27" s="422"/>
      <c r="G27" s="422">
        <f>H24+J24</f>
        <v>4</v>
      </c>
      <c r="H27" s="422"/>
      <c r="I27" s="422"/>
      <c r="J27" s="422"/>
      <c r="K27" s="422">
        <f>L24+N24</f>
        <v>60</v>
      </c>
      <c r="L27" s="422"/>
      <c r="M27" s="422"/>
      <c r="N27" s="422"/>
      <c r="O27" s="422">
        <f>P24+R24</f>
        <v>94</v>
      </c>
      <c r="P27" s="422"/>
      <c r="Q27" s="422"/>
      <c r="R27" s="422"/>
      <c r="S27" s="422">
        <f>T24+V24</f>
        <v>21</v>
      </c>
      <c r="T27" s="422"/>
      <c r="U27" s="422"/>
      <c r="V27" s="422"/>
      <c r="W27" s="424">
        <f>X24+Z24</f>
        <v>3166</v>
      </c>
      <c r="X27" s="425"/>
      <c r="Y27" s="425"/>
      <c r="Z27" s="426"/>
      <c r="AA27" s="422">
        <f>SUM(C27,G27,K27,O27,S27)</f>
        <v>482</v>
      </c>
      <c r="AB27" s="422"/>
      <c r="AC27" s="281"/>
      <c r="AD27" s="282"/>
      <c r="AE27" s="282"/>
      <c r="AF27" s="282"/>
      <c r="AG27" s="283"/>
    </row>
    <row r="28" spans="1:34" s="5" customFormat="1" ht="25.5" customHeight="1">
      <c r="A28"/>
      <c r="B28" s="234" t="s">
        <v>308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ht="24.75" customHeight="1"/>
  </sheetData>
  <sheetProtection/>
  <mergeCells count="54">
    <mergeCell ref="C3:F3"/>
    <mergeCell ref="G3:J3"/>
    <mergeCell ref="K3:N3"/>
    <mergeCell ref="O3:R3"/>
    <mergeCell ref="A1:AF1"/>
    <mergeCell ref="C2:AC2"/>
    <mergeCell ref="AD2:AE3"/>
    <mergeCell ref="AF2:AG3"/>
    <mergeCell ref="AA3:AB4"/>
    <mergeCell ref="AC3:AC5"/>
    <mergeCell ref="S3:V3"/>
    <mergeCell ref="W3:Z3"/>
    <mergeCell ref="A2:A5"/>
    <mergeCell ref="B2:B5"/>
    <mergeCell ref="M4:N4"/>
    <mergeCell ref="AE4:AE5"/>
    <mergeCell ref="AF4:AF5"/>
    <mergeCell ref="C4:D4"/>
    <mergeCell ref="E4:F4"/>
    <mergeCell ref="G4:H4"/>
    <mergeCell ref="I4:J4"/>
    <mergeCell ref="AD4:AD5"/>
    <mergeCell ref="AG4:AG5"/>
    <mergeCell ref="A24:B24"/>
    <mergeCell ref="O4:P4"/>
    <mergeCell ref="Q4:R4"/>
    <mergeCell ref="S4:T4"/>
    <mergeCell ref="U4:V4"/>
    <mergeCell ref="W4:X4"/>
    <mergeCell ref="Y4:Z4"/>
    <mergeCell ref="K4:L4"/>
    <mergeCell ref="A26:B26"/>
    <mergeCell ref="C26:F26"/>
    <mergeCell ref="G26:J26"/>
    <mergeCell ref="K26:N26"/>
    <mergeCell ref="O26:R26"/>
    <mergeCell ref="S26:V26"/>
    <mergeCell ref="C25:F25"/>
    <mergeCell ref="G25:J25"/>
    <mergeCell ref="K25:N25"/>
    <mergeCell ref="O25:R25"/>
    <mergeCell ref="W25:Z25"/>
    <mergeCell ref="AA25:AB25"/>
    <mergeCell ref="A27:B27"/>
    <mergeCell ref="C27:F27"/>
    <mergeCell ref="G27:J27"/>
    <mergeCell ref="AA27:AB27"/>
    <mergeCell ref="K27:N27"/>
    <mergeCell ref="O27:R27"/>
    <mergeCell ref="S27:V27"/>
    <mergeCell ref="S25:V25"/>
    <mergeCell ref="W27:Z27"/>
    <mergeCell ref="W26:Z26"/>
    <mergeCell ref="AA26:AB26"/>
  </mergeCells>
  <printOptions/>
  <pageMargins left="0.1968503937007874" right="0.11811023622047245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="77" zoomScaleNormal="77" zoomScalePageLayoutView="0" workbookViewId="0" topLeftCell="A1">
      <selection activeCell="L32" sqref="L32"/>
    </sheetView>
  </sheetViews>
  <sheetFormatPr defaultColWidth="9.00390625" defaultRowHeight="12.75"/>
  <cols>
    <col min="2" max="2" width="23.625" style="0" customWidth="1"/>
  </cols>
  <sheetData>
    <row r="1" spans="1:18" ht="15" customHeight="1">
      <c r="A1" s="447" t="s">
        <v>255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</row>
    <row r="2" spans="1:18" ht="15" customHeight="1">
      <c r="A2" s="566" t="s">
        <v>122</v>
      </c>
      <c r="B2" s="567" t="s">
        <v>53</v>
      </c>
      <c r="C2" s="601" t="s">
        <v>427</v>
      </c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431" t="s">
        <v>429</v>
      </c>
      <c r="Q2" s="431" t="s">
        <v>430</v>
      </c>
      <c r="R2" s="431" t="s">
        <v>431</v>
      </c>
    </row>
    <row r="3" spans="1:18" ht="15" customHeight="1">
      <c r="A3" s="566"/>
      <c r="B3" s="567"/>
      <c r="C3" s="568" t="s">
        <v>256</v>
      </c>
      <c r="D3" s="569"/>
      <c r="E3" s="569"/>
      <c r="F3" s="569"/>
      <c r="G3" s="569"/>
      <c r="H3" s="568" t="s">
        <v>257</v>
      </c>
      <c r="I3" s="568"/>
      <c r="J3" s="568"/>
      <c r="K3" s="568"/>
      <c r="L3" s="568"/>
      <c r="M3" s="568"/>
      <c r="N3" s="568"/>
      <c r="O3" s="561" t="s">
        <v>258</v>
      </c>
      <c r="P3" s="431"/>
      <c r="Q3" s="431"/>
      <c r="R3" s="431"/>
    </row>
    <row r="4" spans="1:18" ht="12.75" customHeight="1">
      <c r="A4" s="566"/>
      <c r="B4" s="567"/>
      <c r="C4" s="562" t="s">
        <v>259</v>
      </c>
      <c r="D4" s="418" t="s">
        <v>260</v>
      </c>
      <c r="E4" s="418"/>
      <c r="F4" s="418"/>
      <c r="G4" s="418"/>
      <c r="H4" s="431" t="s">
        <v>261</v>
      </c>
      <c r="I4" s="563" t="s">
        <v>262</v>
      </c>
      <c r="J4" s="564" t="s">
        <v>263</v>
      </c>
      <c r="K4" s="564"/>
      <c r="L4" s="564"/>
      <c r="M4" s="564"/>
      <c r="N4" s="564"/>
      <c r="O4" s="561"/>
      <c r="P4" s="431"/>
      <c r="Q4" s="431"/>
      <c r="R4" s="431"/>
    </row>
    <row r="5" spans="1:18" ht="39">
      <c r="A5" s="566"/>
      <c r="B5" s="567"/>
      <c r="C5" s="562"/>
      <c r="D5" s="246" t="s">
        <v>264</v>
      </c>
      <c r="E5" s="246" t="s">
        <v>265</v>
      </c>
      <c r="F5" s="246" t="s">
        <v>266</v>
      </c>
      <c r="G5" s="246" t="s">
        <v>267</v>
      </c>
      <c r="H5" s="431"/>
      <c r="I5" s="563"/>
      <c r="J5" s="247" t="s">
        <v>264</v>
      </c>
      <c r="K5" s="247" t="s">
        <v>265</v>
      </c>
      <c r="L5" s="247" t="s">
        <v>266</v>
      </c>
      <c r="M5" s="246" t="s">
        <v>267</v>
      </c>
      <c r="N5" s="246" t="s">
        <v>268</v>
      </c>
      <c r="O5" s="561"/>
      <c r="P5" s="431"/>
      <c r="Q5" s="431"/>
      <c r="R5" s="431"/>
    </row>
    <row r="6" spans="1:20" ht="15.75">
      <c r="A6" s="3">
        <v>1</v>
      </c>
      <c r="B6" s="248" t="s">
        <v>152</v>
      </c>
      <c r="C6" s="249">
        <v>118</v>
      </c>
      <c r="D6" s="250">
        <v>95</v>
      </c>
      <c r="E6" s="250">
        <v>19</v>
      </c>
      <c r="F6" s="250">
        <v>2</v>
      </c>
      <c r="G6" s="250">
        <v>2</v>
      </c>
      <c r="H6" s="249">
        <f>C6</f>
        <v>118</v>
      </c>
      <c r="I6" s="251">
        <v>92</v>
      </c>
      <c r="J6" s="252">
        <v>285</v>
      </c>
      <c r="K6" s="252">
        <v>76</v>
      </c>
      <c r="L6" s="252">
        <v>10</v>
      </c>
      <c r="M6" s="252">
        <v>16</v>
      </c>
      <c r="N6" s="252">
        <f>SUM(I6:M6)</f>
        <v>479</v>
      </c>
      <c r="O6" s="253">
        <f>SUM(H6:M6)</f>
        <v>597</v>
      </c>
      <c r="P6" s="254">
        <v>190</v>
      </c>
      <c r="Q6" s="254">
        <v>202</v>
      </c>
      <c r="R6" s="254">
        <v>190</v>
      </c>
      <c r="S6" s="255"/>
      <c r="T6" s="255"/>
    </row>
    <row r="7" spans="1:20" ht="15.75">
      <c r="A7" s="602">
        <v>2</v>
      </c>
      <c r="B7" s="603" t="s">
        <v>269</v>
      </c>
      <c r="C7" s="604">
        <v>122</v>
      </c>
      <c r="D7" s="605">
        <v>99</v>
      </c>
      <c r="E7" s="605">
        <v>16</v>
      </c>
      <c r="F7" s="605">
        <v>5</v>
      </c>
      <c r="G7" s="605">
        <v>2</v>
      </c>
      <c r="H7" s="604">
        <f>C7</f>
        <v>122</v>
      </c>
      <c r="I7" s="606">
        <v>74</v>
      </c>
      <c r="J7" s="606">
        <v>297</v>
      </c>
      <c r="K7" s="606">
        <v>64</v>
      </c>
      <c r="L7" s="606">
        <v>25</v>
      </c>
      <c r="M7" s="606">
        <v>15</v>
      </c>
      <c r="N7" s="606">
        <f>SUM(I7:M7)</f>
        <v>475</v>
      </c>
      <c r="O7" s="607">
        <f aca="true" t="shared" si="0" ref="O7:O24">SUM(H7:M7)</f>
        <v>597</v>
      </c>
      <c r="P7" s="608">
        <v>180</v>
      </c>
      <c r="Q7" s="608">
        <v>216</v>
      </c>
      <c r="R7" s="608">
        <v>282</v>
      </c>
      <c r="S7" s="255"/>
      <c r="T7" s="255"/>
    </row>
    <row r="8" spans="1:20" ht="15.75">
      <c r="A8" s="3">
        <v>3</v>
      </c>
      <c r="B8" s="248" t="s">
        <v>270</v>
      </c>
      <c r="C8" s="249">
        <v>257</v>
      </c>
      <c r="D8" s="250">
        <v>230</v>
      </c>
      <c r="E8" s="250">
        <v>21</v>
      </c>
      <c r="F8" s="250">
        <v>4</v>
      </c>
      <c r="G8" s="250">
        <v>2</v>
      </c>
      <c r="H8" s="249">
        <f aca="true" t="shared" si="1" ref="H8:H23">C8</f>
        <v>257</v>
      </c>
      <c r="I8" s="252">
        <v>205</v>
      </c>
      <c r="J8" s="252">
        <v>690</v>
      </c>
      <c r="K8" s="252">
        <v>84</v>
      </c>
      <c r="L8" s="252">
        <v>20</v>
      </c>
      <c r="M8" s="252">
        <v>14</v>
      </c>
      <c r="N8" s="252">
        <f>SUM(I8:M8)</f>
        <v>1013</v>
      </c>
      <c r="O8" s="253">
        <f t="shared" si="0"/>
        <v>1270</v>
      </c>
      <c r="P8" s="254">
        <v>383</v>
      </c>
      <c r="Q8" s="254">
        <v>428</v>
      </c>
      <c r="R8" s="254">
        <v>393</v>
      </c>
      <c r="S8" s="255"/>
      <c r="T8" s="255"/>
    </row>
    <row r="9" spans="1:20" ht="15.75">
      <c r="A9" s="602">
        <v>4</v>
      </c>
      <c r="B9" s="603" t="s">
        <v>271</v>
      </c>
      <c r="C9" s="604">
        <v>663</v>
      </c>
      <c r="D9" s="605">
        <v>539</v>
      </c>
      <c r="E9" s="605">
        <v>91</v>
      </c>
      <c r="F9" s="605">
        <v>23</v>
      </c>
      <c r="G9" s="605">
        <v>10</v>
      </c>
      <c r="H9" s="604">
        <f t="shared" si="1"/>
        <v>663</v>
      </c>
      <c r="I9" s="606">
        <v>461</v>
      </c>
      <c r="J9" s="606">
        <v>1617</v>
      </c>
      <c r="K9" s="606">
        <v>364</v>
      </c>
      <c r="L9" s="606">
        <v>115</v>
      </c>
      <c r="M9" s="606">
        <v>67</v>
      </c>
      <c r="N9" s="606">
        <f aca="true" t="shared" si="2" ref="N9:N23">SUM(I9:M9)</f>
        <v>2624</v>
      </c>
      <c r="O9" s="607">
        <f t="shared" si="0"/>
        <v>3287</v>
      </c>
      <c r="P9" s="608">
        <v>815</v>
      </c>
      <c r="Q9" s="608">
        <v>918</v>
      </c>
      <c r="R9" s="608">
        <v>874</v>
      </c>
      <c r="S9" s="255"/>
      <c r="T9" s="255"/>
    </row>
    <row r="10" spans="1:20" ht="15.75">
      <c r="A10" s="3">
        <v>5</v>
      </c>
      <c r="B10" s="248" t="s">
        <v>272</v>
      </c>
      <c r="C10" s="249">
        <v>518</v>
      </c>
      <c r="D10" s="250">
        <v>461</v>
      </c>
      <c r="E10" s="250">
        <v>40</v>
      </c>
      <c r="F10" s="250">
        <v>12</v>
      </c>
      <c r="G10" s="250">
        <v>5</v>
      </c>
      <c r="H10" s="249">
        <f t="shared" si="1"/>
        <v>518</v>
      </c>
      <c r="I10" s="252">
        <v>402</v>
      </c>
      <c r="J10" s="252">
        <v>1383</v>
      </c>
      <c r="K10" s="252">
        <v>160</v>
      </c>
      <c r="L10" s="252">
        <v>60</v>
      </c>
      <c r="M10" s="252">
        <v>30</v>
      </c>
      <c r="N10" s="252">
        <f t="shared" si="2"/>
        <v>2035</v>
      </c>
      <c r="O10" s="253">
        <f t="shared" si="0"/>
        <v>2553</v>
      </c>
      <c r="P10" s="254">
        <v>616</v>
      </c>
      <c r="Q10" s="254">
        <v>683</v>
      </c>
      <c r="R10" s="254">
        <v>732</v>
      </c>
      <c r="S10" s="255"/>
      <c r="T10" s="255"/>
    </row>
    <row r="11" spans="1:20" ht="15.75">
      <c r="A11" s="602">
        <v>6</v>
      </c>
      <c r="B11" s="603" t="s">
        <v>273</v>
      </c>
      <c r="C11" s="604">
        <v>580</v>
      </c>
      <c r="D11" s="605">
        <v>474</v>
      </c>
      <c r="E11" s="605">
        <v>83</v>
      </c>
      <c r="F11" s="605">
        <v>14</v>
      </c>
      <c r="G11" s="605">
        <v>9</v>
      </c>
      <c r="H11" s="604">
        <f t="shared" si="1"/>
        <v>580</v>
      </c>
      <c r="I11" s="606">
        <v>445</v>
      </c>
      <c r="J11" s="606">
        <v>1422</v>
      </c>
      <c r="K11" s="606">
        <v>332</v>
      </c>
      <c r="L11" s="606">
        <v>70</v>
      </c>
      <c r="M11" s="606">
        <v>59</v>
      </c>
      <c r="N11" s="606">
        <f t="shared" si="2"/>
        <v>2328</v>
      </c>
      <c r="O11" s="606">
        <f t="shared" si="0"/>
        <v>2908</v>
      </c>
      <c r="P11" s="608">
        <v>820</v>
      </c>
      <c r="Q11" s="608">
        <v>956</v>
      </c>
      <c r="R11" s="608">
        <v>855</v>
      </c>
      <c r="S11" s="255"/>
      <c r="T11" s="255"/>
    </row>
    <row r="12" spans="1:20" ht="15.75">
      <c r="A12" s="3">
        <v>7</v>
      </c>
      <c r="B12" s="248" t="s">
        <v>274</v>
      </c>
      <c r="C12" s="249">
        <v>243</v>
      </c>
      <c r="D12" s="250">
        <v>207</v>
      </c>
      <c r="E12" s="250">
        <v>28</v>
      </c>
      <c r="F12" s="250">
        <v>6</v>
      </c>
      <c r="G12" s="250">
        <v>2</v>
      </c>
      <c r="H12" s="249">
        <f t="shared" si="1"/>
        <v>243</v>
      </c>
      <c r="I12" s="252">
        <v>196</v>
      </c>
      <c r="J12" s="252">
        <v>621</v>
      </c>
      <c r="K12" s="252">
        <v>112</v>
      </c>
      <c r="L12" s="252">
        <v>30</v>
      </c>
      <c r="M12" s="252">
        <v>12</v>
      </c>
      <c r="N12" s="252">
        <f t="shared" si="2"/>
        <v>971</v>
      </c>
      <c r="O12" s="253">
        <f t="shared" si="0"/>
        <v>1214</v>
      </c>
      <c r="P12" s="254">
        <v>292</v>
      </c>
      <c r="Q12" s="254">
        <v>333</v>
      </c>
      <c r="R12" s="254">
        <v>292</v>
      </c>
      <c r="S12" s="255"/>
      <c r="T12" s="255"/>
    </row>
    <row r="13" spans="1:20" ht="15.75">
      <c r="A13" s="602">
        <v>8</v>
      </c>
      <c r="B13" s="603" t="s">
        <v>275</v>
      </c>
      <c r="C13" s="604">
        <v>192</v>
      </c>
      <c r="D13" s="605">
        <v>175</v>
      </c>
      <c r="E13" s="605">
        <v>13</v>
      </c>
      <c r="F13" s="605">
        <v>4</v>
      </c>
      <c r="G13" s="605">
        <v>0</v>
      </c>
      <c r="H13" s="604">
        <f t="shared" si="1"/>
        <v>192</v>
      </c>
      <c r="I13" s="606">
        <v>150</v>
      </c>
      <c r="J13" s="606">
        <v>525</v>
      </c>
      <c r="K13" s="606">
        <v>52</v>
      </c>
      <c r="L13" s="606">
        <v>20</v>
      </c>
      <c r="M13" s="606">
        <v>0</v>
      </c>
      <c r="N13" s="606">
        <f t="shared" si="2"/>
        <v>747</v>
      </c>
      <c r="O13" s="607">
        <f t="shared" si="0"/>
        <v>939</v>
      </c>
      <c r="P13" s="608">
        <v>248</v>
      </c>
      <c r="Q13" s="608">
        <v>278</v>
      </c>
      <c r="R13" s="608">
        <v>254</v>
      </c>
      <c r="S13" s="255"/>
      <c r="T13" s="255"/>
    </row>
    <row r="14" spans="1:20" ht="15.75">
      <c r="A14" s="3">
        <v>9</v>
      </c>
      <c r="B14" s="248" t="s">
        <v>276</v>
      </c>
      <c r="C14" s="249">
        <v>294</v>
      </c>
      <c r="D14" s="250">
        <v>257</v>
      </c>
      <c r="E14" s="250">
        <v>27</v>
      </c>
      <c r="F14" s="250">
        <v>9</v>
      </c>
      <c r="G14" s="250">
        <v>1</v>
      </c>
      <c r="H14" s="249">
        <f t="shared" si="1"/>
        <v>294</v>
      </c>
      <c r="I14" s="252">
        <v>176</v>
      </c>
      <c r="J14" s="252">
        <v>771</v>
      </c>
      <c r="K14" s="252">
        <v>108</v>
      </c>
      <c r="L14" s="252">
        <v>45</v>
      </c>
      <c r="M14" s="252">
        <v>6</v>
      </c>
      <c r="N14" s="252">
        <f t="shared" si="2"/>
        <v>1106</v>
      </c>
      <c r="O14" s="253">
        <f t="shared" si="0"/>
        <v>1400</v>
      </c>
      <c r="P14" s="254">
        <v>329</v>
      </c>
      <c r="Q14" s="254">
        <v>376</v>
      </c>
      <c r="R14" s="254">
        <v>352</v>
      </c>
      <c r="S14" s="255"/>
      <c r="T14" s="255"/>
    </row>
    <row r="15" spans="1:20" ht="15.75">
      <c r="A15" s="602">
        <v>10</v>
      </c>
      <c r="B15" s="603" t="s">
        <v>277</v>
      </c>
      <c r="C15" s="604">
        <v>108</v>
      </c>
      <c r="D15" s="605">
        <v>93</v>
      </c>
      <c r="E15" s="605">
        <v>11</v>
      </c>
      <c r="F15" s="605">
        <v>3</v>
      </c>
      <c r="G15" s="605">
        <v>1</v>
      </c>
      <c r="H15" s="604">
        <f t="shared" si="1"/>
        <v>108</v>
      </c>
      <c r="I15" s="606">
        <v>79</v>
      </c>
      <c r="J15" s="606">
        <v>279</v>
      </c>
      <c r="K15" s="606">
        <v>44</v>
      </c>
      <c r="L15" s="606">
        <v>15</v>
      </c>
      <c r="M15" s="606">
        <v>6</v>
      </c>
      <c r="N15" s="606">
        <f t="shared" si="2"/>
        <v>423</v>
      </c>
      <c r="O15" s="607">
        <f t="shared" si="0"/>
        <v>531</v>
      </c>
      <c r="P15" s="608">
        <v>154</v>
      </c>
      <c r="Q15" s="608">
        <v>163</v>
      </c>
      <c r="R15" s="608">
        <v>158</v>
      </c>
      <c r="S15" s="255"/>
      <c r="T15" s="255"/>
    </row>
    <row r="16" spans="1:20" ht="15.75">
      <c r="A16" s="3">
        <v>11</v>
      </c>
      <c r="B16" s="248" t="s">
        <v>278</v>
      </c>
      <c r="C16" s="249">
        <v>143</v>
      </c>
      <c r="D16" s="250">
        <v>120</v>
      </c>
      <c r="E16" s="250">
        <v>18</v>
      </c>
      <c r="F16" s="250">
        <v>2</v>
      </c>
      <c r="G16" s="250">
        <v>3</v>
      </c>
      <c r="H16" s="249">
        <f t="shared" si="1"/>
        <v>143</v>
      </c>
      <c r="I16" s="252">
        <v>109</v>
      </c>
      <c r="J16" s="252">
        <v>360</v>
      </c>
      <c r="K16" s="252">
        <v>72</v>
      </c>
      <c r="L16" s="252">
        <v>10</v>
      </c>
      <c r="M16" s="252">
        <v>18</v>
      </c>
      <c r="N16" s="252">
        <f t="shared" si="2"/>
        <v>569</v>
      </c>
      <c r="O16" s="253">
        <f t="shared" si="0"/>
        <v>712</v>
      </c>
      <c r="P16" s="254">
        <v>216</v>
      </c>
      <c r="Q16" s="254">
        <v>252</v>
      </c>
      <c r="R16" s="254">
        <v>216</v>
      </c>
      <c r="S16" s="255"/>
      <c r="T16" s="255"/>
    </row>
    <row r="17" spans="1:20" ht="15.75">
      <c r="A17" s="602">
        <v>12</v>
      </c>
      <c r="B17" s="603" t="s">
        <v>279</v>
      </c>
      <c r="C17" s="604">
        <v>211</v>
      </c>
      <c r="D17" s="605">
        <v>179</v>
      </c>
      <c r="E17" s="605">
        <v>25</v>
      </c>
      <c r="F17" s="605">
        <v>6</v>
      </c>
      <c r="G17" s="605">
        <v>1</v>
      </c>
      <c r="H17" s="604">
        <f t="shared" si="1"/>
        <v>211</v>
      </c>
      <c r="I17" s="606">
        <v>144</v>
      </c>
      <c r="J17" s="606">
        <v>537</v>
      </c>
      <c r="K17" s="606">
        <v>100</v>
      </c>
      <c r="L17" s="606">
        <v>30</v>
      </c>
      <c r="M17" s="606">
        <v>8</v>
      </c>
      <c r="N17" s="606">
        <f t="shared" si="2"/>
        <v>819</v>
      </c>
      <c r="O17" s="607">
        <f t="shared" si="0"/>
        <v>1030</v>
      </c>
      <c r="P17" s="608">
        <v>313</v>
      </c>
      <c r="Q17" s="608">
        <v>346</v>
      </c>
      <c r="R17" s="608">
        <v>320</v>
      </c>
      <c r="S17" s="255"/>
      <c r="T17" s="255"/>
    </row>
    <row r="18" spans="1:20" ht="15.75">
      <c r="A18" s="3">
        <v>13</v>
      </c>
      <c r="B18" s="248" t="s">
        <v>280</v>
      </c>
      <c r="C18" s="249">
        <v>123</v>
      </c>
      <c r="D18" s="250">
        <v>106</v>
      </c>
      <c r="E18" s="250">
        <v>13</v>
      </c>
      <c r="F18" s="250">
        <v>3</v>
      </c>
      <c r="G18" s="250">
        <v>1</v>
      </c>
      <c r="H18" s="249">
        <f t="shared" si="1"/>
        <v>123</v>
      </c>
      <c r="I18" s="252">
        <v>84</v>
      </c>
      <c r="J18" s="252">
        <v>318</v>
      </c>
      <c r="K18" s="252">
        <v>52</v>
      </c>
      <c r="L18" s="252">
        <v>15</v>
      </c>
      <c r="M18" s="252">
        <v>6</v>
      </c>
      <c r="N18" s="252">
        <f t="shared" si="2"/>
        <v>475</v>
      </c>
      <c r="O18" s="253">
        <f t="shared" si="0"/>
        <v>598</v>
      </c>
      <c r="P18" s="254">
        <v>166</v>
      </c>
      <c r="Q18" s="254">
        <v>175</v>
      </c>
      <c r="R18" s="254">
        <v>176</v>
      </c>
      <c r="S18" s="255"/>
      <c r="T18" s="255"/>
    </row>
    <row r="19" spans="1:20" ht="15.75">
      <c r="A19" s="602">
        <v>14</v>
      </c>
      <c r="B19" s="603" t="s">
        <v>281</v>
      </c>
      <c r="C19" s="604">
        <v>254</v>
      </c>
      <c r="D19" s="605">
        <v>206</v>
      </c>
      <c r="E19" s="605">
        <v>32</v>
      </c>
      <c r="F19" s="605">
        <v>12</v>
      </c>
      <c r="G19" s="605">
        <v>4</v>
      </c>
      <c r="H19" s="604">
        <f t="shared" si="1"/>
        <v>254</v>
      </c>
      <c r="I19" s="606">
        <v>178</v>
      </c>
      <c r="J19" s="606">
        <v>618</v>
      </c>
      <c r="K19" s="606">
        <v>128</v>
      </c>
      <c r="L19" s="606">
        <v>60</v>
      </c>
      <c r="M19" s="606">
        <v>27</v>
      </c>
      <c r="N19" s="606">
        <f t="shared" si="2"/>
        <v>1011</v>
      </c>
      <c r="O19" s="607">
        <f t="shared" si="0"/>
        <v>1265</v>
      </c>
      <c r="P19" s="608">
        <v>286</v>
      </c>
      <c r="Q19" s="608">
        <v>316</v>
      </c>
      <c r="R19" s="608">
        <v>290</v>
      </c>
      <c r="S19" s="255"/>
      <c r="T19" s="255"/>
    </row>
    <row r="20" spans="1:20" ht="15.75">
      <c r="A20" s="3">
        <v>15</v>
      </c>
      <c r="B20" s="248" t="s">
        <v>282</v>
      </c>
      <c r="C20" s="249">
        <v>119</v>
      </c>
      <c r="D20" s="250">
        <v>94</v>
      </c>
      <c r="E20" s="250">
        <v>20</v>
      </c>
      <c r="F20" s="250">
        <v>3</v>
      </c>
      <c r="G20" s="250">
        <v>2</v>
      </c>
      <c r="H20" s="249">
        <f t="shared" si="1"/>
        <v>119</v>
      </c>
      <c r="I20" s="252">
        <v>77</v>
      </c>
      <c r="J20" s="252">
        <v>282</v>
      </c>
      <c r="K20" s="252">
        <v>80</v>
      </c>
      <c r="L20" s="252">
        <v>15</v>
      </c>
      <c r="M20" s="252">
        <v>15</v>
      </c>
      <c r="N20" s="252">
        <f t="shared" si="2"/>
        <v>469</v>
      </c>
      <c r="O20" s="253">
        <f t="shared" si="0"/>
        <v>588</v>
      </c>
      <c r="P20" s="254">
        <v>218</v>
      </c>
      <c r="Q20" s="254">
        <v>230</v>
      </c>
      <c r="R20" s="254">
        <v>218</v>
      </c>
      <c r="S20" s="255"/>
      <c r="T20" s="255"/>
    </row>
    <row r="21" spans="1:20" ht="15.75">
      <c r="A21" s="602">
        <v>16</v>
      </c>
      <c r="B21" s="603" t="s">
        <v>283</v>
      </c>
      <c r="C21" s="604">
        <v>150</v>
      </c>
      <c r="D21" s="605">
        <v>127</v>
      </c>
      <c r="E21" s="605">
        <v>14</v>
      </c>
      <c r="F21" s="605">
        <v>7</v>
      </c>
      <c r="G21" s="605">
        <v>2</v>
      </c>
      <c r="H21" s="604">
        <f t="shared" si="1"/>
        <v>150</v>
      </c>
      <c r="I21" s="606">
        <v>118</v>
      </c>
      <c r="J21" s="606">
        <v>381</v>
      </c>
      <c r="K21" s="606">
        <v>56</v>
      </c>
      <c r="L21" s="606">
        <v>35</v>
      </c>
      <c r="M21" s="606">
        <v>16</v>
      </c>
      <c r="N21" s="606">
        <f t="shared" si="2"/>
        <v>606</v>
      </c>
      <c r="O21" s="607">
        <f t="shared" si="0"/>
        <v>756</v>
      </c>
      <c r="P21" s="608">
        <v>188</v>
      </c>
      <c r="Q21" s="608">
        <v>211</v>
      </c>
      <c r="R21" s="608">
        <v>188</v>
      </c>
      <c r="S21" s="255"/>
      <c r="T21" s="255"/>
    </row>
    <row r="22" spans="1:20" ht="15.75">
      <c r="A22" s="3">
        <v>17</v>
      </c>
      <c r="B22" s="248" t="s">
        <v>284</v>
      </c>
      <c r="C22" s="249">
        <v>174</v>
      </c>
      <c r="D22" s="250">
        <v>151</v>
      </c>
      <c r="E22" s="250">
        <v>19</v>
      </c>
      <c r="F22" s="250">
        <v>2</v>
      </c>
      <c r="G22" s="250">
        <v>2</v>
      </c>
      <c r="H22" s="249">
        <f t="shared" si="1"/>
        <v>174</v>
      </c>
      <c r="I22" s="252">
        <v>135</v>
      </c>
      <c r="J22" s="252">
        <v>453</v>
      </c>
      <c r="K22" s="252">
        <v>76</v>
      </c>
      <c r="L22" s="252">
        <v>10</v>
      </c>
      <c r="M22" s="252">
        <v>12</v>
      </c>
      <c r="N22" s="252">
        <f t="shared" si="2"/>
        <v>686</v>
      </c>
      <c r="O22" s="253">
        <f t="shared" si="0"/>
        <v>860</v>
      </c>
      <c r="P22" s="254">
        <v>238</v>
      </c>
      <c r="Q22" s="254">
        <v>267</v>
      </c>
      <c r="R22" s="254">
        <v>253</v>
      </c>
      <c r="S22" s="255"/>
      <c r="T22" s="255"/>
    </row>
    <row r="23" spans="1:20" ht="15.75">
      <c r="A23" s="602">
        <v>18</v>
      </c>
      <c r="B23" s="603" t="s">
        <v>285</v>
      </c>
      <c r="C23" s="604">
        <v>323</v>
      </c>
      <c r="D23" s="605">
        <v>276</v>
      </c>
      <c r="E23" s="605">
        <v>34</v>
      </c>
      <c r="F23" s="605">
        <v>9</v>
      </c>
      <c r="G23" s="605">
        <v>4</v>
      </c>
      <c r="H23" s="604">
        <f t="shared" si="1"/>
        <v>323</v>
      </c>
      <c r="I23" s="606">
        <v>236</v>
      </c>
      <c r="J23" s="606">
        <v>828</v>
      </c>
      <c r="K23" s="606">
        <v>136</v>
      </c>
      <c r="L23" s="606">
        <v>45</v>
      </c>
      <c r="M23" s="606">
        <v>28</v>
      </c>
      <c r="N23" s="606">
        <f t="shared" si="2"/>
        <v>1273</v>
      </c>
      <c r="O23" s="607">
        <f t="shared" si="0"/>
        <v>1596</v>
      </c>
      <c r="P23" s="608">
        <v>385</v>
      </c>
      <c r="Q23" s="608">
        <v>443</v>
      </c>
      <c r="R23" s="608">
        <v>394</v>
      </c>
      <c r="S23" s="255"/>
      <c r="T23" s="255"/>
    </row>
    <row r="24" spans="1:19" ht="15.75">
      <c r="A24" s="565" t="s">
        <v>286</v>
      </c>
      <c r="B24" s="565"/>
      <c r="C24" s="256">
        <f>SUM(C6:C23)</f>
        <v>4592</v>
      </c>
      <c r="D24" s="256">
        <f aca="true" t="shared" si="3" ref="D24:R24">SUM(D6:D23)</f>
        <v>3889</v>
      </c>
      <c r="E24" s="256">
        <f t="shared" si="3"/>
        <v>524</v>
      </c>
      <c r="F24" s="256">
        <f t="shared" si="3"/>
        <v>126</v>
      </c>
      <c r="G24" s="256">
        <f t="shared" si="3"/>
        <v>53</v>
      </c>
      <c r="H24" s="256">
        <f t="shared" si="3"/>
        <v>4592</v>
      </c>
      <c r="I24" s="257">
        <f t="shared" si="3"/>
        <v>3361</v>
      </c>
      <c r="J24" s="257">
        <f t="shared" si="3"/>
        <v>11667</v>
      </c>
      <c r="K24" s="257">
        <f t="shared" si="3"/>
        <v>2096</v>
      </c>
      <c r="L24" s="257">
        <f t="shared" si="3"/>
        <v>630</v>
      </c>
      <c r="M24" s="257">
        <f>SUM(M6:M23)</f>
        <v>355</v>
      </c>
      <c r="N24" s="256">
        <f t="shared" si="3"/>
        <v>18109</v>
      </c>
      <c r="O24" s="253">
        <f t="shared" si="0"/>
        <v>22701</v>
      </c>
      <c r="P24" s="256">
        <f t="shared" si="3"/>
        <v>6037</v>
      </c>
      <c r="Q24" s="256">
        <f t="shared" si="3"/>
        <v>6793</v>
      </c>
      <c r="R24" s="256">
        <f t="shared" si="3"/>
        <v>6437</v>
      </c>
      <c r="S24" s="255"/>
    </row>
  </sheetData>
  <sheetProtection/>
  <mergeCells count="16">
    <mergeCell ref="A24:B24"/>
    <mergeCell ref="A1:R1"/>
    <mergeCell ref="A2:A5"/>
    <mergeCell ref="B2:B5"/>
    <mergeCell ref="C2:O2"/>
    <mergeCell ref="P2:P5"/>
    <mergeCell ref="Q2:Q5"/>
    <mergeCell ref="R2:R5"/>
    <mergeCell ref="C3:G3"/>
    <mergeCell ref="H3:N3"/>
    <mergeCell ref="O3:O5"/>
    <mergeCell ref="C4:C5"/>
    <mergeCell ref="D4:G4"/>
    <mergeCell ref="H4:H5"/>
    <mergeCell ref="I4:I5"/>
    <mergeCell ref="J4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75" zoomScaleNormal="75" zoomScalePageLayoutView="0" workbookViewId="0" topLeftCell="A1">
      <selection activeCell="A1" sqref="A1:L22"/>
    </sheetView>
  </sheetViews>
  <sheetFormatPr defaultColWidth="9.00390625" defaultRowHeight="12.75"/>
  <cols>
    <col min="1" max="1" width="5.375" style="159" customWidth="1"/>
    <col min="2" max="2" width="32.00390625" style="0" customWidth="1"/>
    <col min="3" max="3" width="16.00390625" style="159" customWidth="1"/>
    <col min="4" max="4" width="17.125" style="159" customWidth="1"/>
    <col min="5" max="5" width="15.25390625" style="159" customWidth="1"/>
    <col min="6" max="6" width="21.00390625" style="159" customWidth="1"/>
    <col min="7" max="7" width="20.00390625" style="0" customWidth="1"/>
    <col min="8" max="8" width="17.875" style="0" customWidth="1"/>
    <col min="9" max="9" width="16.25390625" style="0" customWidth="1"/>
    <col min="10" max="10" width="18.00390625" style="0" customWidth="1"/>
    <col min="11" max="11" width="17.625" style="0" customWidth="1"/>
    <col min="12" max="12" width="18.375" style="0" customWidth="1"/>
  </cols>
  <sheetData>
    <row r="1" spans="1:12" s="119" customFormat="1" ht="84.75" customHeight="1" thickBot="1">
      <c r="A1" s="118"/>
      <c r="B1" s="491" t="s">
        <v>193</v>
      </c>
      <c r="C1" s="491"/>
      <c r="D1" s="491"/>
      <c r="E1" s="491"/>
      <c r="F1" s="491"/>
      <c r="G1" s="491"/>
      <c r="H1" s="467"/>
      <c r="I1" s="467"/>
      <c r="J1" s="467"/>
      <c r="K1" s="467"/>
      <c r="L1" s="467"/>
    </row>
    <row r="2" spans="1:12" s="119" customFormat="1" ht="41.25" customHeight="1">
      <c r="A2" s="387" t="s">
        <v>160</v>
      </c>
      <c r="B2" s="493" t="s">
        <v>194</v>
      </c>
      <c r="C2" s="495" t="s">
        <v>558</v>
      </c>
      <c r="D2" s="495"/>
      <c r="E2" s="495"/>
      <c r="F2" s="495"/>
      <c r="G2" s="496"/>
      <c r="H2" s="497" t="s">
        <v>559</v>
      </c>
      <c r="I2" s="498"/>
      <c r="J2" s="498"/>
      <c r="K2" s="498"/>
      <c r="L2" s="499"/>
    </row>
    <row r="3" spans="1:12" s="127" customFormat="1" ht="98.25" customHeight="1" thickBot="1">
      <c r="A3" s="492"/>
      <c r="B3" s="494"/>
      <c r="C3" s="120" t="s">
        <v>195</v>
      </c>
      <c r="D3" s="120" t="s">
        <v>196</v>
      </c>
      <c r="E3" s="120" t="s">
        <v>197</v>
      </c>
      <c r="F3" s="121" t="s">
        <v>198</v>
      </c>
      <c r="G3" s="122" t="s">
        <v>199</v>
      </c>
      <c r="H3" s="123" t="s">
        <v>195</v>
      </c>
      <c r="I3" s="124" t="s">
        <v>196</v>
      </c>
      <c r="J3" s="124" t="s">
        <v>197</v>
      </c>
      <c r="K3" s="125" t="s">
        <v>200</v>
      </c>
      <c r="L3" s="126" t="s">
        <v>199</v>
      </c>
    </row>
    <row r="4" spans="1:12" ht="28.5" customHeight="1">
      <c r="A4" s="128">
        <v>1</v>
      </c>
      <c r="B4" s="129" t="s">
        <v>201</v>
      </c>
      <c r="C4" s="130">
        <v>10</v>
      </c>
      <c r="D4" s="130">
        <v>104</v>
      </c>
      <c r="E4" s="130">
        <v>5879</v>
      </c>
      <c r="F4" s="131">
        <v>5993</v>
      </c>
      <c r="G4" s="132">
        <v>3251</v>
      </c>
      <c r="H4" s="133">
        <v>10</v>
      </c>
      <c r="I4" s="134">
        <v>104</v>
      </c>
      <c r="J4" s="135">
        <v>5879</v>
      </c>
      <c r="K4" s="136">
        <v>5993</v>
      </c>
      <c r="L4" s="137">
        <v>3251</v>
      </c>
    </row>
    <row r="5" spans="1:13" ht="28.5" customHeight="1">
      <c r="A5" s="138">
        <v>2</v>
      </c>
      <c r="B5" s="139" t="s">
        <v>202</v>
      </c>
      <c r="C5" s="140">
        <v>6</v>
      </c>
      <c r="D5" s="140">
        <v>36</v>
      </c>
      <c r="E5" s="140">
        <v>2299</v>
      </c>
      <c r="F5" s="141">
        <v>2341</v>
      </c>
      <c r="G5" s="142">
        <v>1520</v>
      </c>
      <c r="H5" s="138">
        <v>6</v>
      </c>
      <c r="I5" s="140">
        <v>36</v>
      </c>
      <c r="J5" s="140">
        <v>2299</v>
      </c>
      <c r="K5" s="609">
        <v>2341</v>
      </c>
      <c r="L5" s="143">
        <v>1520</v>
      </c>
      <c r="M5" s="144"/>
    </row>
    <row r="6" spans="1:12" ht="28.5" customHeight="1">
      <c r="A6" s="145">
        <v>3</v>
      </c>
      <c r="B6" s="129" t="s">
        <v>203</v>
      </c>
      <c r="C6" s="146">
        <v>27</v>
      </c>
      <c r="D6" s="146">
        <v>82</v>
      </c>
      <c r="E6" s="146">
        <v>6619</v>
      </c>
      <c r="F6" s="147">
        <v>6728</v>
      </c>
      <c r="G6" s="148">
        <v>4145</v>
      </c>
      <c r="H6" s="149">
        <v>27</v>
      </c>
      <c r="I6" s="150">
        <v>82</v>
      </c>
      <c r="J6" s="151">
        <v>6619</v>
      </c>
      <c r="K6" s="136">
        <v>6728</v>
      </c>
      <c r="L6" s="152">
        <v>4145</v>
      </c>
    </row>
    <row r="7" spans="1:12" ht="28.5" customHeight="1">
      <c r="A7" s="138">
        <v>4</v>
      </c>
      <c r="B7" s="139" t="s">
        <v>204</v>
      </c>
      <c r="C7" s="140">
        <v>24</v>
      </c>
      <c r="D7" s="140">
        <v>292</v>
      </c>
      <c r="E7" s="140">
        <v>13985</v>
      </c>
      <c r="F7" s="141">
        <v>14301</v>
      </c>
      <c r="G7" s="142">
        <v>6145</v>
      </c>
      <c r="H7" s="138">
        <v>24</v>
      </c>
      <c r="I7" s="140">
        <v>292</v>
      </c>
      <c r="J7" s="140">
        <v>13985</v>
      </c>
      <c r="K7" s="609">
        <v>14301</v>
      </c>
      <c r="L7" s="143">
        <v>6145</v>
      </c>
    </row>
    <row r="8" spans="1:12" ht="28.5" customHeight="1">
      <c r="A8" s="145">
        <v>5</v>
      </c>
      <c r="B8" s="129" t="s">
        <v>205</v>
      </c>
      <c r="C8" s="146">
        <v>21</v>
      </c>
      <c r="D8" s="146">
        <v>129</v>
      </c>
      <c r="E8" s="146">
        <v>9596</v>
      </c>
      <c r="F8" s="147">
        <v>9746</v>
      </c>
      <c r="G8" s="148">
        <v>8190</v>
      </c>
      <c r="H8" s="149">
        <v>21</v>
      </c>
      <c r="I8" s="150">
        <v>129</v>
      </c>
      <c r="J8" s="151">
        <v>9596</v>
      </c>
      <c r="K8" s="136">
        <v>9746</v>
      </c>
      <c r="L8" s="152">
        <v>8190</v>
      </c>
    </row>
    <row r="9" spans="1:12" ht="28.5" customHeight="1">
      <c r="A9" s="138">
        <v>6</v>
      </c>
      <c r="B9" s="139" t="s">
        <v>206</v>
      </c>
      <c r="C9" s="140">
        <v>33</v>
      </c>
      <c r="D9" s="140">
        <v>202</v>
      </c>
      <c r="E9" s="140">
        <v>14570</v>
      </c>
      <c r="F9" s="141">
        <v>14805</v>
      </c>
      <c r="G9" s="142">
        <v>8369</v>
      </c>
      <c r="H9" s="138">
        <v>33</v>
      </c>
      <c r="I9" s="140">
        <v>202</v>
      </c>
      <c r="J9" s="140">
        <v>14570</v>
      </c>
      <c r="K9" s="609">
        <v>14805</v>
      </c>
      <c r="L9" s="143">
        <v>8369</v>
      </c>
    </row>
    <row r="10" spans="1:12" ht="28.5" customHeight="1">
      <c r="A10" s="145">
        <v>7</v>
      </c>
      <c r="B10" s="129" t="s">
        <v>207</v>
      </c>
      <c r="C10" s="146">
        <v>11</v>
      </c>
      <c r="D10" s="146">
        <v>133</v>
      </c>
      <c r="E10" s="146">
        <v>5606</v>
      </c>
      <c r="F10" s="147">
        <v>5750</v>
      </c>
      <c r="G10" s="148">
        <v>4363</v>
      </c>
      <c r="H10" s="149">
        <v>11</v>
      </c>
      <c r="I10" s="150">
        <v>133</v>
      </c>
      <c r="J10" s="151">
        <v>5606</v>
      </c>
      <c r="K10" s="136">
        <v>5750</v>
      </c>
      <c r="L10" s="152">
        <v>4363</v>
      </c>
    </row>
    <row r="11" spans="1:12" ht="28.5" customHeight="1">
      <c r="A11" s="138">
        <v>8</v>
      </c>
      <c r="B11" s="139" t="s">
        <v>208</v>
      </c>
      <c r="C11" s="140">
        <v>7</v>
      </c>
      <c r="D11" s="140">
        <v>99</v>
      </c>
      <c r="E11" s="140">
        <v>5642</v>
      </c>
      <c r="F11" s="141">
        <v>5748</v>
      </c>
      <c r="G11" s="142">
        <v>4607</v>
      </c>
      <c r="H11" s="138">
        <v>7</v>
      </c>
      <c r="I11" s="140">
        <v>99</v>
      </c>
      <c r="J11" s="140">
        <v>5642</v>
      </c>
      <c r="K11" s="609">
        <v>5748</v>
      </c>
      <c r="L11" s="143">
        <v>4607</v>
      </c>
    </row>
    <row r="12" spans="1:12" ht="28.5" customHeight="1">
      <c r="A12" s="145">
        <v>9</v>
      </c>
      <c r="B12" s="129" t="s">
        <v>209</v>
      </c>
      <c r="C12" s="146">
        <v>12</v>
      </c>
      <c r="D12" s="146">
        <v>100</v>
      </c>
      <c r="E12" s="146">
        <v>6170</v>
      </c>
      <c r="F12" s="147">
        <v>6282</v>
      </c>
      <c r="G12" s="148">
        <v>4278</v>
      </c>
      <c r="H12" s="149">
        <v>12</v>
      </c>
      <c r="I12" s="150">
        <v>100</v>
      </c>
      <c r="J12" s="151">
        <v>6170</v>
      </c>
      <c r="K12" s="136">
        <v>6282</v>
      </c>
      <c r="L12" s="152">
        <v>4278</v>
      </c>
    </row>
    <row r="13" spans="1:12" ht="28.5" customHeight="1">
      <c r="A13" s="138">
        <v>10</v>
      </c>
      <c r="B13" s="139" t="s">
        <v>211</v>
      </c>
      <c r="C13" s="140">
        <v>14</v>
      </c>
      <c r="D13" s="140">
        <v>51</v>
      </c>
      <c r="E13" s="140">
        <v>2494</v>
      </c>
      <c r="F13" s="141">
        <v>2559</v>
      </c>
      <c r="G13" s="142">
        <v>1386</v>
      </c>
      <c r="H13" s="138">
        <v>14</v>
      </c>
      <c r="I13" s="140">
        <v>51</v>
      </c>
      <c r="J13" s="140">
        <v>2494</v>
      </c>
      <c r="K13" s="609">
        <v>2559</v>
      </c>
      <c r="L13" s="143">
        <v>1386</v>
      </c>
    </row>
    <row r="14" spans="1:12" ht="28.5" customHeight="1">
      <c r="A14" s="145">
        <v>11</v>
      </c>
      <c r="B14" s="129" t="s">
        <v>212</v>
      </c>
      <c r="C14" s="146">
        <v>6</v>
      </c>
      <c r="D14" s="146">
        <v>73</v>
      </c>
      <c r="E14" s="146">
        <v>4187</v>
      </c>
      <c r="F14" s="147">
        <v>4266</v>
      </c>
      <c r="G14" s="148">
        <v>2397</v>
      </c>
      <c r="H14" s="149">
        <v>6</v>
      </c>
      <c r="I14" s="150">
        <v>73</v>
      </c>
      <c r="J14" s="151">
        <v>4187</v>
      </c>
      <c r="K14" s="136">
        <v>4266</v>
      </c>
      <c r="L14" s="152">
        <v>2397</v>
      </c>
    </row>
    <row r="15" spans="1:12" ht="28.5" customHeight="1">
      <c r="A15" s="138">
        <v>12</v>
      </c>
      <c r="B15" s="139" t="s">
        <v>213</v>
      </c>
      <c r="C15" s="140">
        <v>6</v>
      </c>
      <c r="D15" s="140">
        <v>109</v>
      </c>
      <c r="E15" s="140">
        <v>5967</v>
      </c>
      <c r="F15" s="141">
        <v>6082</v>
      </c>
      <c r="G15" s="142">
        <v>3251</v>
      </c>
      <c r="H15" s="138">
        <v>6</v>
      </c>
      <c r="I15" s="140">
        <v>109</v>
      </c>
      <c r="J15" s="140">
        <v>5967</v>
      </c>
      <c r="K15" s="609">
        <v>6082</v>
      </c>
      <c r="L15" s="143">
        <v>3251</v>
      </c>
    </row>
    <row r="16" spans="1:12" ht="28.5" customHeight="1">
      <c r="A16" s="145">
        <v>13</v>
      </c>
      <c r="B16" s="129" t="s">
        <v>214</v>
      </c>
      <c r="C16" s="146">
        <v>5</v>
      </c>
      <c r="D16" s="146">
        <v>49</v>
      </c>
      <c r="E16" s="146">
        <v>3229</v>
      </c>
      <c r="F16" s="147">
        <v>3283</v>
      </c>
      <c r="G16" s="148">
        <v>1353</v>
      </c>
      <c r="H16" s="149">
        <v>5</v>
      </c>
      <c r="I16" s="150">
        <v>49</v>
      </c>
      <c r="J16" s="151">
        <v>3229</v>
      </c>
      <c r="K16" s="136">
        <v>3283</v>
      </c>
      <c r="L16" s="152">
        <v>1353</v>
      </c>
    </row>
    <row r="17" spans="1:12" ht="28.5" customHeight="1">
      <c r="A17" s="138">
        <v>14</v>
      </c>
      <c r="B17" s="139" t="s">
        <v>215</v>
      </c>
      <c r="C17" s="140">
        <v>4</v>
      </c>
      <c r="D17" s="140">
        <v>64</v>
      </c>
      <c r="E17" s="140">
        <v>3562</v>
      </c>
      <c r="F17" s="141">
        <v>3630</v>
      </c>
      <c r="G17" s="142">
        <v>2612</v>
      </c>
      <c r="H17" s="138">
        <v>4</v>
      </c>
      <c r="I17" s="140">
        <v>64</v>
      </c>
      <c r="J17" s="140">
        <v>3562</v>
      </c>
      <c r="K17" s="609">
        <v>3630</v>
      </c>
      <c r="L17" s="143">
        <v>2612</v>
      </c>
    </row>
    <row r="18" spans="1:12" ht="28.5" customHeight="1">
      <c r="A18" s="145">
        <v>15</v>
      </c>
      <c r="B18" s="129" t="s">
        <v>216</v>
      </c>
      <c r="C18" s="146">
        <v>5</v>
      </c>
      <c r="D18" s="146">
        <v>68</v>
      </c>
      <c r="E18" s="146">
        <v>3633</v>
      </c>
      <c r="F18" s="147">
        <v>3706</v>
      </c>
      <c r="G18" s="148">
        <v>1814</v>
      </c>
      <c r="H18" s="149">
        <v>5</v>
      </c>
      <c r="I18" s="150">
        <v>68</v>
      </c>
      <c r="J18" s="151">
        <v>3633</v>
      </c>
      <c r="K18" s="136">
        <v>3706</v>
      </c>
      <c r="L18" s="152">
        <v>1814</v>
      </c>
    </row>
    <row r="19" spans="1:12" ht="28.5" customHeight="1">
      <c r="A19" s="138">
        <v>16</v>
      </c>
      <c r="B19" s="139" t="s">
        <v>217</v>
      </c>
      <c r="C19" s="140">
        <v>3</v>
      </c>
      <c r="D19" s="140">
        <v>96</v>
      </c>
      <c r="E19" s="140">
        <v>8954</v>
      </c>
      <c r="F19" s="141">
        <v>9053</v>
      </c>
      <c r="G19" s="142">
        <v>1981</v>
      </c>
      <c r="H19" s="138">
        <v>3</v>
      </c>
      <c r="I19" s="140">
        <v>96</v>
      </c>
      <c r="J19" s="140">
        <v>8954</v>
      </c>
      <c r="K19" s="609">
        <v>9053</v>
      </c>
      <c r="L19" s="143">
        <v>1981</v>
      </c>
    </row>
    <row r="20" spans="1:12" ht="28.5" customHeight="1">
      <c r="A20" s="145">
        <v>17</v>
      </c>
      <c r="B20" s="129" t="s">
        <v>218</v>
      </c>
      <c r="C20" s="146">
        <v>7</v>
      </c>
      <c r="D20" s="146">
        <v>112</v>
      </c>
      <c r="E20" s="146">
        <v>6126</v>
      </c>
      <c r="F20" s="147">
        <v>6245</v>
      </c>
      <c r="G20" s="148">
        <v>5616</v>
      </c>
      <c r="H20" s="149">
        <v>7</v>
      </c>
      <c r="I20" s="150">
        <v>112</v>
      </c>
      <c r="J20" s="151">
        <v>6126</v>
      </c>
      <c r="K20" s="136">
        <v>6245</v>
      </c>
      <c r="L20" s="152">
        <v>5616</v>
      </c>
    </row>
    <row r="21" spans="1:12" ht="28.5" customHeight="1">
      <c r="A21" s="138">
        <v>18</v>
      </c>
      <c r="B21" s="139" t="s">
        <v>219</v>
      </c>
      <c r="C21" s="140">
        <v>13</v>
      </c>
      <c r="D21" s="140">
        <v>101</v>
      </c>
      <c r="E21" s="140">
        <v>7040</v>
      </c>
      <c r="F21" s="141">
        <v>7154</v>
      </c>
      <c r="G21" s="142">
        <v>4673</v>
      </c>
      <c r="H21" s="138">
        <v>13</v>
      </c>
      <c r="I21" s="140">
        <v>101</v>
      </c>
      <c r="J21" s="140">
        <v>7040</v>
      </c>
      <c r="K21" s="609">
        <v>7154</v>
      </c>
      <c r="L21" s="143">
        <v>4673</v>
      </c>
    </row>
    <row r="22" spans="1:12" s="158" customFormat="1" ht="39.75" customHeight="1" thickBot="1">
      <c r="A22" s="489" t="s">
        <v>3</v>
      </c>
      <c r="B22" s="490"/>
      <c r="C22" s="153">
        <v>214</v>
      </c>
      <c r="D22" s="153">
        <v>1900</v>
      </c>
      <c r="E22" s="153">
        <v>115558</v>
      </c>
      <c r="F22" s="153">
        <v>117672</v>
      </c>
      <c r="G22" s="153">
        <v>69951</v>
      </c>
      <c r="H22" s="154">
        <v>214</v>
      </c>
      <c r="I22" s="155">
        <v>1900</v>
      </c>
      <c r="J22" s="155">
        <v>115558</v>
      </c>
      <c r="K22" s="156">
        <v>117672</v>
      </c>
      <c r="L22" s="157">
        <v>69951</v>
      </c>
    </row>
    <row r="23" spans="3:6" ht="20.25" customHeight="1">
      <c r="C23" s="160"/>
      <c r="D23" s="161"/>
      <c r="E23" s="161"/>
      <c r="F23" s="161"/>
    </row>
  </sheetData>
  <sheetProtection/>
  <mergeCells count="6">
    <mergeCell ref="A22:B22"/>
    <mergeCell ref="B1:L1"/>
    <mergeCell ref="A2:A3"/>
    <mergeCell ref="B2:B3"/>
    <mergeCell ref="C2:G2"/>
    <mergeCell ref="H2:L2"/>
  </mergeCells>
  <printOptions/>
  <pageMargins left="1.04" right="0.16" top="0.69" bottom="1" header="0.5" footer="0.5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J22"/>
    </sheetView>
  </sheetViews>
  <sheetFormatPr defaultColWidth="9.00390625" defaultRowHeight="12.75"/>
  <cols>
    <col min="1" max="1" width="3.875" style="0" customWidth="1"/>
    <col min="2" max="2" width="19.25390625" style="371" customWidth="1"/>
    <col min="3" max="3" width="8.75390625" style="372" customWidth="1"/>
    <col min="4" max="4" width="10.25390625" style="372" hidden="1" customWidth="1"/>
    <col min="5" max="5" width="10.00390625" style="372" customWidth="1"/>
    <col min="6" max="6" width="12.25390625" style="372" customWidth="1"/>
    <col min="7" max="7" width="8.75390625" style="372" customWidth="1"/>
    <col min="8" max="8" width="9.25390625" style="0" hidden="1" customWidth="1"/>
    <col min="9" max="9" width="10.125" style="0" customWidth="1"/>
    <col min="10" max="10" width="11.75390625" style="0" customWidth="1"/>
  </cols>
  <sheetData>
    <row r="1" spans="1:10" ht="64.5" customHeight="1">
      <c r="A1" s="376" t="s">
        <v>432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6.5" customHeight="1">
      <c r="A2" s="377" t="s">
        <v>105</v>
      </c>
      <c r="B2" s="379" t="s">
        <v>53</v>
      </c>
      <c r="C2" s="381" t="s">
        <v>369</v>
      </c>
      <c r="D2" s="382"/>
      <c r="E2" s="382"/>
      <c r="F2" s="383"/>
      <c r="G2" s="384" t="s">
        <v>370</v>
      </c>
      <c r="H2" s="384"/>
      <c r="I2" s="384"/>
      <c r="J2" s="384"/>
    </row>
    <row r="3" spans="1:10" ht="48.75" customHeight="1">
      <c r="A3" s="378"/>
      <c r="B3" s="380"/>
      <c r="C3" s="45" t="s">
        <v>433</v>
      </c>
      <c r="D3" s="45" t="s">
        <v>371</v>
      </c>
      <c r="E3" s="44" t="s">
        <v>372</v>
      </c>
      <c r="F3" s="45" t="s">
        <v>434</v>
      </c>
      <c r="G3" s="45" t="s">
        <v>433</v>
      </c>
      <c r="H3" s="45" t="s">
        <v>371</v>
      </c>
      <c r="I3" s="45" t="s">
        <v>372</v>
      </c>
      <c r="J3" s="45" t="s">
        <v>435</v>
      </c>
    </row>
    <row r="4" spans="1:10" s="144" customFormat="1" ht="24" customHeight="1">
      <c r="A4" s="346">
        <v>1</v>
      </c>
      <c r="B4" s="347" t="s">
        <v>152</v>
      </c>
      <c r="C4" s="348" t="s">
        <v>436</v>
      </c>
      <c r="D4" s="348" t="s">
        <v>373</v>
      </c>
      <c r="E4" s="349">
        <f aca="true" t="shared" si="0" ref="E4:E22">C4/D4</f>
        <v>0.9772277227722772</v>
      </c>
      <c r="F4" s="350" t="s">
        <v>436</v>
      </c>
      <c r="G4" s="348" t="s">
        <v>437</v>
      </c>
      <c r="H4" s="348" t="s">
        <v>374</v>
      </c>
      <c r="I4" s="349">
        <f>G4/H4</f>
        <v>0.9764930114358322</v>
      </c>
      <c r="J4" s="351" t="s">
        <v>437</v>
      </c>
    </row>
    <row r="5" spans="1:10" ht="24" customHeight="1">
      <c r="A5" s="14">
        <v>2</v>
      </c>
      <c r="B5" s="352" t="s">
        <v>113</v>
      </c>
      <c r="C5" s="353" t="s">
        <v>438</v>
      </c>
      <c r="D5" s="353" t="s">
        <v>357</v>
      </c>
      <c r="E5" s="354">
        <f t="shared" si="0"/>
        <v>1.024671052631579</v>
      </c>
      <c r="F5" s="355" t="s">
        <v>438</v>
      </c>
      <c r="G5" s="353" t="s">
        <v>439</v>
      </c>
      <c r="H5" s="353" t="s">
        <v>375</v>
      </c>
      <c r="I5" s="354">
        <f aca="true" t="shared" si="1" ref="I5:I22">G5/H5</f>
        <v>1.016175071360609</v>
      </c>
      <c r="J5" s="356" t="s">
        <v>439</v>
      </c>
    </row>
    <row r="6" spans="1:10" ht="24" customHeight="1">
      <c r="A6" s="346">
        <v>3</v>
      </c>
      <c r="B6" s="347" t="s">
        <v>114</v>
      </c>
      <c r="C6" s="348" t="s">
        <v>440</v>
      </c>
      <c r="D6" s="348" t="s">
        <v>376</v>
      </c>
      <c r="E6" s="349">
        <f t="shared" si="0"/>
        <v>1.002824858757062</v>
      </c>
      <c r="F6" s="350" t="s">
        <v>440</v>
      </c>
      <c r="G6" s="348" t="s">
        <v>441</v>
      </c>
      <c r="H6" s="348" t="s">
        <v>377</v>
      </c>
      <c r="I6" s="349">
        <f t="shared" si="1"/>
        <v>1.002588438308887</v>
      </c>
      <c r="J6" s="351" t="s">
        <v>441</v>
      </c>
    </row>
    <row r="7" spans="1:10" s="358" customFormat="1" ht="24" customHeight="1">
      <c r="A7" s="357">
        <v>4</v>
      </c>
      <c r="B7" s="352" t="s">
        <v>271</v>
      </c>
      <c r="C7" s="353" t="s">
        <v>442</v>
      </c>
      <c r="D7" s="353" t="s">
        <v>378</v>
      </c>
      <c r="E7" s="354">
        <f t="shared" si="0"/>
        <v>0.9975942261427426</v>
      </c>
      <c r="F7" s="355" t="s">
        <v>442</v>
      </c>
      <c r="G7" s="353" t="s">
        <v>380</v>
      </c>
      <c r="H7" s="353" t="s">
        <v>379</v>
      </c>
      <c r="I7" s="354">
        <f t="shared" si="1"/>
        <v>0.9919390953873712</v>
      </c>
      <c r="J7" s="356" t="s">
        <v>380</v>
      </c>
    </row>
    <row r="8" spans="1:10" ht="24" customHeight="1">
      <c r="A8" s="346">
        <v>5</v>
      </c>
      <c r="B8" s="347" t="s">
        <v>272</v>
      </c>
      <c r="C8" s="348" t="s">
        <v>443</v>
      </c>
      <c r="D8" s="348" t="s">
        <v>381</v>
      </c>
      <c r="E8" s="349">
        <f t="shared" si="0"/>
        <v>0.984118291347207</v>
      </c>
      <c r="F8" s="350" t="s">
        <v>443</v>
      </c>
      <c r="G8" s="348" t="s">
        <v>444</v>
      </c>
      <c r="H8" s="348" t="s">
        <v>382</v>
      </c>
      <c r="I8" s="349">
        <f t="shared" si="1"/>
        <v>0.998989898989899</v>
      </c>
      <c r="J8" s="351" t="s">
        <v>444</v>
      </c>
    </row>
    <row r="9" spans="1:10" ht="24" customHeight="1">
      <c r="A9" s="14">
        <v>6</v>
      </c>
      <c r="B9" s="352" t="s">
        <v>273</v>
      </c>
      <c r="C9" s="353" t="s">
        <v>445</v>
      </c>
      <c r="D9" s="353" t="s">
        <v>383</v>
      </c>
      <c r="E9" s="354">
        <f t="shared" si="0"/>
        <v>0.9897435897435898</v>
      </c>
      <c r="F9" s="355" t="s">
        <v>445</v>
      </c>
      <c r="G9" s="353" t="s">
        <v>446</v>
      </c>
      <c r="H9" s="353" t="s">
        <v>384</v>
      </c>
      <c r="I9" s="354">
        <f t="shared" si="1"/>
        <v>0.9887820512820513</v>
      </c>
      <c r="J9" s="356" t="s">
        <v>446</v>
      </c>
    </row>
    <row r="10" spans="1:10" s="358" customFormat="1" ht="24" customHeight="1">
      <c r="A10" s="359">
        <v>7</v>
      </c>
      <c r="B10" s="360" t="s">
        <v>274</v>
      </c>
      <c r="C10" s="361" t="s">
        <v>447</v>
      </c>
      <c r="D10" s="361" t="s">
        <v>385</v>
      </c>
      <c r="E10" s="362">
        <f t="shared" si="0"/>
        <v>0.9973992197659298</v>
      </c>
      <c r="F10" s="363" t="s">
        <v>447</v>
      </c>
      <c r="G10" s="361" t="s">
        <v>448</v>
      </c>
      <c r="H10" s="361" t="s">
        <v>387</v>
      </c>
      <c r="I10" s="362">
        <f t="shared" si="1"/>
        <v>1.0016313213703099</v>
      </c>
      <c r="J10" s="364" t="s">
        <v>448</v>
      </c>
    </row>
    <row r="11" spans="1:10" s="358" customFormat="1" ht="24" customHeight="1">
      <c r="A11" s="357">
        <v>8</v>
      </c>
      <c r="B11" s="352" t="s">
        <v>275</v>
      </c>
      <c r="C11" s="353" t="s">
        <v>449</v>
      </c>
      <c r="D11" s="353" t="s">
        <v>388</v>
      </c>
      <c r="E11" s="354">
        <f t="shared" si="0"/>
        <v>0.9753086419753086</v>
      </c>
      <c r="F11" s="355" t="s">
        <v>449</v>
      </c>
      <c r="G11" s="353" t="s">
        <v>386</v>
      </c>
      <c r="H11" s="353" t="s">
        <v>389</v>
      </c>
      <c r="I11" s="354">
        <f t="shared" si="1"/>
        <v>0.9936868686868687</v>
      </c>
      <c r="J11" s="356" t="s">
        <v>386</v>
      </c>
    </row>
    <row r="12" spans="1:10" ht="24" customHeight="1">
      <c r="A12" s="346">
        <v>9</v>
      </c>
      <c r="B12" s="347" t="s">
        <v>276</v>
      </c>
      <c r="C12" s="348" t="s">
        <v>450</v>
      </c>
      <c r="D12" s="348" t="s">
        <v>390</v>
      </c>
      <c r="E12" s="349">
        <f t="shared" si="0"/>
        <v>0.9868173258003766</v>
      </c>
      <c r="F12" s="350" t="s">
        <v>450</v>
      </c>
      <c r="G12" s="348" t="s">
        <v>451</v>
      </c>
      <c r="H12" s="348" t="s">
        <v>391</v>
      </c>
      <c r="I12" s="349">
        <f t="shared" si="1"/>
        <v>0.9942528735632183</v>
      </c>
      <c r="J12" s="351" t="s">
        <v>451</v>
      </c>
    </row>
    <row r="13" spans="1:10" s="358" customFormat="1" ht="24" customHeight="1">
      <c r="A13" s="357">
        <v>10</v>
      </c>
      <c r="B13" s="352" t="s">
        <v>277</v>
      </c>
      <c r="C13" s="353" t="s">
        <v>452</v>
      </c>
      <c r="D13" s="353" t="s">
        <v>392</v>
      </c>
      <c r="E13" s="354">
        <f t="shared" si="0"/>
        <v>1.0329531051964511</v>
      </c>
      <c r="F13" s="355" t="s">
        <v>452</v>
      </c>
      <c r="G13" s="353" t="s">
        <v>453</v>
      </c>
      <c r="H13" s="353" t="s">
        <v>393</v>
      </c>
      <c r="I13" s="354">
        <f t="shared" si="1"/>
        <v>1.0380952380952382</v>
      </c>
      <c r="J13" s="356" t="s">
        <v>453</v>
      </c>
    </row>
    <row r="14" spans="1:10" ht="24" customHeight="1">
      <c r="A14" s="346">
        <v>11</v>
      </c>
      <c r="B14" s="347" t="s">
        <v>278</v>
      </c>
      <c r="C14" s="348" t="s">
        <v>394</v>
      </c>
      <c r="D14" s="348" t="s">
        <v>394</v>
      </c>
      <c r="E14" s="349">
        <f t="shared" si="0"/>
        <v>1</v>
      </c>
      <c r="F14" s="350" t="s">
        <v>394</v>
      </c>
      <c r="G14" s="348" t="s">
        <v>454</v>
      </c>
      <c r="H14" s="348" t="s">
        <v>395</v>
      </c>
      <c r="I14" s="349">
        <f t="shared" si="1"/>
        <v>0.9928057553956835</v>
      </c>
      <c r="J14" s="351" t="s">
        <v>454</v>
      </c>
    </row>
    <row r="15" spans="1:10" s="144" customFormat="1" ht="24" customHeight="1">
      <c r="A15" s="14">
        <v>12</v>
      </c>
      <c r="B15" s="352" t="s">
        <v>279</v>
      </c>
      <c r="C15" s="353" t="s">
        <v>455</v>
      </c>
      <c r="D15" s="353" t="s">
        <v>396</v>
      </c>
      <c r="E15" s="354">
        <f t="shared" si="0"/>
        <v>0.9778729478943612</v>
      </c>
      <c r="F15" s="355" t="s">
        <v>455</v>
      </c>
      <c r="G15" s="353" t="s">
        <v>456</v>
      </c>
      <c r="H15" s="353" t="s">
        <v>397</v>
      </c>
      <c r="I15" s="354">
        <f t="shared" si="1"/>
        <v>0.9774179804005113</v>
      </c>
      <c r="J15" s="356" t="s">
        <v>456</v>
      </c>
    </row>
    <row r="16" spans="1:10" ht="24" customHeight="1">
      <c r="A16" s="346">
        <v>13</v>
      </c>
      <c r="B16" s="347" t="s">
        <v>280</v>
      </c>
      <c r="C16" s="348" t="s">
        <v>457</v>
      </c>
      <c r="D16" s="348" t="s">
        <v>398</v>
      </c>
      <c r="E16" s="349">
        <f t="shared" si="0"/>
        <v>1.0042194092827004</v>
      </c>
      <c r="F16" s="350" t="s">
        <v>457</v>
      </c>
      <c r="G16" s="348" t="s">
        <v>399</v>
      </c>
      <c r="H16" s="348" t="s">
        <v>399</v>
      </c>
      <c r="I16" s="349">
        <f t="shared" si="1"/>
        <v>1</v>
      </c>
      <c r="J16" s="351" t="s">
        <v>399</v>
      </c>
    </row>
    <row r="17" spans="1:10" s="358" customFormat="1" ht="24" customHeight="1">
      <c r="A17" s="357">
        <v>14</v>
      </c>
      <c r="B17" s="352" t="s">
        <v>281</v>
      </c>
      <c r="C17" s="353" t="s">
        <v>458</v>
      </c>
      <c r="D17" s="353" t="s">
        <v>400</v>
      </c>
      <c r="E17" s="354">
        <f t="shared" si="0"/>
        <v>0.986815415821501</v>
      </c>
      <c r="F17" s="355" t="s">
        <v>458</v>
      </c>
      <c r="G17" s="353" t="s">
        <v>459</v>
      </c>
      <c r="H17" s="353" t="s">
        <v>401</v>
      </c>
      <c r="I17" s="354">
        <f t="shared" si="1"/>
        <v>0.9788391777509069</v>
      </c>
      <c r="J17" s="356" t="s">
        <v>459</v>
      </c>
    </row>
    <row r="18" spans="1:10" ht="24" customHeight="1">
      <c r="A18" s="346">
        <v>15</v>
      </c>
      <c r="B18" s="347" t="s">
        <v>282</v>
      </c>
      <c r="C18" s="348" t="s">
        <v>460</v>
      </c>
      <c r="D18" s="348" t="s">
        <v>402</v>
      </c>
      <c r="E18" s="349">
        <f t="shared" si="0"/>
        <v>0.94</v>
      </c>
      <c r="F18" s="350" t="s">
        <v>460</v>
      </c>
      <c r="G18" s="348" t="s">
        <v>461</v>
      </c>
      <c r="H18" s="348" t="s">
        <v>403</v>
      </c>
      <c r="I18" s="349">
        <f t="shared" si="1"/>
        <v>0.9174147217235189</v>
      </c>
      <c r="J18" s="351" t="s">
        <v>461</v>
      </c>
    </row>
    <row r="19" spans="1:10" ht="24" customHeight="1">
      <c r="A19" s="14">
        <v>16</v>
      </c>
      <c r="B19" s="352" t="s">
        <v>283</v>
      </c>
      <c r="C19" s="353" t="s">
        <v>462</v>
      </c>
      <c r="D19" s="353" t="s">
        <v>404</v>
      </c>
      <c r="E19" s="354">
        <f t="shared" si="0"/>
        <v>0.9662447257383966</v>
      </c>
      <c r="F19" s="355" t="s">
        <v>462</v>
      </c>
      <c r="G19" s="353" t="s">
        <v>358</v>
      </c>
      <c r="H19" s="353" t="s">
        <v>405</v>
      </c>
      <c r="I19" s="354">
        <f t="shared" si="1"/>
        <v>0.9511627906976744</v>
      </c>
      <c r="J19" s="356" t="s">
        <v>358</v>
      </c>
    </row>
    <row r="20" spans="1:10" ht="24" customHeight="1">
      <c r="A20" s="346">
        <v>17</v>
      </c>
      <c r="B20" s="347" t="s">
        <v>284</v>
      </c>
      <c r="C20" s="348" t="s">
        <v>463</v>
      </c>
      <c r="D20" s="348" t="s">
        <v>407</v>
      </c>
      <c r="E20" s="349">
        <f t="shared" si="0"/>
        <v>0.9731774415405777</v>
      </c>
      <c r="F20" s="350" t="s">
        <v>463</v>
      </c>
      <c r="G20" s="348" t="s">
        <v>464</v>
      </c>
      <c r="H20" s="348" t="s">
        <v>408</v>
      </c>
      <c r="I20" s="349">
        <f t="shared" si="1"/>
        <v>0.9747340425531915</v>
      </c>
      <c r="J20" s="351" t="s">
        <v>464</v>
      </c>
    </row>
    <row r="21" spans="1:10" ht="24" customHeight="1">
      <c r="A21" s="14">
        <v>18</v>
      </c>
      <c r="B21" s="352" t="s">
        <v>285</v>
      </c>
      <c r="C21" s="353" t="s">
        <v>360</v>
      </c>
      <c r="D21" s="353" t="s">
        <v>409</v>
      </c>
      <c r="E21" s="354">
        <f t="shared" si="0"/>
        <v>0.9795918367346939</v>
      </c>
      <c r="F21" s="355" t="s">
        <v>360</v>
      </c>
      <c r="G21" s="353" t="s">
        <v>465</v>
      </c>
      <c r="H21" s="353" t="s">
        <v>410</v>
      </c>
      <c r="I21" s="354">
        <f t="shared" si="1"/>
        <v>0.9903147699757869</v>
      </c>
      <c r="J21" s="356" t="s">
        <v>465</v>
      </c>
    </row>
    <row r="22" spans="1:10" s="370" customFormat="1" ht="26.25" customHeight="1" thickBot="1">
      <c r="A22" s="365"/>
      <c r="B22" s="366" t="s">
        <v>3</v>
      </c>
      <c r="C22" s="367">
        <v>17124</v>
      </c>
      <c r="D22" s="367">
        <v>17314</v>
      </c>
      <c r="E22" s="368">
        <f t="shared" si="0"/>
        <v>0.9890262215548111</v>
      </c>
      <c r="F22" s="367">
        <v>17124</v>
      </c>
      <c r="G22" s="369">
        <v>28501</v>
      </c>
      <c r="H22" s="369">
        <v>28807</v>
      </c>
      <c r="I22" s="368">
        <f t="shared" si="1"/>
        <v>0.9893775818377478</v>
      </c>
      <c r="J22" s="367">
        <v>28501</v>
      </c>
    </row>
    <row r="27" ht="28.5" customHeight="1">
      <c r="F27" s="373"/>
    </row>
    <row r="28" ht="12.75">
      <c r="G28" s="374"/>
    </row>
    <row r="29" spans="3:6" ht="12.75">
      <c r="C29" s="374"/>
      <c r="D29" s="374"/>
      <c r="E29" s="374"/>
      <c r="F29" s="374"/>
    </row>
  </sheetData>
  <sheetProtection/>
  <mergeCells count="5">
    <mergeCell ref="A1:J1"/>
    <mergeCell ref="A2:A3"/>
    <mergeCell ref="B2:B3"/>
    <mergeCell ref="C2:F2"/>
    <mergeCell ref="G2:J2"/>
  </mergeCells>
  <printOptions/>
  <pageMargins left="0.56" right="0.16" top="0.64" bottom="0.44" header="0.5" footer="0.46"/>
  <pageSetup horizontalDpi="600" verticalDpi="600" orientation="portrait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3.625" style="0" customWidth="1"/>
    <col min="2" max="2" width="26.00390625" style="0" customWidth="1"/>
    <col min="3" max="3" width="13.375" style="0" customWidth="1"/>
    <col min="4" max="4" width="11.125" style="0" customWidth="1"/>
    <col min="5" max="5" width="13.00390625" style="159" customWidth="1"/>
    <col min="6" max="7" width="11.875" style="0" customWidth="1"/>
    <col min="8" max="11" width="9.625" style="0" customWidth="1"/>
    <col min="12" max="12" width="10.625" style="0" customWidth="1"/>
  </cols>
  <sheetData>
    <row r="1" spans="2:12" ht="30.75" customHeight="1" thickBot="1">
      <c r="B1" s="466" t="s">
        <v>466</v>
      </c>
      <c r="C1" s="466"/>
      <c r="D1" s="466"/>
      <c r="E1" s="466"/>
      <c r="F1" s="467"/>
      <c r="G1" s="467"/>
      <c r="H1" s="467"/>
      <c r="I1" s="467"/>
      <c r="J1" s="467"/>
      <c r="K1" s="467"/>
      <c r="L1" s="467"/>
    </row>
    <row r="2" spans="1:12" ht="17.25" customHeight="1" thickBot="1">
      <c r="A2" s="468" t="s">
        <v>160</v>
      </c>
      <c r="B2" s="471" t="s">
        <v>53</v>
      </c>
      <c r="C2" s="474" t="s">
        <v>223</v>
      </c>
      <c r="D2" s="477" t="s">
        <v>224</v>
      </c>
      <c r="E2" s="480" t="s">
        <v>225</v>
      </c>
      <c r="F2" s="481"/>
      <c r="G2" s="481"/>
      <c r="H2" s="481"/>
      <c r="I2" s="481"/>
      <c r="J2" s="481"/>
      <c r="K2" s="481"/>
      <c r="L2" s="482"/>
    </row>
    <row r="3" spans="1:12" ht="19.5" customHeight="1">
      <c r="A3" s="469"/>
      <c r="B3" s="472"/>
      <c r="C3" s="475"/>
      <c r="D3" s="478"/>
      <c r="E3" s="483" t="s">
        <v>226</v>
      </c>
      <c r="F3" s="485" t="s">
        <v>227</v>
      </c>
      <c r="G3" s="457" t="s">
        <v>228</v>
      </c>
      <c r="H3" s="459" t="s">
        <v>229</v>
      </c>
      <c r="I3" s="460"/>
      <c r="J3" s="461"/>
      <c r="K3" s="461"/>
      <c r="L3" s="462"/>
    </row>
    <row r="4" spans="1:12" ht="18.75" customHeight="1">
      <c r="A4" s="470"/>
      <c r="B4" s="473"/>
      <c r="C4" s="476"/>
      <c r="D4" s="479"/>
      <c r="E4" s="484"/>
      <c r="F4" s="486"/>
      <c r="G4" s="458"/>
      <c r="H4" s="175" t="s">
        <v>230</v>
      </c>
      <c r="I4" s="176" t="s">
        <v>231</v>
      </c>
      <c r="J4" s="176" t="s">
        <v>232</v>
      </c>
      <c r="K4" s="176" t="s">
        <v>233</v>
      </c>
      <c r="L4" s="177" t="s">
        <v>234</v>
      </c>
    </row>
    <row r="5" spans="1:12" ht="23.25" customHeight="1">
      <c r="A5" s="178">
        <v>1</v>
      </c>
      <c r="B5" s="15" t="s">
        <v>35</v>
      </c>
      <c r="C5" s="179">
        <f>D5+E5</f>
        <v>4049</v>
      </c>
      <c r="D5" s="180" t="s">
        <v>418</v>
      </c>
      <c r="E5" s="181" t="s">
        <v>467</v>
      </c>
      <c r="F5" s="182">
        <f>E5-G5</f>
        <v>2182</v>
      </c>
      <c r="G5" s="183" t="s">
        <v>468</v>
      </c>
      <c r="H5" s="184" t="s">
        <v>61</v>
      </c>
      <c r="I5" s="185">
        <v>227</v>
      </c>
      <c r="J5" s="186" t="s">
        <v>469</v>
      </c>
      <c r="K5" s="186" t="s">
        <v>470</v>
      </c>
      <c r="L5" s="187">
        <f>H5+I5+J5+K5</f>
        <v>1189</v>
      </c>
    </row>
    <row r="6" spans="1:12" ht="23.25" customHeight="1">
      <c r="A6" s="188">
        <v>2</v>
      </c>
      <c r="B6" s="243" t="s">
        <v>36</v>
      </c>
      <c r="C6" s="189">
        <f aca="true" t="shared" si="0" ref="C6:C23">D6+E6</f>
        <v>4462</v>
      </c>
      <c r="D6" s="190" t="s">
        <v>93</v>
      </c>
      <c r="E6" s="191" t="s">
        <v>471</v>
      </c>
      <c r="F6" s="192">
        <f aca="true" t="shared" si="1" ref="F6:F23">E6-G6</f>
        <v>2797</v>
      </c>
      <c r="G6" s="193" t="s">
        <v>472</v>
      </c>
      <c r="H6" s="194" t="s">
        <v>473</v>
      </c>
      <c r="I6" s="195">
        <v>227</v>
      </c>
      <c r="J6" s="192" t="s">
        <v>474</v>
      </c>
      <c r="K6" s="192" t="s">
        <v>475</v>
      </c>
      <c r="L6" s="196">
        <f aca="true" t="shared" si="2" ref="L6:L23">H6+I6+J6+K6</f>
        <v>980</v>
      </c>
    </row>
    <row r="7" spans="1:12" ht="23.25" customHeight="1">
      <c r="A7" s="178">
        <v>3</v>
      </c>
      <c r="B7" s="16" t="s">
        <v>37</v>
      </c>
      <c r="C7" s="179">
        <f t="shared" si="0"/>
        <v>11670</v>
      </c>
      <c r="D7" s="197" t="s">
        <v>476</v>
      </c>
      <c r="E7" s="181" t="s">
        <v>477</v>
      </c>
      <c r="F7" s="182">
        <f t="shared" si="1"/>
        <v>7342</v>
      </c>
      <c r="G7" s="183" t="s">
        <v>478</v>
      </c>
      <c r="H7" s="184" t="s">
        <v>479</v>
      </c>
      <c r="I7" s="185">
        <v>500</v>
      </c>
      <c r="J7" s="186" t="s">
        <v>480</v>
      </c>
      <c r="K7" s="186" t="s">
        <v>481</v>
      </c>
      <c r="L7" s="187">
        <f t="shared" si="2"/>
        <v>2761</v>
      </c>
    </row>
    <row r="8" spans="1:12" ht="23.25" customHeight="1">
      <c r="A8" s="188">
        <v>4</v>
      </c>
      <c r="B8" s="243" t="s">
        <v>38</v>
      </c>
      <c r="C8" s="189">
        <f t="shared" si="0"/>
        <v>23844</v>
      </c>
      <c r="D8" s="190" t="s">
        <v>482</v>
      </c>
      <c r="E8" s="191" t="s">
        <v>483</v>
      </c>
      <c r="F8" s="192">
        <f t="shared" si="1"/>
        <v>14929</v>
      </c>
      <c r="G8" s="193" t="s">
        <v>484</v>
      </c>
      <c r="H8" s="194" t="s">
        <v>485</v>
      </c>
      <c r="I8" s="195">
        <v>1097</v>
      </c>
      <c r="J8" s="192" t="s">
        <v>486</v>
      </c>
      <c r="K8" s="192" t="s">
        <v>487</v>
      </c>
      <c r="L8" s="196">
        <f t="shared" si="2"/>
        <v>5463</v>
      </c>
    </row>
    <row r="9" spans="1:12" ht="23.25" customHeight="1">
      <c r="A9" s="178">
        <v>5</v>
      </c>
      <c r="B9" s="16" t="s">
        <v>39</v>
      </c>
      <c r="C9" s="179">
        <f t="shared" si="0"/>
        <v>22624</v>
      </c>
      <c r="D9" s="197" t="s">
        <v>488</v>
      </c>
      <c r="E9" s="181" t="s">
        <v>489</v>
      </c>
      <c r="F9" s="182">
        <f t="shared" si="1"/>
        <v>14818</v>
      </c>
      <c r="G9" s="183" t="s">
        <v>490</v>
      </c>
      <c r="H9" s="184" t="s">
        <v>491</v>
      </c>
      <c r="I9" s="185">
        <v>886</v>
      </c>
      <c r="J9" s="186" t="s">
        <v>492</v>
      </c>
      <c r="K9" s="186" t="s">
        <v>493</v>
      </c>
      <c r="L9" s="187">
        <f t="shared" si="2"/>
        <v>4148</v>
      </c>
    </row>
    <row r="10" spans="1:12" ht="23.25" customHeight="1">
      <c r="A10" s="188">
        <v>6</v>
      </c>
      <c r="B10" s="243" t="s">
        <v>40</v>
      </c>
      <c r="C10" s="189">
        <f t="shared" si="0"/>
        <v>20864</v>
      </c>
      <c r="D10" s="190" t="s">
        <v>494</v>
      </c>
      <c r="E10" s="191" t="s">
        <v>495</v>
      </c>
      <c r="F10" s="192">
        <f t="shared" si="1"/>
        <v>13330</v>
      </c>
      <c r="G10" s="193" t="s">
        <v>496</v>
      </c>
      <c r="H10" s="194" t="s">
        <v>497</v>
      </c>
      <c r="I10" s="195">
        <v>586</v>
      </c>
      <c r="J10" s="192" t="s">
        <v>498</v>
      </c>
      <c r="K10" s="192" t="s">
        <v>499</v>
      </c>
      <c r="L10" s="196">
        <f t="shared" si="2"/>
        <v>3593</v>
      </c>
    </row>
    <row r="11" spans="1:12" ht="23.25" customHeight="1">
      <c r="A11" s="178">
        <v>7</v>
      </c>
      <c r="B11" s="16" t="s">
        <v>41</v>
      </c>
      <c r="C11" s="179">
        <f t="shared" si="0"/>
        <v>8042</v>
      </c>
      <c r="D11" s="197" t="s">
        <v>500</v>
      </c>
      <c r="E11" s="181" t="s">
        <v>501</v>
      </c>
      <c r="F11" s="182">
        <f t="shared" si="1"/>
        <v>4873</v>
      </c>
      <c r="G11" s="183" t="s">
        <v>502</v>
      </c>
      <c r="H11" s="184" t="s">
        <v>503</v>
      </c>
      <c r="I11" s="185">
        <v>473</v>
      </c>
      <c r="J11" s="186" t="s">
        <v>504</v>
      </c>
      <c r="K11" s="186" t="s">
        <v>505</v>
      </c>
      <c r="L11" s="187">
        <f t="shared" si="2"/>
        <v>2020</v>
      </c>
    </row>
    <row r="12" spans="1:12" ht="23.25" customHeight="1">
      <c r="A12" s="188">
        <v>8</v>
      </c>
      <c r="B12" s="243" t="s">
        <v>42</v>
      </c>
      <c r="C12" s="189">
        <f t="shared" si="0"/>
        <v>5035</v>
      </c>
      <c r="D12" s="190" t="s">
        <v>91</v>
      </c>
      <c r="E12" s="191" t="s">
        <v>506</v>
      </c>
      <c r="F12" s="192">
        <f t="shared" si="1"/>
        <v>2906</v>
      </c>
      <c r="G12" s="193" t="s">
        <v>507</v>
      </c>
      <c r="H12" s="194" t="s">
        <v>404</v>
      </c>
      <c r="I12" s="195">
        <v>232</v>
      </c>
      <c r="J12" s="192" t="s">
        <v>96</v>
      </c>
      <c r="K12" s="192" t="s">
        <v>508</v>
      </c>
      <c r="L12" s="196">
        <f t="shared" si="2"/>
        <v>1195</v>
      </c>
    </row>
    <row r="13" spans="1:12" ht="23.25" customHeight="1">
      <c r="A13" s="178">
        <v>9</v>
      </c>
      <c r="B13" s="16" t="s">
        <v>43</v>
      </c>
      <c r="C13" s="179">
        <f t="shared" si="0"/>
        <v>9568</v>
      </c>
      <c r="D13" s="197" t="s">
        <v>476</v>
      </c>
      <c r="E13" s="181" t="s">
        <v>509</v>
      </c>
      <c r="F13" s="182">
        <f t="shared" si="1"/>
        <v>6090</v>
      </c>
      <c r="G13" s="183" t="s">
        <v>510</v>
      </c>
      <c r="H13" s="184" t="s">
        <v>511</v>
      </c>
      <c r="I13" s="185">
        <v>408</v>
      </c>
      <c r="J13" s="186" t="s">
        <v>512</v>
      </c>
      <c r="K13" s="186" t="s">
        <v>513</v>
      </c>
      <c r="L13" s="187">
        <f t="shared" si="2"/>
        <v>1887</v>
      </c>
    </row>
    <row r="14" spans="1:12" ht="23.25" customHeight="1">
      <c r="A14" s="188">
        <v>10</v>
      </c>
      <c r="B14" s="243" t="s">
        <v>44</v>
      </c>
      <c r="C14" s="189">
        <f t="shared" si="0"/>
        <v>3135</v>
      </c>
      <c r="D14" s="190" t="s">
        <v>95</v>
      </c>
      <c r="E14" s="191" t="s">
        <v>514</v>
      </c>
      <c r="F14" s="192">
        <f t="shared" si="1"/>
        <v>1856</v>
      </c>
      <c r="G14" s="193" t="s">
        <v>515</v>
      </c>
      <c r="H14" s="194" t="s">
        <v>516</v>
      </c>
      <c r="I14" s="195">
        <v>190</v>
      </c>
      <c r="J14" s="192" t="s">
        <v>517</v>
      </c>
      <c r="K14" s="192" t="s">
        <v>83</v>
      </c>
      <c r="L14" s="196">
        <f t="shared" si="2"/>
        <v>841</v>
      </c>
    </row>
    <row r="15" spans="1:12" ht="23.25" customHeight="1">
      <c r="A15" s="178">
        <v>11</v>
      </c>
      <c r="B15" s="16" t="s">
        <v>45</v>
      </c>
      <c r="C15" s="179">
        <f t="shared" si="0"/>
        <v>5783</v>
      </c>
      <c r="D15" s="197" t="s">
        <v>518</v>
      </c>
      <c r="E15" s="181" t="s">
        <v>519</v>
      </c>
      <c r="F15" s="182">
        <f t="shared" si="1"/>
        <v>3687</v>
      </c>
      <c r="G15" s="183" t="s">
        <v>520</v>
      </c>
      <c r="H15" s="184" t="s">
        <v>521</v>
      </c>
      <c r="I15" s="185">
        <v>170</v>
      </c>
      <c r="J15" s="186" t="s">
        <v>522</v>
      </c>
      <c r="K15" s="186" t="s">
        <v>523</v>
      </c>
      <c r="L15" s="187">
        <f t="shared" si="2"/>
        <v>1060</v>
      </c>
    </row>
    <row r="16" spans="1:12" ht="23.25" customHeight="1">
      <c r="A16" s="188">
        <v>12</v>
      </c>
      <c r="B16" s="243" t="s">
        <v>46</v>
      </c>
      <c r="C16" s="189">
        <f t="shared" si="0"/>
        <v>8339</v>
      </c>
      <c r="D16" s="190" t="s">
        <v>90</v>
      </c>
      <c r="E16" s="191" t="s">
        <v>524</v>
      </c>
      <c r="F16" s="192">
        <f t="shared" si="1"/>
        <v>5104</v>
      </c>
      <c r="G16" s="193" t="s">
        <v>525</v>
      </c>
      <c r="H16" s="194" t="s">
        <v>526</v>
      </c>
      <c r="I16" s="195">
        <v>349</v>
      </c>
      <c r="J16" s="192" t="s">
        <v>359</v>
      </c>
      <c r="K16" s="192" t="s">
        <v>527</v>
      </c>
      <c r="L16" s="196">
        <f t="shared" si="2"/>
        <v>1752</v>
      </c>
    </row>
    <row r="17" spans="1:12" ht="23.25" customHeight="1">
      <c r="A17" s="178">
        <v>13</v>
      </c>
      <c r="B17" s="16" t="s">
        <v>47</v>
      </c>
      <c r="C17" s="179">
        <f t="shared" si="0"/>
        <v>3449</v>
      </c>
      <c r="D17" s="197" t="s">
        <v>528</v>
      </c>
      <c r="E17" s="181" t="s">
        <v>529</v>
      </c>
      <c r="F17" s="182">
        <f t="shared" si="1"/>
        <v>1912</v>
      </c>
      <c r="G17" s="183" t="s">
        <v>530</v>
      </c>
      <c r="H17" s="184" t="s">
        <v>531</v>
      </c>
      <c r="I17" s="185">
        <v>210</v>
      </c>
      <c r="J17" s="186" t="s">
        <v>86</v>
      </c>
      <c r="K17" s="186" t="s">
        <v>532</v>
      </c>
      <c r="L17" s="187">
        <f t="shared" si="2"/>
        <v>987</v>
      </c>
    </row>
    <row r="18" spans="1:12" ht="23.25" customHeight="1">
      <c r="A18" s="188">
        <v>14</v>
      </c>
      <c r="B18" s="243" t="s">
        <v>48</v>
      </c>
      <c r="C18" s="189">
        <f t="shared" si="0"/>
        <v>6032</v>
      </c>
      <c r="D18" s="190" t="s">
        <v>533</v>
      </c>
      <c r="E18" s="191" t="s">
        <v>534</v>
      </c>
      <c r="F18" s="192">
        <f t="shared" si="1"/>
        <v>3735</v>
      </c>
      <c r="G18" s="193" t="s">
        <v>535</v>
      </c>
      <c r="H18" s="194" t="s">
        <v>536</v>
      </c>
      <c r="I18" s="195">
        <v>260</v>
      </c>
      <c r="J18" s="192" t="s">
        <v>537</v>
      </c>
      <c r="K18" s="192" t="s">
        <v>538</v>
      </c>
      <c r="L18" s="196">
        <f t="shared" si="2"/>
        <v>1181</v>
      </c>
    </row>
    <row r="19" spans="1:12" ht="23.25" customHeight="1">
      <c r="A19" s="178">
        <v>15</v>
      </c>
      <c r="B19" s="16" t="s">
        <v>49</v>
      </c>
      <c r="C19" s="179">
        <f t="shared" si="0"/>
        <v>5748</v>
      </c>
      <c r="D19" s="197" t="s">
        <v>539</v>
      </c>
      <c r="E19" s="181" t="s">
        <v>540</v>
      </c>
      <c r="F19" s="182">
        <f t="shared" si="1"/>
        <v>3567</v>
      </c>
      <c r="G19" s="183" t="s">
        <v>541</v>
      </c>
      <c r="H19" s="184" t="s">
        <v>462</v>
      </c>
      <c r="I19" s="185">
        <v>277</v>
      </c>
      <c r="J19" s="186" t="s">
        <v>542</v>
      </c>
      <c r="K19" s="186" t="s">
        <v>543</v>
      </c>
      <c r="L19" s="187">
        <f t="shared" si="2"/>
        <v>1376</v>
      </c>
    </row>
    <row r="20" spans="1:12" ht="23.25" customHeight="1">
      <c r="A20" s="188">
        <v>16</v>
      </c>
      <c r="B20" s="243" t="s">
        <v>50</v>
      </c>
      <c r="C20" s="189">
        <f t="shared" si="0"/>
        <v>4097</v>
      </c>
      <c r="D20" s="190" t="s">
        <v>67</v>
      </c>
      <c r="E20" s="191" t="s">
        <v>544</v>
      </c>
      <c r="F20" s="192">
        <f t="shared" si="1"/>
        <v>2417</v>
      </c>
      <c r="G20" s="193" t="s">
        <v>545</v>
      </c>
      <c r="H20" s="194" t="s">
        <v>546</v>
      </c>
      <c r="I20" s="195">
        <v>183</v>
      </c>
      <c r="J20" s="192" t="s">
        <v>547</v>
      </c>
      <c r="K20" s="192" t="s">
        <v>548</v>
      </c>
      <c r="L20" s="196">
        <f t="shared" si="2"/>
        <v>802</v>
      </c>
    </row>
    <row r="21" spans="1:12" ht="23.25" customHeight="1">
      <c r="A21" s="178">
        <v>17</v>
      </c>
      <c r="B21" s="16" t="s">
        <v>51</v>
      </c>
      <c r="C21" s="179">
        <f t="shared" si="0"/>
        <v>6228</v>
      </c>
      <c r="D21" s="197" t="s">
        <v>549</v>
      </c>
      <c r="E21" s="181" t="s">
        <v>550</v>
      </c>
      <c r="F21" s="182">
        <f t="shared" si="1"/>
        <v>3284</v>
      </c>
      <c r="G21" s="183" t="s">
        <v>551</v>
      </c>
      <c r="H21" s="184" t="s">
        <v>552</v>
      </c>
      <c r="I21" s="185">
        <v>251</v>
      </c>
      <c r="J21" s="186" t="s">
        <v>553</v>
      </c>
      <c r="K21" s="186" t="s">
        <v>553</v>
      </c>
      <c r="L21" s="187">
        <f t="shared" si="2"/>
        <v>1657</v>
      </c>
    </row>
    <row r="22" spans="1:12" ht="23.25" customHeight="1">
      <c r="A22" s="188">
        <v>18</v>
      </c>
      <c r="B22" s="198" t="s">
        <v>52</v>
      </c>
      <c r="C22" s="189">
        <f t="shared" si="0"/>
        <v>10744</v>
      </c>
      <c r="D22" s="190" t="s">
        <v>61</v>
      </c>
      <c r="E22" s="191" t="s">
        <v>554</v>
      </c>
      <c r="F22" s="192">
        <f t="shared" si="1"/>
        <v>6822</v>
      </c>
      <c r="G22" s="193" t="s">
        <v>555</v>
      </c>
      <c r="H22" s="194" t="s">
        <v>556</v>
      </c>
      <c r="I22" s="195">
        <v>470</v>
      </c>
      <c r="J22" s="192" t="s">
        <v>361</v>
      </c>
      <c r="K22" s="192" t="s">
        <v>557</v>
      </c>
      <c r="L22" s="196">
        <f t="shared" si="2"/>
        <v>2197</v>
      </c>
    </row>
    <row r="23" spans="1:12" ht="27.75" customHeight="1" thickBot="1">
      <c r="A23" s="463" t="s">
        <v>1</v>
      </c>
      <c r="B23" s="464"/>
      <c r="C23" s="199">
        <f t="shared" si="0"/>
        <v>163713</v>
      </c>
      <c r="D23" s="200">
        <v>3223</v>
      </c>
      <c r="E23" s="201">
        <v>160490</v>
      </c>
      <c r="F23" s="202">
        <f t="shared" si="1"/>
        <v>101651</v>
      </c>
      <c r="G23" s="203">
        <v>58839</v>
      </c>
      <c r="H23" s="204">
        <v>6358</v>
      </c>
      <c r="I23" s="205">
        <v>6996</v>
      </c>
      <c r="J23" s="205">
        <v>11185</v>
      </c>
      <c r="K23" s="205">
        <v>10550</v>
      </c>
      <c r="L23" s="206">
        <f t="shared" si="2"/>
        <v>35089</v>
      </c>
    </row>
    <row r="24" spans="2:5" ht="12.75">
      <c r="B24" s="465"/>
      <c r="C24" s="465"/>
      <c r="D24" s="465"/>
      <c r="E24" s="465"/>
    </row>
    <row r="25" ht="15.75">
      <c r="E25" s="207"/>
    </row>
  </sheetData>
  <sheetProtection/>
  <mergeCells count="12">
    <mergeCell ref="E3:E4"/>
    <mergeCell ref="F3:F4"/>
    <mergeCell ref="G3:G4"/>
    <mergeCell ref="H3:L3"/>
    <mergeCell ref="A23:B23"/>
    <mergeCell ref="B24:E24"/>
    <mergeCell ref="B1:L1"/>
    <mergeCell ref="A2:A4"/>
    <mergeCell ref="B2:B4"/>
    <mergeCell ref="C2:C4"/>
    <mergeCell ref="D2:D4"/>
    <mergeCell ref="E2:L2"/>
  </mergeCells>
  <printOptions/>
  <pageMargins left="0.72" right="0.16" top="0.31" bottom="0.18" header="0.28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A1" sqref="A1:L29"/>
    </sheetView>
  </sheetViews>
  <sheetFormatPr defaultColWidth="9.00390625" defaultRowHeight="12.75"/>
  <cols>
    <col min="1" max="1" width="4.625" style="106" customWidth="1"/>
    <col min="2" max="2" width="19.25390625" style="106" customWidth="1"/>
    <col min="3" max="3" width="11.75390625" style="106" customWidth="1"/>
    <col min="4" max="4" width="9.375" style="106" customWidth="1"/>
    <col min="5" max="5" width="9.875" style="106" customWidth="1"/>
    <col min="6" max="6" width="9.375" style="106" customWidth="1"/>
    <col min="7" max="7" width="14.875" style="106" customWidth="1"/>
    <col min="8" max="8" width="13.25390625" style="106" customWidth="1"/>
    <col min="9" max="9" width="13.75390625" style="106" customWidth="1"/>
    <col min="10" max="10" width="10.875" style="106" customWidth="1"/>
    <col min="11" max="11" width="11.00390625" style="106" customWidth="1"/>
    <col min="12" max="12" width="12.25390625" style="106" customWidth="1"/>
    <col min="13" max="16384" width="9.125" style="106" customWidth="1"/>
  </cols>
  <sheetData>
    <row r="1" spans="2:11" ht="18" customHeight="1">
      <c r="B1" s="407" t="s">
        <v>343</v>
      </c>
      <c r="C1" s="407"/>
      <c r="D1" s="407"/>
      <c r="E1" s="407"/>
      <c r="F1" s="407"/>
      <c r="G1" s="407"/>
      <c r="H1" s="407"/>
      <c r="I1" s="408"/>
      <c r="J1" s="408"/>
      <c r="K1" s="408"/>
    </row>
    <row r="2" spans="1:12" ht="18" customHeight="1">
      <c r="A2" s="407" t="s">
        <v>344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</row>
    <row r="3" spans="1:12" ht="18" customHeight="1">
      <c r="A3" s="409" t="s">
        <v>345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</row>
    <row r="4" ht="18">
      <c r="C4" s="304"/>
    </row>
    <row r="5" spans="1:6" ht="14.25" customHeight="1" hidden="1">
      <c r="A5" s="305"/>
      <c r="B5" s="305"/>
      <c r="C5" s="305"/>
      <c r="D5" s="305"/>
      <c r="E5" s="305"/>
      <c r="F5" s="305"/>
    </row>
    <row r="6" spans="2:9" ht="18" customHeight="1">
      <c r="B6" s="411" t="s">
        <v>560</v>
      </c>
      <c r="C6" s="412"/>
      <c r="D6" s="412"/>
      <c r="E6" s="412"/>
      <c r="F6" s="408"/>
      <c r="G6" s="408"/>
      <c r="H6" s="408"/>
      <c r="I6" s="408"/>
    </row>
    <row r="7" spans="2:5" ht="18.75" thickBot="1">
      <c r="B7" s="306"/>
      <c r="C7" s="307"/>
      <c r="D7" s="307"/>
      <c r="E7" s="307"/>
    </row>
    <row r="8" spans="1:14" ht="26.25" customHeight="1">
      <c r="A8" s="401" t="s">
        <v>160</v>
      </c>
      <c r="B8" s="404" t="s">
        <v>53</v>
      </c>
      <c r="C8" s="395" t="s">
        <v>346</v>
      </c>
      <c r="D8" s="395" t="s">
        <v>347</v>
      </c>
      <c r="E8" s="395" t="s">
        <v>348</v>
      </c>
      <c r="F8" s="395" t="s">
        <v>349</v>
      </c>
      <c r="G8" s="395" t="s">
        <v>350</v>
      </c>
      <c r="H8" s="398" t="s">
        <v>351</v>
      </c>
      <c r="I8" s="387" t="s">
        <v>561</v>
      </c>
      <c r="J8" s="388"/>
      <c r="K8" s="388"/>
      <c r="L8" s="389"/>
      <c r="N8" s="308"/>
    </row>
    <row r="9" spans="1:12" ht="15.75" customHeight="1">
      <c r="A9" s="402"/>
      <c r="B9" s="405"/>
      <c r="C9" s="396"/>
      <c r="D9" s="396"/>
      <c r="E9" s="396"/>
      <c r="F9" s="396"/>
      <c r="G9" s="396"/>
      <c r="H9" s="399"/>
      <c r="I9" s="390" t="s">
        <v>352</v>
      </c>
      <c r="J9" s="391"/>
      <c r="K9" s="392"/>
      <c r="L9" s="393" t="s">
        <v>353</v>
      </c>
    </row>
    <row r="10" spans="1:12" ht="16.5" customHeight="1" thickBot="1">
      <c r="A10" s="403"/>
      <c r="B10" s="406"/>
      <c r="C10" s="397"/>
      <c r="D10" s="397"/>
      <c r="E10" s="397"/>
      <c r="F10" s="397"/>
      <c r="G10" s="397"/>
      <c r="H10" s="400"/>
      <c r="I10" s="309" t="s">
        <v>223</v>
      </c>
      <c r="J10" s="310" t="s">
        <v>354</v>
      </c>
      <c r="K10" s="310" t="s">
        <v>355</v>
      </c>
      <c r="L10" s="394"/>
    </row>
    <row r="11" spans="1:12" ht="18">
      <c r="A11" s="311">
        <v>1</v>
      </c>
      <c r="B11" s="312" t="s">
        <v>152</v>
      </c>
      <c r="C11" s="313">
        <v>17</v>
      </c>
      <c r="D11" s="313">
        <v>3</v>
      </c>
      <c r="E11" s="313">
        <v>175</v>
      </c>
      <c r="F11" s="313">
        <v>254</v>
      </c>
      <c r="G11" s="314">
        <v>449</v>
      </c>
      <c r="H11" s="315">
        <v>418</v>
      </c>
      <c r="I11" s="316">
        <v>449</v>
      </c>
      <c r="J11" s="317">
        <f>I11-K11</f>
        <v>429</v>
      </c>
      <c r="K11" s="317">
        <v>20</v>
      </c>
      <c r="L11" s="318">
        <v>418</v>
      </c>
    </row>
    <row r="12" spans="1:12" ht="18">
      <c r="A12" s="319">
        <v>2</v>
      </c>
      <c r="B12" s="320" t="s">
        <v>113</v>
      </c>
      <c r="C12" s="321">
        <v>1</v>
      </c>
      <c r="D12" s="321">
        <v>0</v>
      </c>
      <c r="E12" s="321">
        <v>85</v>
      </c>
      <c r="F12" s="321">
        <v>199</v>
      </c>
      <c r="G12" s="322">
        <v>285</v>
      </c>
      <c r="H12" s="323">
        <v>272</v>
      </c>
      <c r="I12" s="324">
        <v>285</v>
      </c>
      <c r="J12" s="325">
        <f aca="true" t="shared" si="0" ref="J12:J29">I12-K12</f>
        <v>284</v>
      </c>
      <c r="K12" s="325">
        <v>1</v>
      </c>
      <c r="L12" s="326">
        <v>272</v>
      </c>
    </row>
    <row r="13" spans="1:12" ht="18">
      <c r="A13" s="327">
        <v>3</v>
      </c>
      <c r="B13" s="328" t="s">
        <v>356</v>
      </c>
      <c r="C13" s="329">
        <v>10</v>
      </c>
      <c r="D13" s="329">
        <v>0</v>
      </c>
      <c r="E13" s="329">
        <v>248</v>
      </c>
      <c r="F13" s="329">
        <v>460</v>
      </c>
      <c r="G13" s="256">
        <v>718</v>
      </c>
      <c r="H13" s="330">
        <v>681</v>
      </c>
      <c r="I13" s="331">
        <v>718</v>
      </c>
      <c r="J13" s="317">
        <f t="shared" si="0"/>
        <v>708</v>
      </c>
      <c r="K13" s="317">
        <v>10</v>
      </c>
      <c r="L13" s="332">
        <v>681</v>
      </c>
    </row>
    <row r="14" spans="1:12" ht="18">
      <c r="A14" s="319">
        <v>4</v>
      </c>
      <c r="B14" s="320" t="s">
        <v>115</v>
      </c>
      <c r="C14" s="321">
        <v>12</v>
      </c>
      <c r="D14" s="321">
        <v>0</v>
      </c>
      <c r="E14" s="321">
        <v>221</v>
      </c>
      <c r="F14" s="321">
        <v>492</v>
      </c>
      <c r="G14" s="322">
        <v>725</v>
      </c>
      <c r="H14" s="323">
        <v>676</v>
      </c>
      <c r="I14" s="324">
        <v>725</v>
      </c>
      <c r="J14" s="325">
        <f t="shared" si="0"/>
        <v>713</v>
      </c>
      <c r="K14" s="325">
        <v>12</v>
      </c>
      <c r="L14" s="326">
        <v>676</v>
      </c>
    </row>
    <row r="15" spans="1:12" ht="18">
      <c r="A15" s="327">
        <v>5</v>
      </c>
      <c r="B15" s="328" t="s">
        <v>116</v>
      </c>
      <c r="C15" s="329">
        <v>35</v>
      </c>
      <c r="D15" s="329">
        <v>0</v>
      </c>
      <c r="E15" s="329">
        <v>525</v>
      </c>
      <c r="F15" s="329">
        <v>688</v>
      </c>
      <c r="G15" s="256">
        <v>1248</v>
      </c>
      <c r="H15" s="330">
        <v>1141</v>
      </c>
      <c r="I15" s="331">
        <v>1248</v>
      </c>
      <c r="J15" s="317">
        <f t="shared" si="0"/>
        <v>1213</v>
      </c>
      <c r="K15" s="317">
        <v>35</v>
      </c>
      <c r="L15" s="332">
        <v>1141</v>
      </c>
    </row>
    <row r="16" spans="1:12" ht="18">
      <c r="A16" s="319">
        <v>6</v>
      </c>
      <c r="B16" s="320" t="s">
        <v>40</v>
      </c>
      <c r="C16" s="321">
        <v>12</v>
      </c>
      <c r="D16" s="321">
        <v>8</v>
      </c>
      <c r="E16" s="321">
        <v>366</v>
      </c>
      <c r="F16" s="321">
        <v>621</v>
      </c>
      <c r="G16" s="322">
        <v>1007</v>
      </c>
      <c r="H16" s="323">
        <v>944</v>
      </c>
      <c r="I16" s="324">
        <v>1007</v>
      </c>
      <c r="J16" s="325">
        <f t="shared" si="0"/>
        <v>987</v>
      </c>
      <c r="K16" s="325">
        <v>20</v>
      </c>
      <c r="L16" s="326">
        <v>944</v>
      </c>
    </row>
    <row r="17" spans="1:12" ht="18">
      <c r="A17" s="327">
        <v>7</v>
      </c>
      <c r="B17" s="328" t="s">
        <v>41</v>
      </c>
      <c r="C17" s="329">
        <v>6</v>
      </c>
      <c r="D17" s="329">
        <v>3</v>
      </c>
      <c r="E17" s="329">
        <v>125</v>
      </c>
      <c r="F17" s="329">
        <v>199</v>
      </c>
      <c r="G17" s="256">
        <v>333</v>
      </c>
      <c r="H17" s="330">
        <v>311</v>
      </c>
      <c r="I17" s="331">
        <v>333</v>
      </c>
      <c r="J17" s="317">
        <f t="shared" si="0"/>
        <v>324</v>
      </c>
      <c r="K17" s="317">
        <v>9</v>
      </c>
      <c r="L17" s="332">
        <v>311</v>
      </c>
    </row>
    <row r="18" spans="1:14" ht="18">
      <c r="A18" s="319">
        <v>8</v>
      </c>
      <c r="B18" s="320" t="s">
        <v>42</v>
      </c>
      <c r="C18" s="321">
        <v>3</v>
      </c>
      <c r="D18" s="321">
        <v>0</v>
      </c>
      <c r="E18" s="321">
        <v>80</v>
      </c>
      <c r="F18" s="321">
        <v>165</v>
      </c>
      <c r="G18" s="322">
        <v>248</v>
      </c>
      <c r="H18" s="323">
        <v>231</v>
      </c>
      <c r="I18" s="324">
        <v>248</v>
      </c>
      <c r="J18" s="325">
        <f t="shared" si="0"/>
        <v>245</v>
      </c>
      <c r="K18" s="325">
        <v>3</v>
      </c>
      <c r="L18" s="326">
        <v>231</v>
      </c>
      <c r="N18" s="333"/>
    </row>
    <row r="19" spans="1:12" ht="18">
      <c r="A19" s="327">
        <v>9</v>
      </c>
      <c r="B19" s="328" t="s">
        <v>43</v>
      </c>
      <c r="C19" s="329">
        <v>1</v>
      </c>
      <c r="D19" s="329">
        <v>4</v>
      </c>
      <c r="E19" s="329">
        <v>88</v>
      </c>
      <c r="F19" s="329">
        <v>134</v>
      </c>
      <c r="G19" s="256">
        <v>227</v>
      </c>
      <c r="H19" s="330">
        <v>216</v>
      </c>
      <c r="I19" s="331">
        <v>227</v>
      </c>
      <c r="J19" s="317">
        <f t="shared" si="0"/>
        <v>222</v>
      </c>
      <c r="K19" s="317">
        <v>5</v>
      </c>
      <c r="L19" s="332">
        <v>216</v>
      </c>
    </row>
    <row r="20" spans="1:12" ht="18">
      <c r="A20" s="319">
        <v>10</v>
      </c>
      <c r="B20" s="320" t="s">
        <v>44</v>
      </c>
      <c r="C20" s="321">
        <v>9</v>
      </c>
      <c r="D20" s="321">
        <v>0</v>
      </c>
      <c r="E20" s="321">
        <v>124</v>
      </c>
      <c r="F20" s="321">
        <v>217</v>
      </c>
      <c r="G20" s="322">
        <v>350</v>
      </c>
      <c r="H20" s="323">
        <v>332</v>
      </c>
      <c r="I20" s="324">
        <v>350</v>
      </c>
      <c r="J20" s="325">
        <f t="shared" si="0"/>
        <v>341</v>
      </c>
      <c r="K20" s="325">
        <v>9</v>
      </c>
      <c r="L20" s="326">
        <v>332</v>
      </c>
    </row>
    <row r="21" spans="1:12" ht="18">
      <c r="A21" s="327">
        <v>11</v>
      </c>
      <c r="B21" s="328" t="s">
        <v>45</v>
      </c>
      <c r="C21" s="329">
        <v>5</v>
      </c>
      <c r="D21" s="329">
        <v>7</v>
      </c>
      <c r="E21" s="329">
        <v>92</v>
      </c>
      <c r="F21" s="329">
        <v>145</v>
      </c>
      <c r="G21" s="256">
        <v>249</v>
      </c>
      <c r="H21" s="330">
        <v>235</v>
      </c>
      <c r="I21" s="331">
        <v>249</v>
      </c>
      <c r="J21" s="317">
        <f t="shared" si="0"/>
        <v>237</v>
      </c>
      <c r="K21" s="317">
        <v>12</v>
      </c>
      <c r="L21" s="332">
        <v>235</v>
      </c>
    </row>
    <row r="22" spans="1:12" ht="18">
      <c r="A22" s="319">
        <v>12</v>
      </c>
      <c r="B22" s="320" t="s">
        <v>46</v>
      </c>
      <c r="C22" s="321">
        <v>5</v>
      </c>
      <c r="D22" s="321">
        <v>0</v>
      </c>
      <c r="E22" s="321">
        <v>236</v>
      </c>
      <c r="F22" s="321">
        <v>461</v>
      </c>
      <c r="G22" s="322">
        <v>702</v>
      </c>
      <c r="H22" s="323">
        <v>653</v>
      </c>
      <c r="I22" s="324">
        <v>702</v>
      </c>
      <c r="J22" s="325">
        <f t="shared" si="0"/>
        <v>697</v>
      </c>
      <c r="K22" s="325">
        <v>5</v>
      </c>
      <c r="L22" s="326">
        <v>653</v>
      </c>
    </row>
    <row r="23" spans="1:12" ht="18">
      <c r="A23" s="327">
        <v>13</v>
      </c>
      <c r="B23" s="328" t="s">
        <v>47</v>
      </c>
      <c r="C23" s="329">
        <v>25</v>
      </c>
      <c r="D23" s="329">
        <v>0</v>
      </c>
      <c r="E23" s="329">
        <v>142</v>
      </c>
      <c r="F23" s="329">
        <v>254</v>
      </c>
      <c r="G23" s="256">
        <v>421</v>
      </c>
      <c r="H23" s="330">
        <v>391</v>
      </c>
      <c r="I23" s="331">
        <v>421</v>
      </c>
      <c r="J23" s="317">
        <f t="shared" si="0"/>
        <v>396</v>
      </c>
      <c r="K23" s="317">
        <v>25</v>
      </c>
      <c r="L23" s="332">
        <v>391</v>
      </c>
    </row>
    <row r="24" spans="1:12" ht="18">
      <c r="A24" s="319">
        <v>14</v>
      </c>
      <c r="B24" s="320" t="s">
        <v>48</v>
      </c>
      <c r="C24" s="321">
        <v>15</v>
      </c>
      <c r="D24" s="321">
        <v>10</v>
      </c>
      <c r="E24" s="321">
        <v>179</v>
      </c>
      <c r="F24" s="321">
        <v>316</v>
      </c>
      <c r="G24" s="322">
        <v>520</v>
      </c>
      <c r="H24" s="323">
        <v>475</v>
      </c>
      <c r="I24" s="324">
        <v>520</v>
      </c>
      <c r="J24" s="325">
        <f t="shared" si="0"/>
        <v>495</v>
      </c>
      <c r="K24" s="325">
        <v>25</v>
      </c>
      <c r="L24" s="326">
        <v>475</v>
      </c>
    </row>
    <row r="25" spans="1:12" ht="18">
      <c r="A25" s="327">
        <v>15</v>
      </c>
      <c r="B25" s="328" t="s">
        <v>49</v>
      </c>
      <c r="C25" s="329">
        <v>8</v>
      </c>
      <c r="D25" s="329">
        <v>6</v>
      </c>
      <c r="E25" s="329">
        <v>86</v>
      </c>
      <c r="F25" s="329">
        <v>208</v>
      </c>
      <c r="G25" s="256">
        <v>308</v>
      </c>
      <c r="H25" s="330">
        <v>289</v>
      </c>
      <c r="I25" s="331">
        <v>308</v>
      </c>
      <c r="J25" s="317">
        <f t="shared" si="0"/>
        <v>294</v>
      </c>
      <c r="K25" s="317">
        <v>14</v>
      </c>
      <c r="L25" s="332">
        <v>289</v>
      </c>
    </row>
    <row r="26" spans="1:12" ht="18">
      <c r="A26" s="319">
        <v>16</v>
      </c>
      <c r="B26" s="320" t="s">
        <v>50</v>
      </c>
      <c r="C26" s="321">
        <v>1</v>
      </c>
      <c r="D26" s="321">
        <v>0</v>
      </c>
      <c r="E26" s="321">
        <v>43</v>
      </c>
      <c r="F26" s="321">
        <v>71</v>
      </c>
      <c r="G26" s="322">
        <v>115</v>
      </c>
      <c r="H26" s="323">
        <v>111</v>
      </c>
      <c r="I26" s="324">
        <v>115</v>
      </c>
      <c r="J26" s="325">
        <f t="shared" si="0"/>
        <v>114</v>
      </c>
      <c r="K26" s="325">
        <v>1</v>
      </c>
      <c r="L26" s="326">
        <v>111</v>
      </c>
    </row>
    <row r="27" spans="1:12" ht="18">
      <c r="A27" s="327">
        <v>17</v>
      </c>
      <c r="B27" s="328" t="s">
        <v>51</v>
      </c>
      <c r="C27" s="329">
        <v>10</v>
      </c>
      <c r="D27" s="329">
        <v>7</v>
      </c>
      <c r="E27" s="329">
        <v>206</v>
      </c>
      <c r="F27" s="329">
        <v>452</v>
      </c>
      <c r="G27" s="256">
        <v>675</v>
      </c>
      <c r="H27" s="330">
        <v>637</v>
      </c>
      <c r="I27" s="331">
        <v>675</v>
      </c>
      <c r="J27" s="317">
        <f t="shared" si="0"/>
        <v>658</v>
      </c>
      <c r="K27" s="317">
        <v>17</v>
      </c>
      <c r="L27" s="332">
        <v>637</v>
      </c>
    </row>
    <row r="28" spans="1:12" ht="18">
      <c r="A28" s="319">
        <v>18</v>
      </c>
      <c r="B28" s="320" t="s">
        <v>52</v>
      </c>
      <c r="C28" s="321">
        <v>5</v>
      </c>
      <c r="D28" s="321">
        <v>0</v>
      </c>
      <c r="E28" s="321">
        <v>103</v>
      </c>
      <c r="F28" s="321">
        <v>175</v>
      </c>
      <c r="G28" s="322">
        <v>283</v>
      </c>
      <c r="H28" s="323">
        <v>267</v>
      </c>
      <c r="I28" s="324">
        <v>283</v>
      </c>
      <c r="J28" s="325">
        <f t="shared" si="0"/>
        <v>278</v>
      </c>
      <c r="K28" s="325">
        <v>5</v>
      </c>
      <c r="L28" s="326">
        <v>267</v>
      </c>
    </row>
    <row r="29" spans="1:12" ht="30" customHeight="1" thickBot="1">
      <c r="A29" s="334"/>
      <c r="B29" s="335" t="s">
        <v>3</v>
      </c>
      <c r="C29" s="336">
        <v>180</v>
      </c>
      <c r="D29" s="336">
        <v>48</v>
      </c>
      <c r="E29" s="336">
        <v>3124</v>
      </c>
      <c r="F29" s="336">
        <v>5511</v>
      </c>
      <c r="G29" s="336">
        <v>8863</v>
      </c>
      <c r="H29" s="336">
        <v>8280</v>
      </c>
      <c r="I29" s="337">
        <v>8863</v>
      </c>
      <c r="J29" s="338">
        <f t="shared" si="0"/>
        <v>8635</v>
      </c>
      <c r="K29" s="338">
        <v>228</v>
      </c>
      <c r="L29" s="339">
        <v>8280</v>
      </c>
    </row>
  </sheetData>
  <sheetProtection/>
  <mergeCells count="15">
    <mergeCell ref="A8:A10"/>
    <mergeCell ref="B8:B10"/>
    <mergeCell ref="C8:C10"/>
    <mergeCell ref="D8:D10"/>
    <mergeCell ref="B1:K1"/>
    <mergeCell ref="A2:L2"/>
    <mergeCell ref="A3:L3"/>
    <mergeCell ref="B6:I6"/>
    <mergeCell ref="I8:L8"/>
    <mergeCell ref="I9:K9"/>
    <mergeCell ref="L9:L10"/>
    <mergeCell ref="E8:E10"/>
    <mergeCell ref="F8:F10"/>
    <mergeCell ref="G8:G10"/>
    <mergeCell ref="H8:H10"/>
  </mergeCells>
  <printOptions/>
  <pageMargins left="0.53" right="0.02" top="0.38" bottom="0.69" header="0.38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="64" zoomScaleNormal="64" zoomScalePageLayoutView="0" workbookViewId="0" topLeftCell="A1">
      <selection activeCell="K2" sqref="A2:IV2"/>
    </sheetView>
  </sheetViews>
  <sheetFormatPr defaultColWidth="9.00390625" defaultRowHeight="12.75"/>
  <cols>
    <col min="1" max="1" width="6.75390625" style="234" customWidth="1"/>
    <col min="2" max="2" width="23.75390625" style="234" customWidth="1"/>
    <col min="3" max="3" width="14.25390625" style="234" customWidth="1"/>
    <col min="4" max="4" width="15.25390625" style="234" customWidth="1"/>
    <col min="5" max="5" width="26.75390625" style="234" customWidth="1"/>
    <col min="6" max="6" width="27.625" style="234" customWidth="1"/>
    <col min="7" max="7" width="18.375" style="234" customWidth="1"/>
    <col min="8" max="8" width="19.375" style="234" customWidth="1"/>
    <col min="9" max="9" width="29.625" style="234" customWidth="1"/>
    <col min="10" max="10" width="28.25390625" style="234" customWidth="1"/>
    <col min="11" max="16384" width="9.125" style="234" customWidth="1"/>
  </cols>
  <sheetData>
    <row r="1" spans="1:10" ht="15.75" thickBot="1">
      <c r="A1" s="519" t="s">
        <v>250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9.5" customHeight="1">
      <c r="A2" s="610" t="s">
        <v>122</v>
      </c>
      <c r="B2" s="611" t="s">
        <v>53</v>
      </c>
      <c r="C2" s="612" t="s">
        <v>572</v>
      </c>
      <c r="D2" s="613"/>
      <c r="E2" s="613"/>
      <c r="F2" s="614"/>
      <c r="G2" s="612" t="s">
        <v>573</v>
      </c>
      <c r="H2" s="613"/>
      <c r="I2" s="613"/>
      <c r="J2" s="615"/>
    </row>
    <row r="3" spans="1:10" ht="71.25" customHeight="1">
      <c r="A3" s="616"/>
      <c r="B3" s="617"/>
      <c r="C3" s="559" t="s">
        <v>574</v>
      </c>
      <c r="D3" s="560"/>
      <c r="E3" s="236" t="s">
        <v>575</v>
      </c>
      <c r="F3" s="236" t="s">
        <v>576</v>
      </c>
      <c r="G3" s="559" t="s">
        <v>427</v>
      </c>
      <c r="H3" s="560"/>
      <c r="I3" s="237" t="s">
        <v>577</v>
      </c>
      <c r="J3" s="238" t="s">
        <v>578</v>
      </c>
    </row>
    <row r="4" spans="1:10" ht="77.25" customHeight="1" thickBot="1">
      <c r="A4" s="618"/>
      <c r="B4" s="619"/>
      <c r="C4" s="239" t="s">
        <v>142</v>
      </c>
      <c r="D4" s="239" t="s">
        <v>251</v>
      </c>
      <c r="E4" s="239" t="s">
        <v>252</v>
      </c>
      <c r="F4" s="239" t="s">
        <v>252</v>
      </c>
      <c r="G4" s="239" t="s">
        <v>142</v>
      </c>
      <c r="H4" s="239" t="s">
        <v>251</v>
      </c>
      <c r="I4" s="239" t="s">
        <v>253</v>
      </c>
      <c r="J4" s="240" t="s">
        <v>253</v>
      </c>
    </row>
    <row r="5" spans="1:12" ht="18">
      <c r="A5" s="620">
        <v>1</v>
      </c>
      <c r="B5" s="173" t="s">
        <v>35</v>
      </c>
      <c r="C5" s="621">
        <v>101</v>
      </c>
      <c r="D5" s="621">
        <v>3</v>
      </c>
      <c r="E5" s="622">
        <v>105</v>
      </c>
      <c r="F5" s="622">
        <v>145</v>
      </c>
      <c r="G5" s="621">
        <v>5573</v>
      </c>
      <c r="H5" s="621">
        <v>118</v>
      </c>
      <c r="I5" s="622">
        <v>5841</v>
      </c>
      <c r="J5" s="623">
        <v>7535</v>
      </c>
      <c r="L5" s="242"/>
    </row>
    <row r="6" spans="1:12" ht="18">
      <c r="A6" s="624">
        <v>2</v>
      </c>
      <c r="B6" s="593" t="s">
        <v>36</v>
      </c>
      <c r="C6" s="625">
        <v>35</v>
      </c>
      <c r="D6" s="625">
        <v>1</v>
      </c>
      <c r="E6" s="626">
        <v>37</v>
      </c>
      <c r="F6" s="626">
        <v>39</v>
      </c>
      <c r="G6" s="625">
        <v>2029</v>
      </c>
      <c r="H6" s="625">
        <v>13</v>
      </c>
      <c r="I6" s="626">
        <v>2207</v>
      </c>
      <c r="J6" s="627">
        <v>2306</v>
      </c>
      <c r="L6" s="242"/>
    </row>
    <row r="7" spans="1:12" ht="18">
      <c r="A7" s="628">
        <v>3</v>
      </c>
      <c r="B7" s="174" t="s">
        <v>37</v>
      </c>
      <c r="C7" s="629">
        <v>72</v>
      </c>
      <c r="D7" s="629">
        <v>3</v>
      </c>
      <c r="E7" s="630">
        <v>81</v>
      </c>
      <c r="F7" s="630">
        <v>90</v>
      </c>
      <c r="G7" s="629">
        <v>5959</v>
      </c>
      <c r="H7" s="629">
        <v>93</v>
      </c>
      <c r="I7" s="630">
        <v>6551</v>
      </c>
      <c r="J7" s="631">
        <v>7055</v>
      </c>
      <c r="L7" s="242"/>
    </row>
    <row r="8" spans="1:12" ht="18">
      <c r="A8" s="624">
        <v>4</v>
      </c>
      <c r="B8" s="593" t="s">
        <v>38</v>
      </c>
      <c r="C8" s="625">
        <v>298</v>
      </c>
      <c r="D8" s="625">
        <v>14</v>
      </c>
      <c r="E8" s="626">
        <v>337</v>
      </c>
      <c r="F8" s="626">
        <v>368</v>
      </c>
      <c r="G8" s="625">
        <v>13165</v>
      </c>
      <c r="H8" s="625">
        <v>556</v>
      </c>
      <c r="I8" s="626">
        <v>14606</v>
      </c>
      <c r="J8" s="627">
        <v>15450</v>
      </c>
      <c r="L8" s="242"/>
    </row>
    <row r="9" spans="1:12" ht="18">
      <c r="A9" s="628">
        <v>5</v>
      </c>
      <c r="B9" s="174" t="s">
        <v>39</v>
      </c>
      <c r="C9" s="629">
        <v>125</v>
      </c>
      <c r="D9" s="629">
        <v>20</v>
      </c>
      <c r="E9" s="630">
        <v>128</v>
      </c>
      <c r="F9" s="630">
        <v>133</v>
      </c>
      <c r="G9" s="629">
        <v>8774</v>
      </c>
      <c r="H9" s="629">
        <v>228</v>
      </c>
      <c r="I9" s="630">
        <v>9380</v>
      </c>
      <c r="J9" s="631">
        <v>9943</v>
      </c>
      <c r="L9" s="242"/>
    </row>
    <row r="10" spans="1:12" ht="18">
      <c r="A10" s="624">
        <v>6</v>
      </c>
      <c r="B10" s="593" t="s">
        <v>40</v>
      </c>
      <c r="C10" s="625">
        <v>197</v>
      </c>
      <c r="D10" s="625">
        <v>11</v>
      </c>
      <c r="E10" s="626">
        <v>213</v>
      </c>
      <c r="F10" s="626">
        <v>308</v>
      </c>
      <c r="G10" s="625">
        <v>13571</v>
      </c>
      <c r="H10" s="625">
        <v>602</v>
      </c>
      <c r="I10" s="626">
        <v>14848</v>
      </c>
      <c r="J10" s="627">
        <v>19235</v>
      </c>
      <c r="L10" s="242"/>
    </row>
    <row r="11" spans="1:12" ht="18">
      <c r="A11" s="628">
        <v>7</v>
      </c>
      <c r="B11" s="174" t="s">
        <v>41</v>
      </c>
      <c r="C11" s="629">
        <v>125</v>
      </c>
      <c r="D11" s="629">
        <v>13</v>
      </c>
      <c r="E11" s="630">
        <v>131</v>
      </c>
      <c r="F11" s="630">
        <v>157</v>
      </c>
      <c r="G11" s="629">
        <v>5269</v>
      </c>
      <c r="H11" s="629">
        <v>200</v>
      </c>
      <c r="I11" s="630">
        <v>5579</v>
      </c>
      <c r="J11" s="631">
        <v>6240</v>
      </c>
      <c r="L11" s="242"/>
    </row>
    <row r="12" spans="1:12" ht="18">
      <c r="A12" s="624">
        <v>8</v>
      </c>
      <c r="B12" s="593" t="s">
        <v>42</v>
      </c>
      <c r="C12" s="625">
        <v>95</v>
      </c>
      <c r="D12" s="625">
        <v>15</v>
      </c>
      <c r="E12" s="626">
        <v>104</v>
      </c>
      <c r="F12" s="626">
        <v>115</v>
      </c>
      <c r="G12" s="625">
        <v>5446</v>
      </c>
      <c r="H12" s="625">
        <v>617</v>
      </c>
      <c r="I12" s="626">
        <v>5705</v>
      </c>
      <c r="J12" s="627">
        <v>5998</v>
      </c>
      <c r="L12" s="242"/>
    </row>
    <row r="13" spans="1:12" ht="18">
      <c r="A13" s="628">
        <v>9</v>
      </c>
      <c r="B13" s="174" t="s">
        <v>43</v>
      </c>
      <c r="C13" s="629">
        <v>100</v>
      </c>
      <c r="D13" s="629">
        <v>8</v>
      </c>
      <c r="E13" s="630">
        <v>102</v>
      </c>
      <c r="F13" s="630">
        <v>110</v>
      </c>
      <c r="G13" s="629">
        <v>5795</v>
      </c>
      <c r="H13" s="629">
        <v>275</v>
      </c>
      <c r="I13" s="630">
        <v>6214</v>
      </c>
      <c r="J13" s="631">
        <v>6584</v>
      </c>
      <c r="L13" s="242"/>
    </row>
    <row r="14" spans="1:12" ht="18">
      <c r="A14" s="624">
        <v>10</v>
      </c>
      <c r="B14" s="593" t="s">
        <v>44</v>
      </c>
      <c r="C14" s="625">
        <v>44</v>
      </c>
      <c r="D14" s="625">
        <v>2</v>
      </c>
      <c r="E14" s="626">
        <v>44</v>
      </c>
      <c r="F14" s="626">
        <v>50</v>
      </c>
      <c r="G14" s="625">
        <v>2216</v>
      </c>
      <c r="H14" s="625">
        <v>65</v>
      </c>
      <c r="I14" s="626">
        <v>2463</v>
      </c>
      <c r="J14" s="627">
        <v>2593</v>
      </c>
      <c r="L14" s="242"/>
    </row>
    <row r="15" spans="1:12" ht="18">
      <c r="A15" s="628">
        <v>11</v>
      </c>
      <c r="B15" s="174" t="s">
        <v>45</v>
      </c>
      <c r="C15" s="629">
        <v>63</v>
      </c>
      <c r="D15" s="629">
        <v>2</v>
      </c>
      <c r="E15" s="630">
        <v>72</v>
      </c>
      <c r="F15" s="630">
        <v>76</v>
      </c>
      <c r="G15" s="629">
        <v>3463</v>
      </c>
      <c r="H15" s="629">
        <v>18</v>
      </c>
      <c r="I15" s="630">
        <v>4076</v>
      </c>
      <c r="J15" s="631">
        <v>4328</v>
      </c>
      <c r="L15" s="242"/>
    </row>
    <row r="16" spans="1:12" ht="18">
      <c r="A16" s="624">
        <v>12</v>
      </c>
      <c r="B16" s="593" t="s">
        <v>46</v>
      </c>
      <c r="C16" s="625">
        <v>92</v>
      </c>
      <c r="D16" s="625">
        <v>4</v>
      </c>
      <c r="E16" s="626">
        <v>109</v>
      </c>
      <c r="F16" s="626">
        <v>113</v>
      </c>
      <c r="G16" s="625">
        <v>5169</v>
      </c>
      <c r="H16" s="625">
        <v>74</v>
      </c>
      <c r="I16" s="626">
        <v>5884</v>
      </c>
      <c r="J16" s="627">
        <v>6328</v>
      </c>
      <c r="L16" s="242"/>
    </row>
    <row r="17" spans="1:12" ht="18">
      <c r="A17" s="628">
        <v>13</v>
      </c>
      <c r="B17" s="174" t="s">
        <v>47</v>
      </c>
      <c r="C17" s="629">
        <v>46</v>
      </c>
      <c r="D17" s="629">
        <v>1</v>
      </c>
      <c r="E17" s="630">
        <v>47</v>
      </c>
      <c r="F17" s="630">
        <v>51</v>
      </c>
      <c r="G17" s="629">
        <v>2987</v>
      </c>
      <c r="H17" s="629">
        <v>67</v>
      </c>
      <c r="I17" s="630">
        <v>3151</v>
      </c>
      <c r="J17" s="631">
        <v>3341</v>
      </c>
      <c r="L17" s="242"/>
    </row>
    <row r="18" spans="1:12" ht="18">
      <c r="A18" s="624">
        <v>14</v>
      </c>
      <c r="B18" s="593" t="s">
        <v>48</v>
      </c>
      <c r="C18" s="625">
        <v>53</v>
      </c>
      <c r="D18" s="625">
        <v>7</v>
      </c>
      <c r="E18" s="626">
        <v>60</v>
      </c>
      <c r="F18" s="626">
        <v>64</v>
      </c>
      <c r="G18" s="625">
        <v>3056</v>
      </c>
      <c r="H18" s="625">
        <v>126</v>
      </c>
      <c r="I18" s="626">
        <v>3444</v>
      </c>
      <c r="J18" s="627">
        <v>3649</v>
      </c>
      <c r="L18" s="242"/>
    </row>
    <row r="19" spans="1:12" ht="18">
      <c r="A19" s="628">
        <v>15</v>
      </c>
      <c r="B19" s="174" t="s">
        <v>49</v>
      </c>
      <c r="C19" s="629">
        <v>60</v>
      </c>
      <c r="D19" s="629">
        <v>2</v>
      </c>
      <c r="E19" s="630">
        <v>68</v>
      </c>
      <c r="F19" s="630">
        <v>77</v>
      </c>
      <c r="G19" s="629">
        <v>3312</v>
      </c>
      <c r="H19" s="629">
        <v>135</v>
      </c>
      <c r="I19" s="630">
        <v>3613</v>
      </c>
      <c r="J19" s="631">
        <v>3895</v>
      </c>
      <c r="L19" s="242"/>
    </row>
    <row r="20" spans="1:12" ht="18">
      <c r="A20" s="624">
        <v>16</v>
      </c>
      <c r="B20" s="593" t="s">
        <v>50</v>
      </c>
      <c r="C20" s="625">
        <v>93</v>
      </c>
      <c r="D20" s="625">
        <v>6</v>
      </c>
      <c r="E20" s="626">
        <v>101</v>
      </c>
      <c r="F20" s="626">
        <v>109</v>
      </c>
      <c r="G20" s="625">
        <v>7732</v>
      </c>
      <c r="H20" s="625">
        <v>296</v>
      </c>
      <c r="I20" s="626">
        <v>8675</v>
      </c>
      <c r="J20" s="627">
        <v>8954</v>
      </c>
      <c r="L20" s="242"/>
    </row>
    <row r="21" spans="1:12" ht="18">
      <c r="A21" s="628">
        <v>17</v>
      </c>
      <c r="B21" s="174" t="s">
        <v>51</v>
      </c>
      <c r="C21" s="629">
        <v>113</v>
      </c>
      <c r="D21" s="629">
        <v>17</v>
      </c>
      <c r="E21" s="630">
        <v>117</v>
      </c>
      <c r="F21" s="630">
        <v>129</v>
      </c>
      <c r="G21" s="629">
        <v>6149</v>
      </c>
      <c r="H21" s="629">
        <v>574</v>
      </c>
      <c r="I21" s="630">
        <v>6427</v>
      </c>
      <c r="J21" s="631">
        <v>6792</v>
      </c>
      <c r="L21" s="242"/>
    </row>
    <row r="22" spans="1:12" ht="18">
      <c r="A22" s="624">
        <v>18</v>
      </c>
      <c r="B22" s="593" t="s">
        <v>52</v>
      </c>
      <c r="C22" s="625">
        <v>91</v>
      </c>
      <c r="D22" s="625">
        <v>4</v>
      </c>
      <c r="E22" s="626">
        <v>103</v>
      </c>
      <c r="F22" s="626">
        <v>102</v>
      </c>
      <c r="G22" s="625">
        <v>6682</v>
      </c>
      <c r="H22" s="625">
        <v>140</v>
      </c>
      <c r="I22" s="626">
        <v>7043</v>
      </c>
      <c r="J22" s="627">
        <v>7447</v>
      </c>
      <c r="L22" s="242"/>
    </row>
    <row r="23" spans="1:10" ht="20.25">
      <c r="A23" s="632"/>
      <c r="B23" s="633" t="s">
        <v>3</v>
      </c>
      <c r="C23" s="634">
        <f>SUM(C5:C22)</f>
        <v>1803</v>
      </c>
      <c r="D23" s="634">
        <f>SUM(D5:D22)</f>
        <v>133</v>
      </c>
      <c r="E23" s="635">
        <f>SUM(E5:E22)</f>
        <v>1959</v>
      </c>
      <c r="F23" s="635">
        <f>SUM(F5:F22)</f>
        <v>2236</v>
      </c>
      <c r="G23" s="634">
        <f>SUM(G5:G22)</f>
        <v>106347</v>
      </c>
      <c r="H23" s="634">
        <f>SUM(H5:H22)</f>
        <v>4197</v>
      </c>
      <c r="I23" s="635">
        <f>SUM(I5:I22)</f>
        <v>115707</v>
      </c>
      <c r="J23" s="636">
        <f>SUM(J5:J22)</f>
        <v>127673</v>
      </c>
    </row>
    <row r="24" spans="1:10" ht="24" thickBot="1">
      <c r="A24" s="637"/>
      <c r="B24" s="638"/>
      <c r="C24" s="639">
        <f>C23+D23</f>
        <v>1936</v>
      </c>
      <c r="D24" s="640"/>
      <c r="E24" s="641"/>
      <c r="F24" s="641"/>
      <c r="G24" s="642">
        <f>G23+H23</f>
        <v>110544</v>
      </c>
      <c r="H24" s="640"/>
      <c r="I24" s="641"/>
      <c r="J24" s="643"/>
    </row>
    <row r="25" spans="1:10" ht="15">
      <c r="A25" s="558" t="s">
        <v>254</v>
      </c>
      <c r="B25" s="558"/>
      <c r="C25" s="558"/>
      <c r="D25" s="558"/>
      <c r="E25" s="558"/>
      <c r="F25" s="558"/>
      <c r="G25" s="558"/>
      <c r="H25" s="558"/>
      <c r="I25" s="558"/>
      <c r="J25" s="558"/>
    </row>
    <row r="26" spans="5:6" ht="15">
      <c r="E26" s="245"/>
      <c r="F26" s="245"/>
    </row>
  </sheetData>
  <sheetProtection/>
  <mergeCells count="16">
    <mergeCell ref="A1:J1"/>
    <mergeCell ref="A2:A4"/>
    <mergeCell ref="B2:B4"/>
    <mergeCell ref="C2:F2"/>
    <mergeCell ref="G2:J2"/>
    <mergeCell ref="C3:D3"/>
    <mergeCell ref="G3:H3"/>
    <mergeCell ref="A25:J25"/>
    <mergeCell ref="A23:A24"/>
    <mergeCell ref="B23:B24"/>
    <mergeCell ref="E23:E24"/>
    <mergeCell ref="F23:F24"/>
    <mergeCell ref="I23:I24"/>
    <mergeCell ref="J23:J24"/>
    <mergeCell ref="C24:D24"/>
    <mergeCell ref="G24:H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yushinskaya</cp:lastModifiedBy>
  <cp:lastPrinted>2012-01-16T12:49:51Z</cp:lastPrinted>
  <dcterms:created xsi:type="dcterms:W3CDTF">2009-02-05T12:58:06Z</dcterms:created>
  <dcterms:modified xsi:type="dcterms:W3CDTF">2013-01-16T07:55:09Z</dcterms:modified>
  <cp:category/>
  <cp:version/>
  <cp:contentType/>
  <cp:contentStatus/>
</cp:coreProperties>
</file>