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none" defaultThemeVersion="124226"/>
  <bookViews>
    <workbookView xWindow="0" yWindow="135" windowWidth="9435" windowHeight="4035" tabRatio="601"/>
  </bookViews>
  <sheets>
    <sheet name="01.04" sheetId="8136" r:id="rId1"/>
  </sheets>
  <definedNames>
    <definedName name="_xlnm.Print_Area" localSheetId="0">'01.04'!$A$1:$F$80</definedName>
  </definedNames>
  <calcPr calcId="145621"/>
</workbook>
</file>

<file path=xl/calcChain.xml><?xml version="1.0" encoding="utf-8"?>
<calcChain xmlns="http://schemas.openxmlformats.org/spreadsheetml/2006/main">
  <c r="D81" i="8136" l="1"/>
  <c r="B81" i="8136"/>
  <c r="C33" i="8136"/>
  <c r="C49" i="8136"/>
  <c r="F25" i="8136"/>
  <c r="F22" i="8136"/>
  <c r="F23" i="8136"/>
  <c r="E22" i="8136"/>
  <c r="E23" i="8136"/>
  <c r="F6" i="8136"/>
  <c r="D77" i="8136"/>
  <c r="F77" i="8136"/>
  <c r="B77" i="8136"/>
  <c r="F76" i="8136"/>
  <c r="E76" i="8136"/>
  <c r="F75" i="8136"/>
  <c r="E75" i="8136"/>
  <c r="F74" i="8136"/>
  <c r="E74" i="8136"/>
  <c r="F73" i="8136"/>
  <c r="E73" i="8136"/>
  <c r="F72" i="8136"/>
  <c r="E72" i="8136"/>
  <c r="F71" i="8136"/>
  <c r="E71" i="8136"/>
  <c r="F70" i="8136"/>
  <c r="E70" i="8136"/>
  <c r="F69" i="8136"/>
  <c r="E69" i="8136"/>
  <c r="F68" i="8136"/>
  <c r="E68" i="8136"/>
  <c r="F67" i="8136"/>
  <c r="E67" i="8136"/>
  <c r="F66" i="8136"/>
  <c r="E66" i="8136"/>
  <c r="F65" i="8136"/>
  <c r="E65" i="8136"/>
  <c r="F64" i="8136"/>
  <c r="E64" i="8136"/>
  <c r="F63" i="8136"/>
  <c r="E63" i="8136"/>
  <c r="F62" i="8136"/>
  <c r="E62" i="8136"/>
  <c r="F61" i="8136"/>
  <c r="E61" i="8136"/>
  <c r="F60" i="8136"/>
  <c r="E60" i="8136"/>
  <c r="F59" i="8136"/>
  <c r="E59" i="8136"/>
  <c r="F58" i="8136"/>
  <c r="E58" i="8136"/>
  <c r="F57" i="8136"/>
  <c r="E57" i="8136"/>
  <c r="F56" i="8136"/>
  <c r="E56" i="8136"/>
  <c r="F55" i="8136"/>
  <c r="E55" i="8136"/>
  <c r="F54" i="8136"/>
  <c r="E54" i="8136"/>
  <c r="F53" i="8136"/>
  <c r="E53" i="8136"/>
  <c r="F52" i="8136"/>
  <c r="E52" i="8136"/>
  <c r="F51" i="8136"/>
  <c r="E51" i="8136"/>
  <c r="F50" i="8136"/>
  <c r="E50" i="8136"/>
  <c r="F49" i="8136"/>
  <c r="E49" i="8136"/>
  <c r="F48" i="8136"/>
  <c r="E48" i="8136"/>
  <c r="F47" i="8136"/>
  <c r="E47" i="8136"/>
  <c r="F46" i="8136"/>
  <c r="E46" i="8136"/>
  <c r="E77" i="8136"/>
  <c r="F44" i="8136"/>
  <c r="E44" i="8136"/>
  <c r="F43" i="8136"/>
  <c r="E43" i="8136"/>
  <c r="B42" i="8136"/>
  <c r="E42" i="8136" s="1"/>
  <c r="B41" i="8136"/>
  <c r="F41" i="8136" s="1"/>
  <c r="F40" i="8136"/>
  <c r="E40" i="8136"/>
  <c r="F39" i="8136"/>
  <c r="E39" i="8136"/>
  <c r="F38" i="8136"/>
  <c r="E38" i="8136"/>
  <c r="F37" i="8136"/>
  <c r="E37" i="8136"/>
  <c r="E36" i="8136" s="1"/>
  <c r="D36" i="8136"/>
  <c r="D45" i="8136" s="1"/>
  <c r="D78" i="8136" s="1"/>
  <c r="B36" i="8136"/>
  <c r="E35" i="8136"/>
  <c r="F34" i="8136"/>
  <c r="E34" i="8136"/>
  <c r="F33" i="8136"/>
  <c r="E33" i="8136"/>
  <c r="C78" i="8136"/>
  <c r="F32" i="8136"/>
  <c r="E32" i="8136"/>
  <c r="B31" i="8136"/>
  <c r="F31" i="8136" s="1"/>
  <c r="F30" i="8136"/>
  <c r="E30" i="8136"/>
  <c r="F29" i="8136"/>
  <c r="E29" i="8136"/>
  <c r="F28" i="8136"/>
  <c r="E28" i="8136"/>
  <c r="F27" i="8136"/>
  <c r="E27" i="8136"/>
  <c r="F26" i="8136"/>
  <c r="E26" i="8136"/>
  <c r="E25" i="8136"/>
  <c r="F24" i="8136"/>
  <c r="E24" i="8136"/>
  <c r="F21" i="8136"/>
  <c r="E21" i="8136"/>
  <c r="F20" i="8136"/>
  <c r="E20" i="8136"/>
  <c r="F19" i="8136"/>
  <c r="E19" i="8136"/>
  <c r="F18" i="8136"/>
  <c r="E18" i="8136"/>
  <c r="F17" i="8136"/>
  <c r="E17" i="8136"/>
  <c r="F16" i="8136"/>
  <c r="E16" i="8136"/>
  <c r="F15" i="8136"/>
  <c r="E15" i="8136"/>
  <c r="F14" i="8136"/>
  <c r="E14" i="8136"/>
  <c r="F13" i="8136"/>
  <c r="E13" i="8136"/>
  <c r="F12" i="8136"/>
  <c r="E12" i="8136"/>
  <c r="F11" i="8136"/>
  <c r="E11" i="8136"/>
  <c r="F10" i="8136"/>
  <c r="E10" i="8136"/>
  <c r="F9" i="8136"/>
  <c r="E9" i="8136"/>
  <c r="F8" i="8136"/>
  <c r="E8" i="8136"/>
  <c r="B7" i="8136"/>
  <c r="E6" i="8136"/>
  <c r="F5" i="8136"/>
  <c r="E5" i="8136"/>
  <c r="F4" i="8136"/>
  <c r="E4" i="8136"/>
  <c r="E7" i="8136"/>
  <c r="E41" i="8136"/>
  <c r="F36" i="8136" l="1"/>
  <c r="B45" i="8136"/>
  <c r="B78" i="8136" s="1"/>
  <c r="E31" i="8136"/>
  <c r="F45" i="8136"/>
  <c r="E45" i="8136"/>
  <c r="E78" i="8136" s="1"/>
  <c r="F7" i="8136"/>
  <c r="F42" i="8136"/>
  <c r="B83" i="8136" l="1"/>
  <c r="F78" i="8136"/>
</calcChain>
</file>

<file path=xl/sharedStrings.xml><?xml version="1.0" encoding="utf-8"?>
<sst xmlns="http://schemas.openxmlformats.org/spreadsheetml/2006/main" count="88" uniqueCount="83">
  <si>
    <t>Курсы повышения квалификации</t>
  </si>
  <si>
    <t>Оздоровление детей и подростков</t>
  </si>
  <si>
    <t>Технический надзор</t>
  </si>
  <si>
    <t>Автомобильные перевозки</t>
  </si>
  <si>
    <t>ГОД</t>
  </si>
  <si>
    <t>Ж/д перевозки</t>
  </si>
  <si>
    <t>Субсидии</t>
  </si>
  <si>
    <t>Зубопротезирование</t>
  </si>
  <si>
    <t>ЕДК ЖКХ сельским специалистам</t>
  </si>
  <si>
    <t>Единовременная госсоцпомощь</t>
  </si>
  <si>
    <t>Соцпособие на погребение</t>
  </si>
  <si>
    <t>Единовременная выплата юбилярам</t>
  </si>
  <si>
    <t>с нач года</t>
  </si>
  <si>
    <t>ВСЕГО</t>
  </si>
  <si>
    <t xml:space="preserve"> Наименование показателя</t>
  </si>
  <si>
    <t xml:space="preserve">финансирование </t>
  </si>
  <si>
    <t xml:space="preserve">Бюджет комитета </t>
  </si>
  <si>
    <t>Межбюджетные трансферты</t>
  </si>
  <si>
    <t>Ежемесячное детское пособие ОБ</t>
  </si>
  <si>
    <t>"Ветеран труда Ленинградской области"</t>
  </si>
  <si>
    <t>Питание беременным женщинам, кормящим матерям, детям до 3-х лет.</t>
  </si>
  <si>
    <t>Выплата пособия молодым специалистам</t>
  </si>
  <si>
    <t>Информатизация  в том числе:</t>
  </si>
  <si>
    <t>% освоения</t>
  </si>
  <si>
    <t>остаток</t>
  </si>
  <si>
    <t>с нач.года</t>
  </si>
  <si>
    <t>Денежная компенсация расходов на бензин, ТО и запчасти</t>
  </si>
  <si>
    <t>Выплата денежного содержания спортсменам</t>
  </si>
  <si>
    <t>Почетный гражданин ЛО</t>
  </si>
  <si>
    <t>содержание имущества</t>
  </si>
  <si>
    <t>Поступило средств Ф.Б.</t>
  </si>
  <si>
    <t>Выплата лицам, награжденным знаком отличия Ленинградской области "За заслуги перед Ленинградской областью"</t>
  </si>
  <si>
    <t>Пособия семьям умерш. депутатов</t>
  </si>
  <si>
    <t xml:space="preserve">ЕДК ЖПР </t>
  </si>
  <si>
    <t xml:space="preserve">ЕДК ВТ </t>
  </si>
  <si>
    <t xml:space="preserve">ЕДВ ЖПР </t>
  </si>
  <si>
    <t xml:space="preserve">ЕДВ ВТ </t>
  </si>
  <si>
    <t xml:space="preserve">ЕДВ ТТ </t>
  </si>
  <si>
    <t xml:space="preserve">Дома-интернаты </t>
  </si>
  <si>
    <t>Субсидии общественным организациям и иным некоммерческим объединениям</t>
  </si>
  <si>
    <t>Дополнительное единовременное пособие при рождении одновременно трех и более детей</t>
  </si>
  <si>
    <t xml:space="preserve">Услуги ЖКУ ФБ </t>
  </si>
  <si>
    <t>Ежемесячная денежная выплата в случае рождения третьего ребенка и последующих детей ОБ</t>
  </si>
  <si>
    <t>Ежемесячная денежная выплата в случае рождения третьего ребенка и последующих детей ФБ</t>
  </si>
  <si>
    <t>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</si>
  <si>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 xml:space="preserve">услуги связи </t>
  </si>
  <si>
    <t xml:space="preserve">прочие услуги </t>
  </si>
  <si>
    <t xml:space="preserve">увеличение ст-ти матер запасов </t>
  </si>
  <si>
    <t>Ежемесячная денежная компенсация расходов на автомобильное топливо гражданам, получающим процедуру гемодиализа</t>
  </si>
  <si>
    <t>Единовременная денежная выплата отдельным категориям гражан в связи с празднованием 70-ой годовщины снятия блокады Ленинграда</t>
  </si>
  <si>
    <t>Субсидии на оказание бесплатной юридической помощи</t>
  </si>
  <si>
    <t>Социальное обслуживание несовершеннолетних и семей с детьми, находящихся в трудной жизненной ситуации</t>
  </si>
  <si>
    <t xml:space="preserve">Улучшение качества жизни детей-инвалидов и детей с ограниченными возможностями в Ленинградской области </t>
  </si>
  <si>
    <t>Социальная поддержка граждан пожилого возраста в Ленинградской области</t>
  </si>
  <si>
    <t>Социальная поддержка граждан пожилого возраста и инвалидов в Ленинградской области</t>
  </si>
  <si>
    <t>Формирование доступной среды жизнедеятельности для инвалидов в Ленинградской области</t>
  </si>
  <si>
    <t>Пособие на рождение ФСС ФБ</t>
  </si>
  <si>
    <t>Пособие по уходу за ребен до 1,5 л ФСС ФБ</t>
  </si>
  <si>
    <t>Социальное обслуживание населения</t>
  </si>
  <si>
    <t>Соц. поддержка многодетным семьям в виде компенсации на приобретение школьного комплекта</t>
  </si>
  <si>
    <t>ЕДК  многодетным на оплату ЖКУ</t>
  </si>
  <si>
    <t>Соц. поддержка многодетным семьям в виде бесплатного проезда учащихся общеобразовательных учреждений</t>
  </si>
  <si>
    <t>Единовременное пособие при рождении ребенка</t>
  </si>
  <si>
    <t>Материнский капитал при рождении третьего и последующих детей</t>
  </si>
  <si>
    <t>Организация социальной помощи и социальной защиты населения</t>
  </si>
  <si>
    <t>Укрепление МТБ учреждений социального обслуживания</t>
  </si>
  <si>
    <t>Улучшение качества жизни детей-инвалидов и детей с ограниченными возможностями в Ленинградской области ДИ</t>
  </si>
  <si>
    <t>Формирование доступной среды жизнедеятельности для инвалидов в Ленинградской области ДИ</t>
  </si>
  <si>
    <t>Поствакциональные осложнения ФБ</t>
  </si>
  <si>
    <t>Автострахование для инвалидов ФБ</t>
  </si>
  <si>
    <t>Перевозка н/летних ФБ</t>
  </si>
  <si>
    <t xml:space="preserve">"Почетный донор" ФБ </t>
  </si>
  <si>
    <t>Пособие по уходу за ребенком гражданам, подвергшимся радиации ФСС</t>
  </si>
  <si>
    <t>Пособие беременной жене военнослужащего ФБ</t>
  </si>
  <si>
    <t>Выплаты на н/летних детей при награждении почетным знаком ЛО "Слава Матери"</t>
  </si>
  <si>
    <t>Доплаты к пенсиям государственных служащих</t>
  </si>
  <si>
    <t xml:space="preserve">Формирование доступной среды жизнедеятельности для инвалидов в ЛО </t>
  </si>
  <si>
    <t>Формирование доступной среды жизнедеятельности для инвалидов в ЛО  общественные организации</t>
  </si>
  <si>
    <t>Выплата ежемесячного пособия членам семьи умершего члена Правительства Ленинградской области или депутата Законодательного собрания Ленинградской области, лица, прекратившего исполнение полномочий Губернатора Ленинградской области или Председателя Законод</t>
  </si>
  <si>
    <t>Социальная поддержка Героев Сов. Союза, Героев РФ и полных кавалеров ордена Славы</t>
  </si>
  <si>
    <t xml:space="preserve">Информация о финансировании  на 01.04.2014 года  </t>
  </si>
  <si>
    <t>ФБ</t>
  </si>
  <si>
    <t>ОБ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</si>
</sst>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.00"/>
    <numFmt numFmtId="165" formatCode="#,##0_ ;\-#,##0\ "/>
  </numFmts>
  <fonts count="14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3"/>
      <name val="Arial Cyr"/>
      <family val="2"/>
      <charset val="204"/>
    </font>
    <font>
      <sz val="8"/>
      <name val="Arial Cyr"/>
      <charset val="204"/>
    </font>
    <font>
      <i/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b/>
      <sz val="11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3" fontId="1" fillId="0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Protection="1">
      <protection locked="0"/>
    </xf>
    <xf numFmtId="164" fontId="9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vertical="top"/>
      <protection locked="0"/>
    </xf>
    <xf numFmtId="0" fontId="0" fillId="0" borderId="0" xfId="0" applyFill="1" applyProtection="1"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3" fontId="2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 applyProtection="1">
      <alignment horizontal="center" vertical="top"/>
      <protection locked="0"/>
    </xf>
    <xf numFmtId="165" fontId="3" fillId="0" borderId="1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3" fontId="0" fillId="0" borderId="0" xfId="0" applyNumberFormat="1" applyFill="1" applyProtection="1">
      <protection locked="0"/>
    </xf>
    <xf numFmtId="10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ill="1" applyAlignment="1" applyProtection="1">
      <protection locked="0"/>
    </xf>
    <xf numFmtId="164" fontId="11" fillId="0" borderId="1" xfId="0" applyNumberFormat="1" applyFont="1" applyFill="1" applyBorder="1" applyAlignment="1" applyProtection="1">
      <alignment wrapText="1"/>
      <protection locked="0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Protection="1"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 applyFill="1" applyProtection="1">
      <protection locked="0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4" fontId="13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4" fontId="0" fillId="0" borderId="0" xfId="0" applyNumberFormat="1" applyFill="1" applyAlignment="1" applyProtection="1">
      <alignment horizontal="right"/>
      <protection locked="0"/>
    </xf>
    <xf numFmtId="3" fontId="7" fillId="0" borderId="2" xfId="0" applyNumberFormat="1" applyFont="1" applyFill="1" applyBorder="1" applyAlignment="1" applyProtection="1">
      <alignment horizontal="center"/>
      <protection locked="0"/>
    </xf>
    <xf numFmtId="3" fontId="7" fillId="0" borderId="3" xfId="0" applyNumberFormat="1" applyFont="1" applyFill="1" applyBorder="1" applyAlignment="1" applyProtection="1">
      <alignment horizontal="center"/>
      <protection locked="0"/>
    </xf>
    <xf numFmtId="3" fontId="7" fillId="0" borderId="4" xfId="0" applyNumberFormat="1" applyFont="1" applyFill="1" applyBorder="1" applyAlignment="1" applyProtection="1">
      <alignment horizontal="center"/>
      <protection locked="0"/>
    </xf>
    <xf numFmtId="3" fontId="1" fillId="0" borderId="1" xfId="0" applyNumberFormat="1" applyFont="1" applyFill="1" applyBorder="1" applyAlignment="1" applyProtection="1">
      <alignment horizontal="left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73" zoomScaleNormal="100" zoomScaleSheetLayoutView="75" workbookViewId="0">
      <selection activeCell="A79" sqref="A79"/>
    </sheetView>
  </sheetViews>
  <sheetFormatPr defaultColWidth="9.140625" defaultRowHeight="12.75" x14ac:dyDescent="0.2"/>
  <cols>
    <col min="1" max="1" width="47.140625" style="6" customWidth="1"/>
    <col min="2" max="2" width="20.140625" style="6" customWidth="1"/>
    <col min="3" max="3" width="19.140625" style="6" customWidth="1"/>
    <col min="4" max="4" width="20.28515625" style="6" customWidth="1"/>
    <col min="5" max="5" width="19.5703125" style="6" customWidth="1"/>
    <col min="6" max="6" width="12.5703125" style="6" customWidth="1"/>
    <col min="7" max="16384" width="9.140625" style="6"/>
  </cols>
  <sheetData>
    <row r="1" spans="1:6" ht="16.5" x14ac:dyDescent="0.25">
      <c r="A1" s="36" t="s">
        <v>80</v>
      </c>
      <c r="B1" s="37"/>
      <c r="C1" s="37"/>
      <c r="D1" s="37"/>
      <c r="E1" s="37"/>
      <c r="F1" s="38"/>
    </row>
    <row r="2" spans="1:6" s="30" customFormat="1" ht="25.5" x14ac:dyDescent="0.2">
      <c r="A2" s="39" t="s">
        <v>14</v>
      </c>
      <c r="B2" s="40" t="s">
        <v>4</v>
      </c>
      <c r="C2" s="17" t="s">
        <v>30</v>
      </c>
      <c r="D2" s="9" t="s">
        <v>15</v>
      </c>
      <c r="E2" s="9" t="s">
        <v>24</v>
      </c>
      <c r="F2" s="9" t="s">
        <v>23</v>
      </c>
    </row>
    <row r="3" spans="1:6" s="31" customFormat="1" x14ac:dyDescent="0.2">
      <c r="A3" s="39"/>
      <c r="B3" s="40"/>
      <c r="C3" s="7" t="s">
        <v>12</v>
      </c>
      <c r="D3" s="7" t="s">
        <v>25</v>
      </c>
      <c r="E3" s="7" t="s">
        <v>12</v>
      </c>
      <c r="F3" s="7" t="s">
        <v>12</v>
      </c>
    </row>
    <row r="4" spans="1:6" s="24" customFormat="1" ht="15" x14ac:dyDescent="0.2">
      <c r="A4" s="10" t="s">
        <v>0</v>
      </c>
      <c r="B4" s="1">
        <v>60000</v>
      </c>
      <c r="C4" s="27"/>
      <c r="D4" s="13">
        <v>0</v>
      </c>
      <c r="E4" s="13">
        <f t="shared" ref="E4:E35" si="0">B4-D4</f>
        <v>60000</v>
      </c>
      <c r="F4" s="19">
        <f>D4/B4</f>
        <v>0</v>
      </c>
    </row>
    <row r="5" spans="1:6" s="24" customFormat="1" ht="18" customHeight="1" x14ac:dyDescent="0.2">
      <c r="A5" s="10" t="s">
        <v>1</v>
      </c>
      <c r="B5" s="1">
        <v>4000000</v>
      </c>
      <c r="C5" s="22"/>
      <c r="D5" s="13">
        <v>0</v>
      </c>
      <c r="E5" s="13">
        <f t="shared" si="0"/>
        <v>4000000</v>
      </c>
      <c r="F5" s="19">
        <f>D5/B5</f>
        <v>0</v>
      </c>
    </row>
    <row r="6" spans="1:6" s="24" customFormat="1" ht="18" customHeight="1" x14ac:dyDescent="0.2">
      <c r="A6" s="10" t="s">
        <v>1</v>
      </c>
      <c r="B6" s="1">
        <v>46106800</v>
      </c>
      <c r="C6" s="22">
        <v>46106800</v>
      </c>
      <c r="D6" s="13">
        <v>46106800</v>
      </c>
      <c r="E6" s="13">
        <f t="shared" si="0"/>
        <v>0</v>
      </c>
      <c r="F6" s="19">
        <f>D6/B6</f>
        <v>1</v>
      </c>
    </row>
    <row r="7" spans="1:6" s="24" customFormat="1" ht="30" x14ac:dyDescent="0.2">
      <c r="A7" s="10" t="s">
        <v>21</v>
      </c>
      <c r="B7" s="1">
        <f>621500+30000</f>
        <v>651500</v>
      </c>
      <c r="C7" s="22"/>
      <c r="D7" s="13">
        <v>0</v>
      </c>
      <c r="E7" s="13">
        <f t="shared" si="0"/>
        <v>651500</v>
      </c>
      <c r="F7" s="19">
        <f t="shared" ref="F7:F34" si="1">D7/B7</f>
        <v>0</v>
      </c>
    </row>
    <row r="8" spans="1:6" s="2" customFormat="1" ht="15" x14ac:dyDescent="0.2">
      <c r="A8" s="10" t="s">
        <v>32</v>
      </c>
      <c r="B8" s="1">
        <v>1242500</v>
      </c>
      <c r="C8" s="22"/>
      <c r="D8" s="13">
        <v>272914</v>
      </c>
      <c r="E8" s="13">
        <f t="shared" si="0"/>
        <v>969586</v>
      </c>
      <c r="F8" s="19">
        <f t="shared" si="1"/>
        <v>0.21964909456740442</v>
      </c>
    </row>
    <row r="9" spans="1:6" s="24" customFormat="1" ht="27" customHeight="1" x14ac:dyDescent="0.2">
      <c r="A9" s="10" t="s">
        <v>27</v>
      </c>
      <c r="B9" s="1">
        <v>3804000</v>
      </c>
      <c r="C9" s="22"/>
      <c r="D9" s="13">
        <v>561000</v>
      </c>
      <c r="E9" s="13">
        <f t="shared" si="0"/>
        <v>3243000</v>
      </c>
      <c r="F9" s="19">
        <f t="shared" si="1"/>
        <v>0.14747634069400631</v>
      </c>
    </row>
    <row r="10" spans="1:6" s="2" customFormat="1" ht="30" x14ac:dyDescent="0.2">
      <c r="A10" s="10" t="s">
        <v>75</v>
      </c>
      <c r="B10" s="1">
        <v>200930000</v>
      </c>
      <c r="C10" s="22"/>
      <c r="D10" s="13">
        <v>53477358</v>
      </c>
      <c r="E10" s="13">
        <f t="shared" si="0"/>
        <v>147452642</v>
      </c>
      <c r="F10" s="19">
        <f t="shared" si="1"/>
        <v>0.26614919623749567</v>
      </c>
    </row>
    <row r="11" spans="1:6" s="2" customFormat="1" ht="15" x14ac:dyDescent="0.2">
      <c r="A11" s="10" t="s">
        <v>28</v>
      </c>
      <c r="B11" s="1">
        <v>1300000</v>
      </c>
      <c r="C11" s="22"/>
      <c r="D11" s="13">
        <v>0</v>
      </c>
      <c r="E11" s="13">
        <f t="shared" si="0"/>
        <v>1300000</v>
      </c>
      <c r="F11" s="19">
        <f t="shared" si="1"/>
        <v>0</v>
      </c>
    </row>
    <row r="12" spans="1:6" s="2" customFormat="1" ht="45" customHeight="1" x14ac:dyDescent="0.2">
      <c r="A12" s="10" t="s">
        <v>31</v>
      </c>
      <c r="B12" s="1">
        <v>1200000</v>
      </c>
      <c r="C12" s="22"/>
      <c r="D12" s="13">
        <v>315000</v>
      </c>
      <c r="E12" s="13">
        <f t="shared" si="0"/>
        <v>885000</v>
      </c>
      <c r="F12" s="19">
        <f t="shared" si="1"/>
        <v>0.26250000000000001</v>
      </c>
    </row>
    <row r="13" spans="1:6" s="2" customFormat="1" ht="102" customHeight="1" x14ac:dyDescent="0.2">
      <c r="A13" s="10" t="s">
        <v>44</v>
      </c>
      <c r="B13" s="1">
        <v>1938000</v>
      </c>
      <c r="C13" s="22"/>
      <c r="D13" s="13">
        <v>0</v>
      </c>
      <c r="E13" s="13">
        <f t="shared" si="0"/>
        <v>1938000</v>
      </c>
      <c r="F13" s="19">
        <f t="shared" si="1"/>
        <v>0</v>
      </c>
    </row>
    <row r="14" spans="1:6" s="2" customFormat="1" ht="133.5" customHeight="1" x14ac:dyDescent="0.2">
      <c r="A14" s="10" t="s">
        <v>78</v>
      </c>
      <c r="B14" s="1">
        <v>757500</v>
      </c>
      <c r="C14" s="22"/>
      <c r="D14" s="13">
        <v>54140</v>
      </c>
      <c r="E14" s="13">
        <f t="shared" si="0"/>
        <v>703360</v>
      </c>
      <c r="F14" s="19">
        <f t="shared" si="1"/>
        <v>7.1471947194719471E-2</v>
      </c>
    </row>
    <row r="15" spans="1:6" s="2" customFormat="1" ht="57.75" customHeight="1" x14ac:dyDescent="0.2">
      <c r="A15" s="10" t="s">
        <v>48</v>
      </c>
      <c r="B15" s="1">
        <v>1193640</v>
      </c>
      <c r="C15" s="22"/>
      <c r="D15" s="13">
        <v>81000</v>
      </c>
      <c r="E15" s="13">
        <f t="shared" si="0"/>
        <v>1112640</v>
      </c>
      <c r="F15" s="19">
        <f t="shared" si="1"/>
        <v>6.7859656177742034E-2</v>
      </c>
    </row>
    <row r="16" spans="1:6" s="2" customFormat="1" ht="59.25" customHeight="1" x14ac:dyDescent="0.2">
      <c r="A16" s="10" t="s">
        <v>49</v>
      </c>
      <c r="B16" s="1">
        <v>25600000</v>
      </c>
      <c r="C16" s="22"/>
      <c r="D16" s="13">
        <v>24465942</v>
      </c>
      <c r="E16" s="13">
        <f t="shared" si="0"/>
        <v>1134058</v>
      </c>
      <c r="F16" s="19">
        <f t="shared" si="1"/>
        <v>0.95570085937500004</v>
      </c>
    </row>
    <row r="17" spans="1:6" s="2" customFormat="1" ht="30" x14ac:dyDescent="0.2">
      <c r="A17" s="10" t="s">
        <v>50</v>
      </c>
      <c r="B17" s="1">
        <v>3000000</v>
      </c>
      <c r="C17" s="22"/>
      <c r="D17" s="13">
        <v>68920</v>
      </c>
      <c r="E17" s="13">
        <f t="shared" si="0"/>
        <v>2931080</v>
      </c>
      <c r="F17" s="19">
        <f t="shared" si="1"/>
        <v>2.2973333333333332E-2</v>
      </c>
    </row>
    <row r="18" spans="1:6" s="24" customFormat="1" ht="15" x14ac:dyDescent="0.2">
      <c r="A18" s="10" t="s">
        <v>3</v>
      </c>
      <c r="B18" s="1">
        <v>1700000</v>
      </c>
      <c r="C18" s="22"/>
      <c r="D18" s="13">
        <v>1672559</v>
      </c>
      <c r="E18" s="13">
        <f t="shared" si="0"/>
        <v>27441</v>
      </c>
      <c r="F18" s="19">
        <f t="shared" si="1"/>
        <v>0.98385823529411764</v>
      </c>
    </row>
    <row r="19" spans="1:6" s="24" customFormat="1" ht="15" x14ac:dyDescent="0.2">
      <c r="A19" s="10" t="s">
        <v>5</v>
      </c>
      <c r="B19" s="1">
        <v>500000</v>
      </c>
      <c r="C19" s="22"/>
      <c r="D19" s="13">
        <v>0</v>
      </c>
      <c r="E19" s="13">
        <f t="shared" si="0"/>
        <v>500000</v>
      </c>
      <c r="F19" s="19">
        <f t="shared" si="1"/>
        <v>0</v>
      </c>
    </row>
    <row r="20" spans="1:6" s="24" customFormat="1" ht="45" x14ac:dyDescent="0.2">
      <c r="A20" s="10" t="s">
        <v>79</v>
      </c>
      <c r="B20" s="1">
        <v>58800</v>
      </c>
      <c r="C20" s="22">
        <v>58800</v>
      </c>
      <c r="D20" s="13">
        <v>44360</v>
      </c>
      <c r="E20" s="13">
        <f t="shared" si="0"/>
        <v>14440</v>
      </c>
      <c r="F20" s="19">
        <f t="shared" si="1"/>
        <v>0.75442176870748301</v>
      </c>
    </row>
    <row r="21" spans="1:6" s="2" customFormat="1" ht="18.75" customHeight="1" x14ac:dyDescent="0.2">
      <c r="A21" s="10" t="s">
        <v>71</v>
      </c>
      <c r="B21" s="1">
        <v>95624800</v>
      </c>
      <c r="C21" s="22">
        <v>95624800</v>
      </c>
      <c r="D21" s="13">
        <v>91796419.349999994</v>
      </c>
      <c r="E21" s="13">
        <f t="shared" si="0"/>
        <v>3828380.650000006</v>
      </c>
      <c r="F21" s="19">
        <f t="shared" si="1"/>
        <v>0.95996456306313838</v>
      </c>
    </row>
    <row r="22" spans="1:6" s="2" customFormat="1" ht="18.75" customHeight="1" x14ac:dyDescent="0.2">
      <c r="A22" s="10" t="s">
        <v>68</v>
      </c>
      <c r="B22" s="1">
        <v>92000</v>
      </c>
      <c r="C22" s="22"/>
      <c r="D22" s="13">
        <v>13293</v>
      </c>
      <c r="E22" s="13">
        <f t="shared" si="0"/>
        <v>78707</v>
      </c>
      <c r="F22" s="19">
        <f t="shared" si="1"/>
        <v>0.14448913043478262</v>
      </c>
    </row>
    <row r="23" spans="1:6" s="2" customFormat="1" ht="18" customHeight="1" x14ac:dyDescent="0.2">
      <c r="A23" s="10" t="s">
        <v>69</v>
      </c>
      <c r="B23" s="1">
        <v>1125400</v>
      </c>
      <c r="C23" s="22"/>
      <c r="D23" s="13">
        <v>26444.9</v>
      </c>
      <c r="E23" s="13">
        <f t="shared" si="0"/>
        <v>1098955.1000000001</v>
      </c>
      <c r="F23" s="19">
        <f t="shared" si="1"/>
        <v>2.3498222854096324E-2</v>
      </c>
    </row>
    <row r="24" spans="1:6" s="2" customFormat="1" ht="15" x14ac:dyDescent="0.2">
      <c r="A24" s="10" t="s">
        <v>2</v>
      </c>
      <c r="B24" s="1">
        <v>300000</v>
      </c>
      <c r="C24" s="22"/>
      <c r="D24" s="13">
        <v>0</v>
      </c>
      <c r="E24" s="13">
        <f t="shared" si="0"/>
        <v>300000</v>
      </c>
      <c r="F24" s="19">
        <f t="shared" si="1"/>
        <v>0</v>
      </c>
    </row>
    <row r="25" spans="1:6" s="2" customFormat="1" ht="15" x14ac:dyDescent="0.2">
      <c r="A25" s="10" t="s">
        <v>38</v>
      </c>
      <c r="B25" s="1">
        <v>1320273990</v>
      </c>
      <c r="C25" s="22"/>
      <c r="D25" s="1">
        <v>215737906.09</v>
      </c>
      <c r="E25" s="13">
        <f t="shared" si="0"/>
        <v>1104536083.9100001</v>
      </c>
      <c r="F25" s="19">
        <f t="shared" si="1"/>
        <v>0.16340389019554949</v>
      </c>
    </row>
    <row r="26" spans="1:6" s="2" customFormat="1" ht="25.5" customHeight="1" x14ac:dyDescent="0.2">
      <c r="A26" s="10" t="s">
        <v>65</v>
      </c>
      <c r="B26" s="1">
        <v>45000000</v>
      </c>
      <c r="C26" s="22"/>
      <c r="D26" s="1">
        <v>0</v>
      </c>
      <c r="E26" s="13">
        <f t="shared" si="0"/>
        <v>45000000</v>
      </c>
      <c r="F26" s="19">
        <f t="shared" si="1"/>
        <v>0</v>
      </c>
    </row>
    <row r="27" spans="1:6" s="2" customFormat="1" ht="30" customHeight="1" x14ac:dyDescent="0.2">
      <c r="A27" s="10" t="s">
        <v>39</v>
      </c>
      <c r="B27" s="1">
        <v>9000000</v>
      </c>
      <c r="C27" s="22"/>
      <c r="D27" s="13">
        <v>1960000</v>
      </c>
      <c r="E27" s="13">
        <f t="shared" si="0"/>
        <v>7040000</v>
      </c>
      <c r="F27" s="19">
        <f t="shared" si="1"/>
        <v>0.21777777777777776</v>
      </c>
    </row>
    <row r="28" spans="1:6" s="2" customFormat="1" ht="46.5" customHeight="1" x14ac:dyDescent="0.2">
      <c r="A28" s="10" t="s">
        <v>40</v>
      </c>
      <c r="B28" s="1">
        <v>700000</v>
      </c>
      <c r="C28" s="22"/>
      <c r="D28" s="13">
        <v>300000</v>
      </c>
      <c r="E28" s="13">
        <f t="shared" si="0"/>
        <v>400000</v>
      </c>
      <c r="F28" s="19">
        <f t="shared" si="1"/>
        <v>0.42857142857142855</v>
      </c>
    </row>
    <row r="29" spans="1:6" s="24" customFormat="1" ht="41.25" customHeight="1" x14ac:dyDescent="0.2">
      <c r="A29" s="10" t="s">
        <v>74</v>
      </c>
      <c r="B29" s="1">
        <v>1800000</v>
      </c>
      <c r="C29" s="22"/>
      <c r="D29" s="13">
        <v>0</v>
      </c>
      <c r="E29" s="13">
        <f t="shared" si="0"/>
        <v>1800000</v>
      </c>
      <c r="F29" s="19">
        <f t="shared" si="1"/>
        <v>0</v>
      </c>
    </row>
    <row r="30" spans="1:6" s="2" customFormat="1" ht="58.5" customHeight="1" x14ac:dyDescent="0.2">
      <c r="A30" s="10" t="s">
        <v>51</v>
      </c>
      <c r="B30" s="1">
        <v>1600000</v>
      </c>
      <c r="C30" s="22"/>
      <c r="D30" s="13">
        <v>0</v>
      </c>
      <c r="E30" s="13">
        <f t="shared" si="0"/>
        <v>1600000</v>
      </c>
      <c r="F30" s="19">
        <f t="shared" si="1"/>
        <v>0</v>
      </c>
    </row>
    <row r="31" spans="1:6" s="2" customFormat="1" ht="57.75" customHeight="1" x14ac:dyDescent="0.25">
      <c r="A31" s="21" t="s">
        <v>66</v>
      </c>
      <c r="B31" s="1">
        <f>1340000+666100</f>
        <v>2006100</v>
      </c>
      <c r="C31" s="22"/>
      <c r="D31" s="13">
        <v>0</v>
      </c>
      <c r="E31" s="13">
        <f t="shared" si="0"/>
        <v>2006100</v>
      </c>
      <c r="F31" s="19">
        <f t="shared" si="1"/>
        <v>0</v>
      </c>
    </row>
    <row r="32" spans="1:6" s="2" customFormat="1" ht="50.25" customHeight="1" x14ac:dyDescent="0.25">
      <c r="A32" s="21" t="s">
        <v>52</v>
      </c>
      <c r="B32" s="1">
        <v>5478000</v>
      </c>
      <c r="C32" s="22"/>
      <c r="D32" s="13">
        <v>0</v>
      </c>
      <c r="E32" s="13">
        <f t="shared" si="0"/>
        <v>5478000</v>
      </c>
      <c r="F32" s="19">
        <f t="shared" si="1"/>
        <v>0</v>
      </c>
    </row>
    <row r="33" spans="1:6" s="2" customFormat="1" ht="30" x14ac:dyDescent="0.2">
      <c r="A33" s="10" t="s">
        <v>72</v>
      </c>
      <c r="B33" s="1">
        <v>3020100</v>
      </c>
      <c r="C33" s="22">
        <f>527075.66+206007.12+35448.76</f>
        <v>768531.54</v>
      </c>
      <c r="D33" s="13">
        <v>733082.78</v>
      </c>
      <c r="E33" s="13">
        <f t="shared" si="0"/>
        <v>2287017.2199999997</v>
      </c>
      <c r="F33" s="19">
        <f t="shared" si="1"/>
        <v>0.24273460481441012</v>
      </c>
    </row>
    <row r="34" spans="1:6" s="2" customFormat="1" ht="29.25" customHeight="1" x14ac:dyDescent="0.2">
      <c r="A34" s="10" t="s">
        <v>73</v>
      </c>
      <c r="B34" s="1">
        <v>16072700</v>
      </c>
      <c r="C34" s="22">
        <v>1985600</v>
      </c>
      <c r="D34" s="13">
        <v>1619185.09</v>
      </c>
      <c r="E34" s="13">
        <f t="shared" si="0"/>
        <v>14453514.91</v>
      </c>
      <c r="F34" s="19">
        <f t="shared" si="1"/>
        <v>0.10074132473075464</v>
      </c>
    </row>
    <row r="35" spans="1:6" s="2" customFormat="1" ht="15" x14ac:dyDescent="0.2">
      <c r="A35" s="10" t="s">
        <v>70</v>
      </c>
      <c r="B35" s="1">
        <v>314500</v>
      </c>
      <c r="C35" s="22"/>
      <c r="D35" s="13">
        <v>0</v>
      </c>
      <c r="E35" s="13">
        <f t="shared" si="0"/>
        <v>314500</v>
      </c>
      <c r="F35" s="19">
        <v>0</v>
      </c>
    </row>
    <row r="36" spans="1:6" s="2" customFormat="1" ht="15" x14ac:dyDescent="0.2">
      <c r="A36" s="10" t="s">
        <v>22</v>
      </c>
      <c r="B36" s="1">
        <f>B37+B38+B39+B40</f>
        <v>5595000</v>
      </c>
      <c r="C36" s="23"/>
      <c r="D36" s="1">
        <f>D37+D38+D39+D40</f>
        <v>35218.42</v>
      </c>
      <c r="E36" s="1">
        <f>E37+E38+E39+E40</f>
        <v>5559781.5800000001</v>
      </c>
      <c r="F36" s="19">
        <f t="shared" ref="F36:F78" si="2">D36/B36</f>
        <v>6.2946237712243067E-3</v>
      </c>
    </row>
    <row r="37" spans="1:6" s="2" customFormat="1" ht="14.25" x14ac:dyDescent="0.2">
      <c r="A37" s="28" t="s">
        <v>45</v>
      </c>
      <c r="B37" s="29">
        <v>300000</v>
      </c>
      <c r="C37" s="22"/>
      <c r="D37" s="13">
        <v>0</v>
      </c>
      <c r="E37" s="13">
        <f t="shared" ref="E37:E44" si="3">B37-D37</f>
        <v>300000</v>
      </c>
      <c r="F37" s="19">
        <f t="shared" si="2"/>
        <v>0</v>
      </c>
    </row>
    <row r="38" spans="1:6" s="2" customFormat="1" ht="14.25" x14ac:dyDescent="0.2">
      <c r="A38" s="28" t="s">
        <v>46</v>
      </c>
      <c r="B38" s="29">
        <v>4885000</v>
      </c>
      <c r="C38" s="22"/>
      <c r="D38" s="13">
        <v>35218.42</v>
      </c>
      <c r="E38" s="13">
        <f t="shared" si="3"/>
        <v>4849781.58</v>
      </c>
      <c r="F38" s="19">
        <f t="shared" si="2"/>
        <v>7.2095025588536331E-3</v>
      </c>
    </row>
    <row r="39" spans="1:6" s="2" customFormat="1" ht="14.25" x14ac:dyDescent="0.2">
      <c r="A39" s="28" t="s">
        <v>29</v>
      </c>
      <c r="B39" s="29">
        <v>60000</v>
      </c>
      <c r="C39" s="22"/>
      <c r="D39" s="13">
        <v>0</v>
      </c>
      <c r="E39" s="13">
        <f t="shared" si="3"/>
        <v>60000</v>
      </c>
      <c r="F39" s="19">
        <f t="shared" si="2"/>
        <v>0</v>
      </c>
    </row>
    <row r="40" spans="1:6" s="2" customFormat="1" ht="14.25" x14ac:dyDescent="0.2">
      <c r="A40" s="28" t="s">
        <v>47</v>
      </c>
      <c r="B40" s="29">
        <v>350000</v>
      </c>
      <c r="C40" s="22"/>
      <c r="D40" s="13">
        <v>0</v>
      </c>
      <c r="E40" s="13">
        <f t="shared" si="3"/>
        <v>350000</v>
      </c>
      <c r="F40" s="19">
        <f t="shared" si="2"/>
        <v>0</v>
      </c>
    </row>
    <row r="41" spans="1:6" s="2" customFormat="1" ht="32.25" customHeight="1" x14ac:dyDescent="0.25">
      <c r="A41" s="21" t="s">
        <v>53</v>
      </c>
      <c r="B41" s="1">
        <f>1600000+2320200</f>
        <v>3920200</v>
      </c>
      <c r="C41" s="22"/>
      <c r="D41" s="13">
        <v>0</v>
      </c>
      <c r="E41" s="13">
        <f t="shared" si="3"/>
        <v>3920200</v>
      </c>
      <c r="F41" s="19">
        <f t="shared" si="2"/>
        <v>0</v>
      </c>
    </row>
    <row r="42" spans="1:6" s="2" customFormat="1" ht="32.25" customHeight="1" x14ac:dyDescent="0.25">
      <c r="A42" s="21" t="s">
        <v>76</v>
      </c>
      <c r="B42" s="1">
        <f>600000</f>
        <v>600000</v>
      </c>
      <c r="C42" s="22"/>
      <c r="D42" s="13">
        <v>0</v>
      </c>
      <c r="E42" s="13">
        <f t="shared" si="3"/>
        <v>600000</v>
      </c>
      <c r="F42" s="19">
        <f t="shared" si="2"/>
        <v>0</v>
      </c>
    </row>
    <row r="43" spans="1:6" s="2" customFormat="1" ht="46.5" customHeight="1" x14ac:dyDescent="0.25">
      <c r="A43" s="21" t="s">
        <v>77</v>
      </c>
      <c r="B43" s="1">
        <v>5028000</v>
      </c>
      <c r="C43" s="22"/>
      <c r="D43" s="13">
        <v>0</v>
      </c>
      <c r="E43" s="13">
        <f t="shared" si="3"/>
        <v>5028000</v>
      </c>
      <c r="F43" s="19">
        <f t="shared" si="2"/>
        <v>0</v>
      </c>
    </row>
    <row r="44" spans="1:6" s="2" customFormat="1" ht="45" customHeight="1" x14ac:dyDescent="0.25">
      <c r="A44" s="21" t="s">
        <v>67</v>
      </c>
      <c r="B44" s="1">
        <v>4837400</v>
      </c>
      <c r="C44" s="22"/>
      <c r="D44" s="13">
        <v>0</v>
      </c>
      <c r="E44" s="13">
        <f t="shared" si="3"/>
        <v>4837400</v>
      </c>
      <c r="F44" s="19">
        <f t="shared" si="2"/>
        <v>0</v>
      </c>
    </row>
    <row r="45" spans="1:6" s="3" customFormat="1" ht="18.75" x14ac:dyDescent="0.2">
      <c r="A45" s="11" t="s">
        <v>16</v>
      </c>
      <c r="B45" s="15">
        <f>B4+B5+B6+B7+B8+B9+B10+B11+B12+B13+B14+B16+B17+B18+B19+B20+B21+B22+B23+B24+B25+B26+B27+B28+B29+B30+B31+B32+B33+B34+B35+B36+B41+B42+B43+B44+B15</f>
        <v>1816430930</v>
      </c>
      <c r="C45" s="15"/>
      <c r="D45" s="15">
        <f>D4+D5+D6+D7+D8+D9+D10+D11+D12+D13+D14+D16+D17+D18+D19+D20+D21+D22+D23+D24+D25+D26+D27+D28+D29+D30+D31+D32+D33+D34+D35+D36+D41+D42+D43+D44+D15</f>
        <v>439341542.63</v>
      </c>
      <c r="E45" s="15">
        <f>E4+E5+E6+E7+E8+E9+E10+E11+E12+E13+E14+E16+E17+E18+E19+E20+E21+E22+E23+E24+E25+E26+E27+E28+E29+E30+E31+E32+E33+E34+E35+E36+E41+E42+E43+E44+E15</f>
        <v>1377089387.3700001</v>
      </c>
      <c r="F45" s="19">
        <f t="shared" si="2"/>
        <v>0.24187076721381306</v>
      </c>
    </row>
    <row r="46" spans="1:6" s="2" customFormat="1" ht="15" x14ac:dyDescent="0.2">
      <c r="A46" s="10" t="s">
        <v>41</v>
      </c>
      <c r="B46" s="1">
        <v>2632949200</v>
      </c>
      <c r="C46" s="22"/>
      <c r="D46" s="13">
        <v>315656000</v>
      </c>
      <c r="E46" s="13">
        <f t="shared" ref="E46:E76" si="4">B46-D46</f>
        <v>2317293200</v>
      </c>
      <c r="F46" s="19">
        <f t="shared" si="2"/>
        <v>0.11988685539394379</v>
      </c>
    </row>
    <row r="47" spans="1:6" s="2" customFormat="1" ht="15" x14ac:dyDescent="0.2">
      <c r="A47" s="10" t="s">
        <v>56</v>
      </c>
      <c r="B47" s="1">
        <v>30453200</v>
      </c>
      <c r="C47" s="41">
        <v>102613300</v>
      </c>
      <c r="D47" s="32">
        <v>8585097.9299999997</v>
      </c>
      <c r="E47" s="13">
        <f t="shared" si="4"/>
        <v>21868102.07</v>
      </c>
      <c r="F47" s="19">
        <f t="shared" si="2"/>
        <v>0.28191119258403058</v>
      </c>
    </row>
    <row r="48" spans="1:6" s="2" customFormat="1" ht="30" x14ac:dyDescent="0.2">
      <c r="A48" s="10" t="s">
        <v>57</v>
      </c>
      <c r="B48" s="1">
        <v>318526800</v>
      </c>
      <c r="C48" s="41"/>
      <c r="D48" s="32">
        <v>89110879.319999993</v>
      </c>
      <c r="E48" s="13">
        <f t="shared" si="4"/>
        <v>229415920.68000001</v>
      </c>
      <c r="F48" s="19">
        <f t="shared" si="2"/>
        <v>0.27975944039873568</v>
      </c>
    </row>
    <row r="49" spans="1:6" s="2" customFormat="1" ht="45" x14ac:dyDescent="0.2">
      <c r="A49" s="10" t="s">
        <v>43</v>
      </c>
      <c r="B49" s="1">
        <v>87101800</v>
      </c>
      <c r="C49" s="22">
        <f>23638900+23183000</f>
        <v>46821900</v>
      </c>
      <c r="D49" s="13">
        <v>1491920</v>
      </c>
      <c r="E49" s="13">
        <f t="shared" si="4"/>
        <v>85609880</v>
      </c>
      <c r="F49" s="19">
        <f t="shared" si="2"/>
        <v>1.712846347607053E-2</v>
      </c>
    </row>
    <row r="50" spans="1:6" s="2" customFormat="1" ht="42.75" customHeight="1" x14ac:dyDescent="0.2">
      <c r="A50" s="10" t="s">
        <v>42</v>
      </c>
      <c r="B50" s="1">
        <v>122366000</v>
      </c>
      <c r="C50" s="22"/>
      <c r="D50" s="1">
        <v>51996000</v>
      </c>
      <c r="E50" s="13">
        <f t="shared" si="4"/>
        <v>70370000</v>
      </c>
      <c r="F50" s="19">
        <f t="shared" si="2"/>
        <v>0.42492195544514</v>
      </c>
    </row>
    <row r="51" spans="1:6" s="2" customFormat="1" ht="15" x14ac:dyDescent="0.2">
      <c r="A51" s="10" t="s">
        <v>36</v>
      </c>
      <c r="B51" s="1">
        <v>700825000</v>
      </c>
      <c r="C51" s="22"/>
      <c r="D51" s="13">
        <v>185180700</v>
      </c>
      <c r="E51" s="13">
        <f t="shared" si="4"/>
        <v>515644300</v>
      </c>
      <c r="F51" s="19">
        <f t="shared" si="2"/>
        <v>0.26423244033817289</v>
      </c>
    </row>
    <row r="52" spans="1:6" s="2" customFormat="1" ht="15" x14ac:dyDescent="0.2">
      <c r="A52" s="10" t="s">
        <v>35</v>
      </c>
      <c r="B52" s="1">
        <v>11327400</v>
      </c>
      <c r="C52" s="22"/>
      <c r="D52" s="1">
        <v>2909860</v>
      </c>
      <c r="E52" s="13">
        <f t="shared" si="4"/>
        <v>8417540</v>
      </c>
      <c r="F52" s="19">
        <f t="shared" si="2"/>
        <v>0.25688684075780849</v>
      </c>
    </row>
    <row r="53" spans="1:6" s="2" customFormat="1" ht="15" x14ac:dyDescent="0.2">
      <c r="A53" s="10" t="s">
        <v>37</v>
      </c>
      <c r="B53" s="1">
        <v>1206000</v>
      </c>
      <c r="C53" s="22"/>
      <c r="D53" s="13">
        <v>273865</v>
      </c>
      <c r="E53" s="13">
        <f t="shared" si="4"/>
        <v>932135</v>
      </c>
      <c r="F53" s="19">
        <f t="shared" si="2"/>
        <v>0.22708540630182422</v>
      </c>
    </row>
    <row r="54" spans="1:6" s="2" customFormat="1" ht="15" x14ac:dyDescent="0.2">
      <c r="A54" s="10" t="s">
        <v>9</v>
      </c>
      <c r="B54" s="1">
        <v>22663000</v>
      </c>
      <c r="C54" s="22"/>
      <c r="D54" s="1">
        <v>6559100</v>
      </c>
      <c r="E54" s="13">
        <f t="shared" si="4"/>
        <v>16103900</v>
      </c>
      <c r="F54" s="19">
        <f t="shared" si="2"/>
        <v>0.28941887658297666</v>
      </c>
    </row>
    <row r="55" spans="1:6" s="2" customFormat="1" ht="15" x14ac:dyDescent="0.2">
      <c r="A55" s="25" t="s">
        <v>19</v>
      </c>
      <c r="B55" s="1">
        <v>469921500</v>
      </c>
      <c r="C55" s="22"/>
      <c r="D55" s="13">
        <v>128931850</v>
      </c>
      <c r="E55" s="13">
        <f t="shared" si="4"/>
        <v>340989650</v>
      </c>
      <c r="F55" s="19">
        <f t="shared" si="2"/>
        <v>0.27436891055208157</v>
      </c>
    </row>
    <row r="56" spans="1:6" s="2" customFormat="1" ht="15" x14ac:dyDescent="0.2">
      <c r="A56" s="10" t="s">
        <v>34</v>
      </c>
      <c r="B56" s="1">
        <v>966732000</v>
      </c>
      <c r="C56" s="22"/>
      <c r="D56" s="1">
        <v>297787850</v>
      </c>
      <c r="E56" s="13">
        <f t="shared" si="4"/>
        <v>668944150</v>
      </c>
      <c r="F56" s="19">
        <f t="shared" si="2"/>
        <v>0.30803557759544525</v>
      </c>
    </row>
    <row r="57" spans="1:6" s="2" customFormat="1" ht="15" x14ac:dyDescent="0.2">
      <c r="A57" s="10" t="s">
        <v>33</v>
      </c>
      <c r="B57" s="1">
        <v>22943500</v>
      </c>
      <c r="C57" s="22"/>
      <c r="D57" s="13">
        <v>4977700</v>
      </c>
      <c r="E57" s="13">
        <f t="shared" si="4"/>
        <v>17965800</v>
      </c>
      <c r="F57" s="19">
        <f t="shared" si="2"/>
        <v>0.21695469305031925</v>
      </c>
    </row>
    <row r="58" spans="1:6" s="2" customFormat="1" ht="15" x14ac:dyDescent="0.2">
      <c r="A58" s="10" t="s">
        <v>8</v>
      </c>
      <c r="B58" s="1">
        <v>286298100</v>
      </c>
      <c r="C58" s="22"/>
      <c r="D58" s="13">
        <v>71780400</v>
      </c>
      <c r="E58" s="13">
        <f t="shared" si="4"/>
        <v>214517700</v>
      </c>
      <c r="F58" s="19">
        <f t="shared" si="2"/>
        <v>0.2507190931410303</v>
      </c>
    </row>
    <row r="59" spans="1:6" s="2" customFormat="1" ht="15" x14ac:dyDescent="0.2">
      <c r="A59" s="10" t="s">
        <v>6</v>
      </c>
      <c r="B59" s="1">
        <v>136478000</v>
      </c>
      <c r="C59" s="22"/>
      <c r="D59" s="1">
        <v>34924800</v>
      </c>
      <c r="E59" s="13">
        <f t="shared" si="4"/>
        <v>101553200</v>
      </c>
      <c r="F59" s="19">
        <f t="shared" si="2"/>
        <v>0.25590058470962351</v>
      </c>
    </row>
    <row r="60" spans="1:6" s="2" customFormat="1" ht="15" x14ac:dyDescent="0.2">
      <c r="A60" s="10" t="s">
        <v>7</v>
      </c>
      <c r="B60" s="1">
        <v>57984800</v>
      </c>
      <c r="C60" s="22"/>
      <c r="D60" s="13">
        <v>10748000</v>
      </c>
      <c r="E60" s="13">
        <f t="shared" si="4"/>
        <v>47236800</v>
      </c>
      <c r="F60" s="19">
        <f t="shared" si="2"/>
        <v>0.18535892164843201</v>
      </c>
    </row>
    <row r="61" spans="1:6" s="2" customFormat="1" ht="15" x14ac:dyDescent="0.2">
      <c r="A61" s="10" t="s">
        <v>10</v>
      </c>
      <c r="B61" s="1">
        <v>16475000</v>
      </c>
      <c r="C61" s="22"/>
      <c r="D61" s="13">
        <v>3421774.33</v>
      </c>
      <c r="E61" s="13">
        <f t="shared" si="4"/>
        <v>13053225.67</v>
      </c>
      <c r="F61" s="19">
        <f t="shared" si="2"/>
        <v>0.2076949517450683</v>
      </c>
    </row>
    <row r="62" spans="1:6" s="2" customFormat="1" ht="30" x14ac:dyDescent="0.2">
      <c r="A62" s="10" t="s">
        <v>26</v>
      </c>
      <c r="B62" s="1">
        <v>412000</v>
      </c>
      <c r="C62" s="22"/>
      <c r="D62" s="13">
        <v>100923.79</v>
      </c>
      <c r="E62" s="13">
        <f t="shared" si="4"/>
        <v>311076.21000000002</v>
      </c>
      <c r="F62" s="19">
        <f t="shared" si="2"/>
        <v>0.24496065533980582</v>
      </c>
    </row>
    <row r="63" spans="1:6" s="2" customFormat="1" ht="15" x14ac:dyDescent="0.2">
      <c r="A63" s="10" t="s">
        <v>11</v>
      </c>
      <c r="B63" s="1">
        <v>8947000</v>
      </c>
      <c r="C63" s="22"/>
      <c r="D63" s="13">
        <v>2702950</v>
      </c>
      <c r="E63" s="13">
        <f t="shared" si="4"/>
        <v>6244050</v>
      </c>
      <c r="F63" s="19">
        <f t="shared" si="2"/>
        <v>0.30210685145858945</v>
      </c>
    </row>
    <row r="64" spans="1:6" s="2" customFormat="1" ht="15" x14ac:dyDescent="0.2">
      <c r="A64" s="10" t="s">
        <v>58</v>
      </c>
      <c r="B64" s="1">
        <v>777866000</v>
      </c>
      <c r="C64" s="22"/>
      <c r="D64" s="13">
        <v>305362894</v>
      </c>
      <c r="E64" s="13">
        <f t="shared" si="4"/>
        <v>472503106</v>
      </c>
      <c r="F64" s="19">
        <f t="shared" si="2"/>
        <v>0.39256490706625563</v>
      </c>
    </row>
    <row r="65" spans="1:6" s="2" customFormat="1" ht="27.75" customHeight="1" x14ac:dyDescent="0.2">
      <c r="A65" s="10" t="s">
        <v>20</v>
      </c>
      <c r="B65" s="1">
        <v>79649000</v>
      </c>
      <c r="C65" s="22"/>
      <c r="D65" s="13">
        <v>21757900</v>
      </c>
      <c r="E65" s="13">
        <f t="shared" si="4"/>
        <v>57891100</v>
      </c>
      <c r="F65" s="19">
        <f t="shared" si="2"/>
        <v>0.27317229343745686</v>
      </c>
    </row>
    <row r="66" spans="1:6" s="2" customFormat="1" ht="15" x14ac:dyDescent="0.2">
      <c r="A66" s="10" t="s">
        <v>18</v>
      </c>
      <c r="B66" s="1">
        <v>193064000</v>
      </c>
      <c r="C66" s="22"/>
      <c r="D66" s="13">
        <v>45052600</v>
      </c>
      <c r="E66" s="13">
        <f t="shared" si="4"/>
        <v>148011400</v>
      </c>
      <c r="F66" s="19">
        <f t="shared" si="2"/>
        <v>0.23335577839472921</v>
      </c>
    </row>
    <row r="67" spans="1:6" s="2" customFormat="1" ht="45" x14ac:dyDescent="0.2">
      <c r="A67" s="10" t="s">
        <v>59</v>
      </c>
      <c r="B67" s="1">
        <v>22199000</v>
      </c>
      <c r="C67" s="22"/>
      <c r="D67" s="13">
        <v>200000</v>
      </c>
      <c r="E67" s="13">
        <f t="shared" si="4"/>
        <v>21999000</v>
      </c>
      <c r="F67" s="19">
        <f t="shared" si="2"/>
        <v>9.0094148385062387E-3</v>
      </c>
    </row>
    <row r="68" spans="1:6" s="2" customFormat="1" ht="15" x14ac:dyDescent="0.2">
      <c r="A68" s="10" t="s">
        <v>60</v>
      </c>
      <c r="B68" s="1">
        <v>187441000</v>
      </c>
      <c r="C68" s="22"/>
      <c r="D68" s="1">
        <v>55271700</v>
      </c>
      <c r="E68" s="13">
        <f t="shared" si="4"/>
        <v>132169300</v>
      </c>
      <c r="F68" s="19">
        <f t="shared" si="2"/>
        <v>0.29487518739229945</v>
      </c>
    </row>
    <row r="69" spans="1:6" s="2" customFormat="1" ht="45.75" customHeight="1" x14ac:dyDescent="0.2">
      <c r="A69" s="10" t="s">
        <v>61</v>
      </c>
      <c r="B69" s="1">
        <v>9776400</v>
      </c>
      <c r="C69" s="22"/>
      <c r="D69" s="13">
        <v>2698700</v>
      </c>
      <c r="E69" s="13">
        <f t="shared" si="4"/>
        <v>7077700</v>
      </c>
      <c r="F69" s="19">
        <f t="shared" si="2"/>
        <v>0.27604230596129453</v>
      </c>
    </row>
    <row r="70" spans="1:6" s="2" customFormat="1" ht="30" x14ac:dyDescent="0.2">
      <c r="A70" s="10" t="s">
        <v>62</v>
      </c>
      <c r="B70" s="1">
        <v>320496400</v>
      </c>
      <c r="C70" s="22"/>
      <c r="D70" s="13">
        <v>89773000</v>
      </c>
      <c r="E70" s="13">
        <f t="shared" si="4"/>
        <v>230723400</v>
      </c>
      <c r="F70" s="19">
        <f t="shared" si="2"/>
        <v>0.28010611039624783</v>
      </c>
    </row>
    <row r="71" spans="1:6" s="2" customFormat="1" ht="30" x14ac:dyDescent="0.2">
      <c r="A71" s="10" t="s">
        <v>63</v>
      </c>
      <c r="B71" s="1">
        <v>54600000</v>
      </c>
      <c r="C71" s="22"/>
      <c r="D71" s="13">
        <v>10656550</v>
      </c>
      <c r="E71" s="13">
        <f t="shared" si="4"/>
        <v>43943450</v>
      </c>
      <c r="F71" s="19">
        <f t="shared" si="2"/>
        <v>0.19517490842490842</v>
      </c>
    </row>
    <row r="72" spans="1:6" s="2" customFormat="1" ht="30" x14ac:dyDescent="0.2">
      <c r="A72" s="10" t="s">
        <v>64</v>
      </c>
      <c r="B72" s="1">
        <v>357231400</v>
      </c>
      <c r="C72" s="22"/>
      <c r="D72" s="1">
        <v>107330400</v>
      </c>
      <c r="E72" s="13">
        <f t="shared" si="4"/>
        <v>249901000</v>
      </c>
      <c r="F72" s="19">
        <f t="shared" si="2"/>
        <v>0.30045063227924534</v>
      </c>
    </row>
    <row r="73" spans="1:6" s="2" customFormat="1" ht="45" x14ac:dyDescent="0.25">
      <c r="A73" s="21" t="s">
        <v>52</v>
      </c>
      <c r="B73" s="1">
        <v>18222000</v>
      </c>
      <c r="C73" s="22"/>
      <c r="D73" s="1">
        <v>0</v>
      </c>
      <c r="E73" s="13">
        <f t="shared" si="4"/>
        <v>18222000</v>
      </c>
      <c r="F73" s="19">
        <f t="shared" si="2"/>
        <v>0</v>
      </c>
    </row>
    <row r="74" spans="1:6" s="2" customFormat="1" ht="60" x14ac:dyDescent="0.2">
      <c r="A74" s="10" t="s">
        <v>51</v>
      </c>
      <c r="B74" s="1">
        <v>2694000</v>
      </c>
      <c r="C74" s="22"/>
      <c r="D74" s="1">
        <v>0</v>
      </c>
      <c r="E74" s="13">
        <f t="shared" si="4"/>
        <v>2694000</v>
      </c>
      <c r="F74" s="19">
        <f t="shared" si="2"/>
        <v>0</v>
      </c>
    </row>
    <row r="75" spans="1:6" s="2" customFormat="1" ht="47.25" customHeight="1" x14ac:dyDescent="0.25">
      <c r="A75" s="21" t="s">
        <v>54</v>
      </c>
      <c r="B75" s="1">
        <v>3799800</v>
      </c>
      <c r="C75" s="22"/>
      <c r="D75" s="13">
        <v>0</v>
      </c>
      <c r="E75" s="13">
        <f t="shared" si="4"/>
        <v>3799800</v>
      </c>
      <c r="F75" s="19">
        <f t="shared" si="2"/>
        <v>0</v>
      </c>
    </row>
    <row r="76" spans="1:6" s="2" customFormat="1" ht="45.75" customHeight="1" x14ac:dyDescent="0.25">
      <c r="A76" s="21" t="s">
        <v>55</v>
      </c>
      <c r="B76" s="1">
        <v>15602770</v>
      </c>
      <c r="C76" s="22"/>
      <c r="D76" s="13">
        <v>0</v>
      </c>
      <c r="E76" s="13">
        <f t="shared" si="4"/>
        <v>15602770</v>
      </c>
      <c r="F76" s="19">
        <f t="shared" si="2"/>
        <v>0</v>
      </c>
    </row>
    <row r="77" spans="1:6" s="2" customFormat="1" ht="27" customHeight="1" x14ac:dyDescent="0.2">
      <c r="A77" s="11" t="s">
        <v>17</v>
      </c>
      <c r="B77" s="8">
        <f>SUM(B46:B76)</f>
        <v>7936252070</v>
      </c>
      <c r="C77" s="8"/>
      <c r="D77" s="8">
        <f>SUM(D46:D76)</f>
        <v>1855243414.3699999</v>
      </c>
      <c r="E77" s="8">
        <f>SUM(E46:E76)</f>
        <v>6081008655.6300001</v>
      </c>
      <c r="F77" s="19">
        <f t="shared" si="2"/>
        <v>0.23376820670591425</v>
      </c>
    </row>
    <row r="78" spans="1:6" s="4" customFormat="1" ht="18" x14ac:dyDescent="0.2">
      <c r="A78" s="12" t="s">
        <v>13</v>
      </c>
      <c r="B78" s="8">
        <f>B45+B77</f>
        <v>9752683000</v>
      </c>
      <c r="C78" s="8">
        <f>SUM(C4:C77)</f>
        <v>293979731.53999996</v>
      </c>
      <c r="D78" s="8">
        <f>D45+D77</f>
        <v>2294584957</v>
      </c>
      <c r="E78" s="8">
        <f>E45+E77</f>
        <v>7458098043</v>
      </c>
      <c r="F78" s="19">
        <f t="shared" si="2"/>
        <v>0.23527730338410466</v>
      </c>
    </row>
    <row r="79" spans="1:6" s="5" customFormat="1" x14ac:dyDescent="0.2">
      <c r="A79" s="16"/>
      <c r="D79" s="14"/>
    </row>
    <row r="80" spans="1:6" s="5" customFormat="1" hidden="1" x14ac:dyDescent="0.2">
      <c r="A80" s="20"/>
      <c r="B80" s="20"/>
      <c r="C80" s="20"/>
      <c r="D80" s="20"/>
      <c r="E80" s="20"/>
      <c r="F80" s="20"/>
    </row>
    <row r="81" spans="1:6" s="2" customFormat="1" hidden="1" x14ac:dyDescent="0.2">
      <c r="A81" s="20"/>
      <c r="B81" s="33">
        <f>B6+B20+B21+B22+B23+B33+B34+B35+B46+B47+B48+B49</f>
        <v>3231446100</v>
      </c>
      <c r="C81" s="35" t="s">
        <v>81</v>
      </c>
      <c r="D81" s="33">
        <f>D6+D20+D21+D22+D23+D33+D34+D35+D46+D47+D48+D49</f>
        <v>555183482.37</v>
      </c>
      <c r="E81" s="20"/>
      <c r="F81" s="20"/>
    </row>
    <row r="82" spans="1:6" hidden="1" x14ac:dyDescent="0.2">
      <c r="C82" s="34"/>
      <c r="D82" s="18"/>
    </row>
    <row r="83" spans="1:6" hidden="1" x14ac:dyDescent="0.2">
      <c r="B83" s="26">
        <f>B78-B81</f>
        <v>6521236900</v>
      </c>
      <c r="C83" s="34" t="s">
        <v>82</v>
      </c>
      <c r="D83" s="18"/>
    </row>
    <row r="84" spans="1:6" x14ac:dyDescent="0.2">
      <c r="D84" s="26"/>
    </row>
  </sheetData>
  <mergeCells count="4">
    <mergeCell ref="A1:F1"/>
    <mergeCell ref="A2:A3"/>
    <mergeCell ref="B2:B3"/>
    <mergeCell ref="C47:C48"/>
  </mergeCells>
  <phoneticPr fontId="8" type="noConversion"/>
  <printOptions gridLines="1"/>
  <pageMargins left="0.19685039370078741" right="0.19685039370078741" top="0" bottom="0" header="0.23622047244094491" footer="0"/>
  <pageSetup paperSize="8" scale="70" fitToHeight="2" orientation="portrait" r:id="rId1"/>
  <headerFooter alignWithMargins="0"/>
  <rowBreaks count="1" manualBreakCount="1">
    <brk id="3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</vt:lpstr>
      <vt:lpstr>'01.04'!Область_печати</vt:lpstr>
    </vt:vector>
  </TitlesOfParts>
  <Company>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Чешева Алла Дмитриевна.</cp:lastModifiedBy>
  <cp:lastPrinted>2014-07-01T08:55:03Z</cp:lastPrinted>
  <dcterms:created xsi:type="dcterms:W3CDTF">1998-03-31T10:14:42Z</dcterms:created>
  <dcterms:modified xsi:type="dcterms:W3CDTF">2015-10-15T06:14:53Z</dcterms:modified>
</cp:coreProperties>
</file>